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16E1962-79C9-474C-9DDB-A0677E66B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Inactive 2" sheetId="4" r:id="rId2"/>
    <sheet name="A" sheetId="2" r:id="rId3"/>
    <sheet name="Q-fit (2)" sheetId="6" r:id="rId4"/>
    <sheet name="A (old)" sheetId="1" r:id="rId5"/>
    <sheet name="Q-fit" sheetId="5" r:id="rId6"/>
    <sheet name="BAV" sheetId="7" r:id="rId7"/>
  </sheets>
  <definedNames>
    <definedName name="solver_adj" localSheetId="2" hidden="1">A!$E$11:$E$13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A!$E$14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206" i="3" l="1"/>
  <c r="F206" i="3"/>
  <c r="G206" i="3" s="1"/>
  <c r="L206" i="3" s="1"/>
  <c r="Q206" i="3"/>
  <c r="E205" i="3"/>
  <c r="F205" i="3" s="1"/>
  <c r="G205" i="3" s="1"/>
  <c r="L205" i="3" s="1"/>
  <c r="Q205" i="3"/>
  <c r="E159" i="4"/>
  <c r="F159" i="4" s="1"/>
  <c r="G159" i="4" s="1"/>
  <c r="J159" i="4" s="1"/>
  <c r="Q159" i="4"/>
  <c r="E203" i="3"/>
  <c r="F203" i="3" s="1"/>
  <c r="G203" i="3" s="1"/>
  <c r="N203" i="3" s="1"/>
  <c r="Q203" i="3"/>
  <c r="V23" i="3"/>
  <c r="V25" i="4"/>
  <c r="V24" i="4"/>
  <c r="V23" i="4"/>
  <c r="V22" i="4"/>
  <c r="E154" i="4"/>
  <c r="F154" i="4" s="1"/>
  <c r="G154" i="4" s="1"/>
  <c r="J154" i="4" s="1"/>
  <c r="Q154" i="4"/>
  <c r="E157" i="4"/>
  <c r="F157" i="4" s="1"/>
  <c r="G157" i="4" s="1"/>
  <c r="J157" i="4" s="1"/>
  <c r="Q157" i="4"/>
  <c r="E158" i="4"/>
  <c r="F158" i="4" s="1"/>
  <c r="G158" i="4" s="1"/>
  <c r="J158" i="4" s="1"/>
  <c r="Q158" i="4"/>
  <c r="E198" i="3"/>
  <c r="F198" i="3" s="1"/>
  <c r="G198" i="3" s="1"/>
  <c r="N198" i="3" s="1"/>
  <c r="Q198" i="3"/>
  <c r="E201" i="3"/>
  <c r="F201" i="3" s="1"/>
  <c r="G201" i="3" s="1"/>
  <c r="N201" i="3" s="1"/>
  <c r="Q201" i="3"/>
  <c r="E202" i="3"/>
  <c r="F202" i="3" s="1"/>
  <c r="G202" i="3" s="1"/>
  <c r="N202" i="3" s="1"/>
  <c r="Q202" i="3"/>
  <c r="E126" i="4"/>
  <c r="F126" i="4" s="1"/>
  <c r="G126" i="4" s="1"/>
  <c r="J126" i="4" s="1"/>
  <c r="Q126" i="4"/>
  <c r="E127" i="4"/>
  <c r="F127" i="4" s="1"/>
  <c r="G127" i="4" s="1"/>
  <c r="J127" i="4" s="1"/>
  <c r="Q127" i="4"/>
  <c r="E128" i="4"/>
  <c r="F128" i="4" s="1"/>
  <c r="G128" i="4" s="1"/>
  <c r="J128" i="4" s="1"/>
  <c r="Q128" i="4"/>
  <c r="E129" i="4"/>
  <c r="F129" i="4" s="1"/>
  <c r="G129" i="4" s="1"/>
  <c r="J129" i="4" s="1"/>
  <c r="Q129" i="4"/>
  <c r="E130" i="4"/>
  <c r="F130" i="4" s="1"/>
  <c r="G130" i="4" s="1"/>
  <c r="J130" i="4" s="1"/>
  <c r="Q130" i="4"/>
  <c r="E131" i="4"/>
  <c r="F131" i="4"/>
  <c r="G131" i="4" s="1"/>
  <c r="J131" i="4" s="1"/>
  <c r="Q131" i="4"/>
  <c r="E132" i="4"/>
  <c r="F132" i="4" s="1"/>
  <c r="G132" i="4" s="1"/>
  <c r="J132" i="4" s="1"/>
  <c r="Q132" i="4"/>
  <c r="E133" i="4"/>
  <c r="F133" i="4" s="1"/>
  <c r="G133" i="4" s="1"/>
  <c r="J133" i="4" s="1"/>
  <c r="Q133" i="4"/>
  <c r="E134" i="4"/>
  <c r="F134" i="4" s="1"/>
  <c r="G134" i="4" s="1"/>
  <c r="J134" i="4" s="1"/>
  <c r="Q134" i="4"/>
  <c r="E135" i="4"/>
  <c r="F135" i="4"/>
  <c r="G135" i="4" s="1"/>
  <c r="J135" i="4" s="1"/>
  <c r="Q135" i="4"/>
  <c r="E136" i="4"/>
  <c r="F136" i="4" s="1"/>
  <c r="G136" i="4" s="1"/>
  <c r="J136" i="4" s="1"/>
  <c r="Q136" i="4"/>
  <c r="E137" i="4"/>
  <c r="F137" i="4" s="1"/>
  <c r="G137" i="4" s="1"/>
  <c r="J137" i="4" s="1"/>
  <c r="Q137" i="4"/>
  <c r="E138" i="4"/>
  <c r="F138" i="4" s="1"/>
  <c r="G138" i="4" s="1"/>
  <c r="J138" i="4" s="1"/>
  <c r="Q138" i="4"/>
  <c r="E139" i="4"/>
  <c r="F139" i="4" s="1"/>
  <c r="G139" i="4" s="1"/>
  <c r="J139" i="4" s="1"/>
  <c r="Q139" i="4"/>
  <c r="E140" i="4"/>
  <c r="F140" i="4" s="1"/>
  <c r="G140" i="4" s="1"/>
  <c r="J140" i="4" s="1"/>
  <c r="Q140" i="4"/>
  <c r="E141" i="4"/>
  <c r="F141" i="4"/>
  <c r="G141" i="4" s="1"/>
  <c r="J141" i="4" s="1"/>
  <c r="Q141" i="4"/>
  <c r="E142" i="4"/>
  <c r="F142" i="4" s="1"/>
  <c r="G142" i="4" s="1"/>
  <c r="J142" i="4" s="1"/>
  <c r="Q142" i="4"/>
  <c r="E143" i="4"/>
  <c r="F143" i="4"/>
  <c r="G143" i="4" s="1"/>
  <c r="J143" i="4" s="1"/>
  <c r="Q143" i="4"/>
  <c r="E144" i="4"/>
  <c r="F144" i="4" s="1"/>
  <c r="G144" i="4" s="1"/>
  <c r="J144" i="4" s="1"/>
  <c r="Q144" i="4"/>
  <c r="E145" i="4"/>
  <c r="F145" i="4" s="1"/>
  <c r="G145" i="4" s="1"/>
  <c r="J145" i="4" s="1"/>
  <c r="Q145" i="4"/>
  <c r="E146" i="4"/>
  <c r="F146" i="4" s="1"/>
  <c r="G146" i="4" s="1"/>
  <c r="J146" i="4" s="1"/>
  <c r="Q146" i="4"/>
  <c r="E147" i="4"/>
  <c r="F147" i="4" s="1"/>
  <c r="G147" i="4" s="1"/>
  <c r="J147" i="4" s="1"/>
  <c r="Q147" i="4"/>
  <c r="E148" i="4"/>
  <c r="F148" i="4" s="1"/>
  <c r="G148" i="4" s="1"/>
  <c r="J148" i="4" s="1"/>
  <c r="Q148" i="4"/>
  <c r="E149" i="4"/>
  <c r="F149" i="4" s="1"/>
  <c r="G149" i="4" s="1"/>
  <c r="J149" i="4" s="1"/>
  <c r="Q149" i="4"/>
  <c r="E150" i="4"/>
  <c r="F150" i="4" s="1"/>
  <c r="G150" i="4" s="1"/>
  <c r="J150" i="4" s="1"/>
  <c r="Q150" i="4"/>
  <c r="E153" i="4"/>
  <c r="F153" i="4"/>
  <c r="G153" i="4" s="1"/>
  <c r="J153" i="4" s="1"/>
  <c r="Q153" i="4"/>
  <c r="E156" i="4"/>
  <c r="F156" i="4" s="1"/>
  <c r="G156" i="4" s="1"/>
  <c r="J156" i="4" s="1"/>
  <c r="Q156" i="4"/>
  <c r="E151" i="4"/>
  <c r="F151" i="4" s="1"/>
  <c r="G151" i="4" s="1"/>
  <c r="J151" i="4" s="1"/>
  <c r="Q151" i="4"/>
  <c r="E152" i="4"/>
  <c r="F152" i="4" s="1"/>
  <c r="G152" i="4" s="1"/>
  <c r="J152" i="4" s="1"/>
  <c r="Q152" i="4"/>
  <c r="E155" i="4"/>
  <c r="F155" i="4" s="1"/>
  <c r="G155" i="4" s="1"/>
  <c r="J155" i="4" s="1"/>
  <c r="Q155" i="4"/>
  <c r="E160" i="4"/>
  <c r="F160" i="4" s="1"/>
  <c r="G160" i="4" s="1"/>
  <c r="J160" i="4" s="1"/>
  <c r="Q160" i="4"/>
  <c r="E89" i="3"/>
  <c r="F89" i="3"/>
  <c r="G89" i="3" s="1"/>
  <c r="N89" i="3" s="1"/>
  <c r="Q89" i="3"/>
  <c r="E90" i="3"/>
  <c r="F90" i="3" s="1"/>
  <c r="G90" i="3" s="1"/>
  <c r="N90" i="3" s="1"/>
  <c r="Q90" i="3"/>
  <c r="E92" i="3"/>
  <c r="F92" i="3" s="1"/>
  <c r="G92" i="3" s="1"/>
  <c r="N92" i="3" s="1"/>
  <c r="Q92" i="3"/>
  <c r="E93" i="3"/>
  <c r="F93" i="3" s="1"/>
  <c r="G93" i="3" s="1"/>
  <c r="N93" i="3" s="1"/>
  <c r="Q93" i="3"/>
  <c r="E94" i="3"/>
  <c r="F94" i="3" s="1"/>
  <c r="G94" i="3" s="1"/>
  <c r="N94" i="3" s="1"/>
  <c r="Q94" i="3"/>
  <c r="E96" i="3"/>
  <c r="F96" i="3" s="1"/>
  <c r="G96" i="3" s="1"/>
  <c r="N96" i="3" s="1"/>
  <c r="Q96" i="3"/>
  <c r="E98" i="3"/>
  <c r="F98" i="3"/>
  <c r="G98" i="3" s="1"/>
  <c r="N98" i="3" s="1"/>
  <c r="Q98" i="3"/>
  <c r="E100" i="3"/>
  <c r="F100" i="3" s="1"/>
  <c r="G100" i="3" s="1"/>
  <c r="N100" i="3" s="1"/>
  <c r="Q100" i="3"/>
  <c r="E102" i="3"/>
  <c r="F102" i="3"/>
  <c r="G102" i="3" s="1"/>
  <c r="N102" i="3" s="1"/>
  <c r="Q102" i="3"/>
  <c r="E104" i="3"/>
  <c r="F104" i="3" s="1"/>
  <c r="G104" i="3" s="1"/>
  <c r="N104" i="3" s="1"/>
  <c r="Q104" i="3"/>
  <c r="E106" i="3"/>
  <c r="F106" i="3" s="1"/>
  <c r="G106" i="3" s="1"/>
  <c r="N106" i="3" s="1"/>
  <c r="Q106" i="3"/>
  <c r="E108" i="3"/>
  <c r="F108" i="3" s="1"/>
  <c r="G108" i="3" s="1"/>
  <c r="N108" i="3" s="1"/>
  <c r="Q108" i="3"/>
  <c r="E109" i="3"/>
  <c r="F109" i="3" s="1"/>
  <c r="G109" i="3" s="1"/>
  <c r="N109" i="3" s="1"/>
  <c r="Q109" i="3"/>
  <c r="E112" i="3"/>
  <c r="F112" i="3" s="1"/>
  <c r="G112" i="3" s="1"/>
  <c r="N112" i="3" s="1"/>
  <c r="Q112" i="3"/>
  <c r="E113" i="3"/>
  <c r="F113" i="3" s="1"/>
  <c r="G113" i="3" s="1"/>
  <c r="N113" i="3" s="1"/>
  <c r="Q113" i="3"/>
  <c r="E115" i="3"/>
  <c r="F115" i="3"/>
  <c r="G115" i="3" s="1"/>
  <c r="N115" i="3" s="1"/>
  <c r="Q115" i="3"/>
  <c r="E117" i="3"/>
  <c r="F117" i="3" s="1"/>
  <c r="G117" i="3" s="1"/>
  <c r="N117" i="3" s="1"/>
  <c r="Q117" i="3"/>
  <c r="E119" i="3"/>
  <c r="F119" i="3" s="1"/>
  <c r="G119" i="3" s="1"/>
  <c r="N119" i="3" s="1"/>
  <c r="Q119" i="3"/>
  <c r="E121" i="3"/>
  <c r="F121" i="3" s="1"/>
  <c r="G121" i="3" s="1"/>
  <c r="N121" i="3" s="1"/>
  <c r="Q121" i="3"/>
  <c r="E123" i="3"/>
  <c r="F123" i="3" s="1"/>
  <c r="G123" i="3" s="1"/>
  <c r="N123" i="3" s="1"/>
  <c r="Q123" i="3"/>
  <c r="E125" i="3"/>
  <c r="F125" i="3" s="1"/>
  <c r="G125" i="3" s="1"/>
  <c r="N125" i="3" s="1"/>
  <c r="Q125" i="3"/>
  <c r="E127" i="3"/>
  <c r="F127" i="3" s="1"/>
  <c r="G127" i="3" s="1"/>
  <c r="N127" i="3" s="1"/>
  <c r="Q127" i="3"/>
  <c r="E129" i="3"/>
  <c r="F129" i="3" s="1"/>
  <c r="G129" i="3" s="1"/>
  <c r="N129" i="3" s="1"/>
  <c r="Q129" i="3"/>
  <c r="E131" i="3"/>
  <c r="F131" i="3" s="1"/>
  <c r="G131" i="3" s="1"/>
  <c r="N131" i="3" s="1"/>
  <c r="Q131" i="3"/>
  <c r="E133" i="3"/>
  <c r="F133" i="3" s="1"/>
  <c r="G133" i="3" s="1"/>
  <c r="N133" i="3" s="1"/>
  <c r="Q133" i="3"/>
  <c r="E135" i="3"/>
  <c r="F135" i="3" s="1"/>
  <c r="G135" i="3" s="1"/>
  <c r="N135" i="3" s="1"/>
  <c r="Q135" i="3"/>
  <c r="E137" i="3"/>
  <c r="F137" i="3" s="1"/>
  <c r="G137" i="3" s="1"/>
  <c r="N137" i="3" s="1"/>
  <c r="Q137" i="3"/>
  <c r="E139" i="3"/>
  <c r="F139" i="3" s="1"/>
  <c r="G139" i="3" s="1"/>
  <c r="N139" i="3" s="1"/>
  <c r="Q139" i="3"/>
  <c r="E141" i="3"/>
  <c r="F141" i="3" s="1"/>
  <c r="G141" i="3" s="1"/>
  <c r="N141" i="3" s="1"/>
  <c r="Q141" i="3"/>
  <c r="E143" i="3"/>
  <c r="F143" i="3" s="1"/>
  <c r="G143" i="3" s="1"/>
  <c r="N143" i="3" s="1"/>
  <c r="Q143" i="3"/>
  <c r="E145" i="3"/>
  <c r="F145" i="3" s="1"/>
  <c r="G145" i="3" s="1"/>
  <c r="N145" i="3" s="1"/>
  <c r="Q145" i="3"/>
  <c r="E147" i="3"/>
  <c r="F147" i="3" s="1"/>
  <c r="G147" i="3" s="1"/>
  <c r="N147" i="3" s="1"/>
  <c r="Q147" i="3"/>
  <c r="E149" i="3"/>
  <c r="F149" i="3"/>
  <c r="G149" i="3" s="1"/>
  <c r="N149" i="3" s="1"/>
  <c r="Q149" i="3"/>
  <c r="E151" i="3"/>
  <c r="F151" i="3" s="1"/>
  <c r="G151" i="3" s="1"/>
  <c r="N151" i="3" s="1"/>
  <c r="Q151" i="3"/>
  <c r="E153" i="3"/>
  <c r="F153" i="3" s="1"/>
  <c r="G153" i="3" s="1"/>
  <c r="N153" i="3" s="1"/>
  <c r="Q153" i="3"/>
  <c r="E155" i="3"/>
  <c r="F155" i="3" s="1"/>
  <c r="G155" i="3" s="1"/>
  <c r="N155" i="3" s="1"/>
  <c r="Q155" i="3"/>
  <c r="E157" i="3"/>
  <c r="F157" i="3" s="1"/>
  <c r="G157" i="3" s="1"/>
  <c r="N157" i="3" s="1"/>
  <c r="Q157" i="3"/>
  <c r="E159" i="3"/>
  <c r="F159" i="3" s="1"/>
  <c r="G159" i="3" s="1"/>
  <c r="N159" i="3" s="1"/>
  <c r="Q159" i="3"/>
  <c r="E161" i="3"/>
  <c r="F161" i="3" s="1"/>
  <c r="G161" i="3" s="1"/>
  <c r="N161" i="3" s="1"/>
  <c r="Q161" i="3"/>
  <c r="E163" i="3"/>
  <c r="F163" i="3" s="1"/>
  <c r="G163" i="3" s="1"/>
  <c r="N163" i="3" s="1"/>
  <c r="Q163" i="3"/>
  <c r="E164" i="3"/>
  <c r="F164" i="3"/>
  <c r="G164" i="3" s="1"/>
  <c r="N164" i="3" s="1"/>
  <c r="Q164" i="3"/>
  <c r="E165" i="3"/>
  <c r="F165" i="3" s="1"/>
  <c r="G165" i="3" s="1"/>
  <c r="N165" i="3" s="1"/>
  <c r="Q165" i="3"/>
  <c r="E167" i="3"/>
  <c r="F167" i="3" s="1"/>
  <c r="G167" i="3" s="1"/>
  <c r="N167" i="3" s="1"/>
  <c r="Q167" i="3"/>
  <c r="E169" i="3"/>
  <c r="F169" i="3" s="1"/>
  <c r="G169" i="3" s="1"/>
  <c r="N169" i="3" s="1"/>
  <c r="Q169" i="3"/>
  <c r="E170" i="3"/>
  <c r="F170" i="3" s="1"/>
  <c r="G170" i="3" s="1"/>
  <c r="N170" i="3" s="1"/>
  <c r="Q170" i="3"/>
  <c r="E171" i="3"/>
  <c r="F171" i="3" s="1"/>
  <c r="G171" i="3" s="1"/>
  <c r="N171" i="3" s="1"/>
  <c r="Q171" i="3"/>
  <c r="E172" i="3"/>
  <c r="F172" i="3" s="1"/>
  <c r="G172" i="3" s="1"/>
  <c r="N172" i="3" s="1"/>
  <c r="Q172" i="3"/>
  <c r="E173" i="3"/>
  <c r="F173" i="3"/>
  <c r="G173" i="3" s="1"/>
  <c r="N173" i="3" s="1"/>
  <c r="Q173" i="3"/>
  <c r="E174" i="3"/>
  <c r="F174" i="3" s="1"/>
  <c r="G174" i="3" s="1"/>
  <c r="N174" i="3" s="1"/>
  <c r="Q174" i="3"/>
  <c r="E175" i="3"/>
  <c r="F175" i="3" s="1"/>
  <c r="G175" i="3" s="1"/>
  <c r="N175" i="3" s="1"/>
  <c r="Q175" i="3"/>
  <c r="E176" i="3"/>
  <c r="F176" i="3" s="1"/>
  <c r="G176" i="3" s="1"/>
  <c r="N176" i="3" s="1"/>
  <c r="Q176" i="3"/>
  <c r="E177" i="3"/>
  <c r="F177" i="3" s="1"/>
  <c r="G177" i="3" s="1"/>
  <c r="N177" i="3" s="1"/>
  <c r="Q177" i="3"/>
  <c r="E178" i="3"/>
  <c r="F178" i="3" s="1"/>
  <c r="G178" i="3" s="1"/>
  <c r="N178" i="3" s="1"/>
  <c r="Q178" i="3"/>
  <c r="E179" i="3"/>
  <c r="F179" i="3" s="1"/>
  <c r="G179" i="3" s="1"/>
  <c r="N179" i="3" s="1"/>
  <c r="Q179" i="3"/>
  <c r="E180" i="3"/>
  <c r="F180" i="3"/>
  <c r="G180" i="3" s="1"/>
  <c r="N180" i="3" s="1"/>
  <c r="Q180" i="3"/>
  <c r="E181" i="3"/>
  <c r="F181" i="3" s="1"/>
  <c r="G181" i="3" s="1"/>
  <c r="N181" i="3" s="1"/>
  <c r="Q181" i="3"/>
  <c r="E182" i="3"/>
  <c r="F182" i="3"/>
  <c r="G182" i="3" s="1"/>
  <c r="N182" i="3" s="1"/>
  <c r="Q182" i="3"/>
  <c r="E183" i="3"/>
  <c r="F183" i="3" s="1"/>
  <c r="G183" i="3" s="1"/>
  <c r="N183" i="3" s="1"/>
  <c r="Q183" i="3"/>
  <c r="E184" i="3"/>
  <c r="F184" i="3" s="1"/>
  <c r="G184" i="3" s="1"/>
  <c r="N184" i="3" s="1"/>
  <c r="Q184" i="3"/>
  <c r="E185" i="3"/>
  <c r="F185" i="3" s="1"/>
  <c r="G185" i="3" s="1"/>
  <c r="N185" i="3" s="1"/>
  <c r="Q185" i="3"/>
  <c r="E186" i="3"/>
  <c r="F186" i="3" s="1"/>
  <c r="G186" i="3" s="1"/>
  <c r="N186" i="3" s="1"/>
  <c r="Q186" i="3"/>
  <c r="E187" i="3"/>
  <c r="F187" i="3" s="1"/>
  <c r="G187" i="3" s="1"/>
  <c r="N187" i="3" s="1"/>
  <c r="Q187" i="3"/>
  <c r="E188" i="3"/>
  <c r="F188" i="3" s="1"/>
  <c r="G188" i="3" s="1"/>
  <c r="N188" i="3" s="1"/>
  <c r="Q188" i="3"/>
  <c r="E189" i="3"/>
  <c r="F189" i="3"/>
  <c r="G189" i="3" s="1"/>
  <c r="N189" i="3" s="1"/>
  <c r="Q189" i="3"/>
  <c r="E190" i="3"/>
  <c r="F190" i="3" s="1"/>
  <c r="G190" i="3" s="1"/>
  <c r="N190" i="3" s="1"/>
  <c r="Q190" i="3"/>
  <c r="E191" i="3"/>
  <c r="F191" i="3" s="1"/>
  <c r="G191" i="3" s="1"/>
  <c r="N191" i="3" s="1"/>
  <c r="Q191" i="3"/>
  <c r="E192" i="3"/>
  <c r="F192" i="3"/>
  <c r="G192" i="3" s="1"/>
  <c r="N192" i="3" s="1"/>
  <c r="Q192" i="3"/>
  <c r="E193" i="3"/>
  <c r="F193" i="3" s="1"/>
  <c r="G193" i="3" s="1"/>
  <c r="N193" i="3" s="1"/>
  <c r="Q193" i="3"/>
  <c r="E194" i="3"/>
  <c r="F194" i="3" s="1"/>
  <c r="G194" i="3" s="1"/>
  <c r="N194" i="3" s="1"/>
  <c r="Q194" i="3"/>
  <c r="E197" i="3"/>
  <c r="F197" i="3" s="1"/>
  <c r="G197" i="3" s="1"/>
  <c r="N197" i="3" s="1"/>
  <c r="Q197" i="3"/>
  <c r="E200" i="3"/>
  <c r="F200" i="3"/>
  <c r="G200" i="3" s="1"/>
  <c r="N200" i="3" s="1"/>
  <c r="Q200" i="3"/>
  <c r="E195" i="3"/>
  <c r="F195" i="3"/>
  <c r="G195" i="3" s="1"/>
  <c r="N195" i="3" s="1"/>
  <c r="Q195" i="3"/>
  <c r="E196" i="3"/>
  <c r="F196" i="3" s="1"/>
  <c r="G196" i="3" s="1"/>
  <c r="N196" i="3" s="1"/>
  <c r="Q196" i="3"/>
  <c r="E199" i="3"/>
  <c r="F199" i="3" s="1"/>
  <c r="G199" i="3" s="1"/>
  <c r="N199" i="3" s="1"/>
  <c r="Q199" i="3"/>
  <c r="E204" i="3"/>
  <c r="F204" i="3"/>
  <c r="G204" i="3"/>
  <c r="N204" i="3" s="1"/>
  <c r="Q204" i="3"/>
  <c r="D11" i="2"/>
  <c r="P161" i="2" s="1"/>
  <c r="R161" i="2" s="1"/>
  <c r="T161" i="2" s="1"/>
  <c r="D12" i="2"/>
  <c r="Q171" i="2"/>
  <c r="Q168" i="2"/>
  <c r="Q169" i="2"/>
  <c r="Q170" i="2"/>
  <c r="C7" i="2"/>
  <c r="E171" i="2"/>
  <c r="F171" i="2"/>
  <c r="D13" i="2"/>
  <c r="Q167" i="2"/>
  <c r="D9" i="2"/>
  <c r="C9" i="2"/>
  <c r="E161" i="2"/>
  <c r="F161" i="2"/>
  <c r="E165" i="2"/>
  <c r="F165" i="2"/>
  <c r="E153" i="2"/>
  <c r="F153" i="2"/>
  <c r="E140" i="2"/>
  <c r="F140" i="2"/>
  <c r="E144" i="2"/>
  <c r="F144" i="2"/>
  <c r="E148" i="2"/>
  <c r="F148" i="2"/>
  <c r="E152" i="2"/>
  <c r="F152" i="2"/>
  <c r="E157" i="2"/>
  <c r="F157" i="2"/>
  <c r="Q153" i="2"/>
  <c r="Q160" i="2"/>
  <c r="Q161" i="2"/>
  <c r="Q163" i="2"/>
  <c r="Q162" i="2"/>
  <c r="Q166" i="2"/>
  <c r="A11" i="7"/>
  <c r="H11" i="7"/>
  <c r="B11" i="7"/>
  <c r="G11" i="7"/>
  <c r="C11" i="7"/>
  <c r="D11" i="7"/>
  <c r="A12" i="7"/>
  <c r="H12" i="7"/>
  <c r="B12" i="7"/>
  <c r="G12" i="7"/>
  <c r="C12" i="7"/>
  <c r="D12" i="7"/>
  <c r="A13" i="7"/>
  <c r="H13" i="7"/>
  <c r="B13" i="7"/>
  <c r="G13" i="7"/>
  <c r="C13" i="7"/>
  <c r="D13" i="7"/>
  <c r="A14" i="7"/>
  <c r="H14" i="7"/>
  <c r="B14" i="7"/>
  <c r="G14" i="7"/>
  <c r="C14" i="7"/>
  <c r="D14" i="7"/>
  <c r="A15" i="7"/>
  <c r="H15" i="7"/>
  <c r="B15" i="7"/>
  <c r="G15" i="7"/>
  <c r="C15" i="7"/>
  <c r="D15" i="7"/>
  <c r="A16" i="7"/>
  <c r="H16" i="7"/>
  <c r="B16" i="7"/>
  <c r="G16" i="7"/>
  <c r="C16" i="7"/>
  <c r="D16" i="7"/>
  <c r="A17" i="7"/>
  <c r="H17" i="7"/>
  <c r="B17" i="7"/>
  <c r="G17" i="7"/>
  <c r="C17" i="7"/>
  <c r="D17" i="7"/>
  <c r="A18" i="7"/>
  <c r="H18" i="7"/>
  <c r="B18" i="7"/>
  <c r="G18" i="7"/>
  <c r="C18" i="7"/>
  <c r="D18" i="7"/>
  <c r="A19" i="7"/>
  <c r="H19" i="7"/>
  <c r="B19" i="7"/>
  <c r="G19" i="7"/>
  <c r="C19" i="7"/>
  <c r="D19" i="7"/>
  <c r="A20" i="7"/>
  <c r="H20" i="7"/>
  <c r="B20" i="7"/>
  <c r="G20" i="7"/>
  <c r="C20" i="7"/>
  <c r="D20" i="7"/>
  <c r="A21" i="7"/>
  <c r="H21" i="7"/>
  <c r="B21" i="7"/>
  <c r="G21" i="7"/>
  <c r="C21" i="7"/>
  <c r="D21" i="7"/>
  <c r="A22" i="7"/>
  <c r="H22" i="7"/>
  <c r="B22" i="7"/>
  <c r="G22" i="7"/>
  <c r="C22" i="7"/>
  <c r="D22" i="7"/>
  <c r="A23" i="7"/>
  <c r="H23" i="7"/>
  <c r="B23" i="7"/>
  <c r="G23" i="7"/>
  <c r="C23" i="7"/>
  <c r="D23" i="7"/>
  <c r="A24" i="7"/>
  <c r="H24" i="7"/>
  <c r="B24" i="7"/>
  <c r="G24" i="7"/>
  <c r="C24" i="7"/>
  <c r="D24" i="7"/>
  <c r="A25" i="7"/>
  <c r="H25" i="7"/>
  <c r="B25" i="7"/>
  <c r="G25" i="7"/>
  <c r="C25" i="7"/>
  <c r="D25" i="7"/>
  <c r="A26" i="7"/>
  <c r="H26" i="7"/>
  <c r="B26" i="7"/>
  <c r="G26" i="7"/>
  <c r="C26" i="7"/>
  <c r="D26" i="7"/>
  <c r="A27" i="7"/>
  <c r="H27" i="7"/>
  <c r="B27" i="7"/>
  <c r="G27" i="7"/>
  <c r="C27" i="7"/>
  <c r="D27" i="7"/>
  <c r="A28" i="7"/>
  <c r="H28" i="7"/>
  <c r="B28" i="7"/>
  <c r="G28" i="7"/>
  <c r="C28" i="7"/>
  <c r="D28" i="7"/>
  <c r="A29" i="7"/>
  <c r="H29" i="7"/>
  <c r="B29" i="7"/>
  <c r="G29" i="7"/>
  <c r="C29" i="7"/>
  <c r="D29" i="7"/>
  <c r="A30" i="7"/>
  <c r="H30" i="7"/>
  <c r="B30" i="7"/>
  <c r="G30" i="7"/>
  <c r="C30" i="7"/>
  <c r="D30" i="7"/>
  <c r="A31" i="7"/>
  <c r="H31" i="7"/>
  <c r="B31" i="7"/>
  <c r="G31" i="7"/>
  <c r="C31" i="7"/>
  <c r="D31" i="7"/>
  <c r="A32" i="7"/>
  <c r="H32" i="7"/>
  <c r="B32" i="7"/>
  <c r="G32" i="7"/>
  <c r="C32" i="7"/>
  <c r="D32" i="7"/>
  <c r="A33" i="7"/>
  <c r="H33" i="7"/>
  <c r="B33" i="7"/>
  <c r="G33" i="7"/>
  <c r="C33" i="7"/>
  <c r="D33" i="7"/>
  <c r="A34" i="7"/>
  <c r="H34" i="7"/>
  <c r="B34" i="7"/>
  <c r="G34" i="7"/>
  <c r="C34" i="7"/>
  <c r="D34" i="7"/>
  <c r="A35" i="7"/>
  <c r="H35" i="7"/>
  <c r="B35" i="7"/>
  <c r="G35" i="7"/>
  <c r="C35" i="7"/>
  <c r="D35" i="7"/>
  <c r="A36" i="7"/>
  <c r="H36" i="7"/>
  <c r="B36" i="7"/>
  <c r="G36" i="7"/>
  <c r="C36" i="7"/>
  <c r="D36" i="7"/>
  <c r="A37" i="7"/>
  <c r="H37" i="7"/>
  <c r="B37" i="7"/>
  <c r="G37" i="7"/>
  <c r="C37" i="7"/>
  <c r="D37" i="7"/>
  <c r="A38" i="7"/>
  <c r="H38" i="7"/>
  <c r="B38" i="7"/>
  <c r="G38" i="7"/>
  <c r="C38" i="7"/>
  <c r="D38" i="7"/>
  <c r="A39" i="7"/>
  <c r="H39" i="7"/>
  <c r="B39" i="7"/>
  <c r="G39" i="7"/>
  <c r="C39" i="7"/>
  <c r="D39" i="7"/>
  <c r="A40" i="7"/>
  <c r="H40" i="7"/>
  <c r="B40" i="7"/>
  <c r="G40" i="7"/>
  <c r="C40" i="7"/>
  <c r="D40" i="7"/>
  <c r="A41" i="7"/>
  <c r="H41" i="7"/>
  <c r="B41" i="7"/>
  <c r="G41" i="7"/>
  <c r="C41" i="7"/>
  <c r="D41" i="7"/>
  <c r="A42" i="7"/>
  <c r="H42" i="7"/>
  <c r="B42" i="7"/>
  <c r="G42" i="7"/>
  <c r="C42" i="7"/>
  <c r="D42" i="7"/>
  <c r="A43" i="7"/>
  <c r="H43" i="7"/>
  <c r="B43" i="7"/>
  <c r="G43" i="7"/>
  <c r="C43" i="7"/>
  <c r="D43" i="7"/>
  <c r="A44" i="7"/>
  <c r="H44" i="7"/>
  <c r="B44" i="7"/>
  <c r="G44" i="7"/>
  <c r="C44" i="7"/>
  <c r="D44" i="7"/>
  <c r="A45" i="7"/>
  <c r="H45" i="7"/>
  <c r="B45" i="7"/>
  <c r="G45" i="7"/>
  <c r="C45" i="7"/>
  <c r="D45" i="7"/>
  <c r="A46" i="7"/>
  <c r="H46" i="7"/>
  <c r="B46" i="7"/>
  <c r="G46" i="7"/>
  <c r="C46" i="7"/>
  <c r="D46" i="7"/>
  <c r="A47" i="7"/>
  <c r="H47" i="7"/>
  <c r="B47" i="7"/>
  <c r="G47" i="7"/>
  <c r="C47" i="7"/>
  <c r="D47" i="7"/>
  <c r="A48" i="7"/>
  <c r="H48" i="7"/>
  <c r="B48" i="7"/>
  <c r="G48" i="7"/>
  <c r="C48" i="7"/>
  <c r="D48" i="7"/>
  <c r="A49" i="7"/>
  <c r="H49" i="7"/>
  <c r="B49" i="7"/>
  <c r="G49" i="7"/>
  <c r="C49" i="7"/>
  <c r="D49" i="7"/>
  <c r="A50" i="7"/>
  <c r="H50" i="7"/>
  <c r="B50" i="7"/>
  <c r="G50" i="7"/>
  <c r="C50" i="7"/>
  <c r="D50" i="7"/>
  <c r="A51" i="7"/>
  <c r="H51" i="7"/>
  <c r="B51" i="7"/>
  <c r="G51" i="7"/>
  <c r="C51" i="7"/>
  <c r="D51" i="7"/>
  <c r="A52" i="7"/>
  <c r="H52" i="7"/>
  <c r="B52" i="7"/>
  <c r="G52" i="7"/>
  <c r="C52" i="7"/>
  <c r="D52" i="7"/>
  <c r="H53" i="7"/>
  <c r="B53" i="7"/>
  <c r="G53" i="7"/>
  <c r="C53" i="7"/>
  <c r="D53" i="7"/>
  <c r="A54" i="7"/>
  <c r="H54" i="7"/>
  <c r="B54" i="7"/>
  <c r="G54" i="7"/>
  <c r="C54" i="7"/>
  <c r="D54" i="7"/>
  <c r="A55" i="7"/>
  <c r="H55" i="7"/>
  <c r="B55" i="7"/>
  <c r="G55" i="7"/>
  <c r="C55" i="7"/>
  <c r="D55" i="7"/>
  <c r="A56" i="7"/>
  <c r="H56" i="7"/>
  <c r="B56" i="7"/>
  <c r="G56" i="7"/>
  <c r="C56" i="7"/>
  <c r="D56" i="7"/>
  <c r="A57" i="7"/>
  <c r="H57" i="7"/>
  <c r="B57" i="7"/>
  <c r="G57" i="7"/>
  <c r="C57" i="7"/>
  <c r="D57" i="7"/>
  <c r="A58" i="7"/>
  <c r="H58" i="7"/>
  <c r="B58" i="7"/>
  <c r="G58" i="7"/>
  <c r="C58" i="7"/>
  <c r="D58" i="7"/>
  <c r="A59" i="7"/>
  <c r="H59" i="7"/>
  <c r="B59" i="7"/>
  <c r="G59" i="7"/>
  <c r="C59" i="7"/>
  <c r="D59" i="7"/>
  <c r="A60" i="7"/>
  <c r="H60" i="7"/>
  <c r="B60" i="7"/>
  <c r="G60" i="7"/>
  <c r="C60" i="7"/>
  <c r="D60" i="7"/>
  <c r="A61" i="7"/>
  <c r="H61" i="7"/>
  <c r="B61" i="7"/>
  <c r="G61" i="7"/>
  <c r="C61" i="7"/>
  <c r="D61" i="7"/>
  <c r="A62" i="7"/>
  <c r="H62" i="7"/>
  <c r="B62" i="7"/>
  <c r="G62" i="7"/>
  <c r="C62" i="7"/>
  <c r="F62" i="7"/>
  <c r="D62" i="7"/>
  <c r="A63" i="7"/>
  <c r="H63" i="7"/>
  <c r="B63" i="7"/>
  <c r="G63" i="7"/>
  <c r="C63" i="7"/>
  <c r="F63" i="7"/>
  <c r="D63" i="7"/>
  <c r="A64" i="7"/>
  <c r="H64" i="7"/>
  <c r="B64" i="7"/>
  <c r="G64" i="7"/>
  <c r="C64" i="7"/>
  <c r="F64" i="7"/>
  <c r="D64" i="7"/>
  <c r="A65" i="7"/>
  <c r="H65" i="7"/>
  <c r="B65" i="7"/>
  <c r="G65" i="7"/>
  <c r="C65" i="7"/>
  <c r="F65" i="7"/>
  <c r="D65" i="7"/>
  <c r="A66" i="7"/>
  <c r="H66" i="7"/>
  <c r="B66" i="7"/>
  <c r="G66" i="7"/>
  <c r="C66" i="7"/>
  <c r="F66" i="7"/>
  <c r="D66" i="7"/>
  <c r="A67" i="7"/>
  <c r="H67" i="7"/>
  <c r="B67" i="7"/>
  <c r="G67" i="7"/>
  <c r="C67" i="7"/>
  <c r="D67" i="7"/>
  <c r="A68" i="7"/>
  <c r="H68" i="7"/>
  <c r="B68" i="7"/>
  <c r="G68" i="7"/>
  <c r="C68" i="7"/>
  <c r="D68" i="7"/>
  <c r="A69" i="7"/>
  <c r="H69" i="7"/>
  <c r="B69" i="7"/>
  <c r="G69" i="7"/>
  <c r="C69" i="7"/>
  <c r="D69" i="7"/>
  <c r="A70" i="7"/>
  <c r="H70" i="7"/>
  <c r="B70" i="7"/>
  <c r="G70" i="7"/>
  <c r="C70" i="7"/>
  <c r="D70" i="7"/>
  <c r="A71" i="7"/>
  <c r="H71" i="7"/>
  <c r="B71" i="7"/>
  <c r="G71" i="7"/>
  <c r="C71" i="7"/>
  <c r="D71" i="7"/>
  <c r="A72" i="7"/>
  <c r="H72" i="7"/>
  <c r="B72" i="7"/>
  <c r="G72" i="7"/>
  <c r="C72" i="7"/>
  <c r="D72" i="7"/>
  <c r="A73" i="7"/>
  <c r="H73" i="7"/>
  <c r="B73" i="7"/>
  <c r="G73" i="7"/>
  <c r="C73" i="7"/>
  <c r="D73" i="7"/>
  <c r="A74" i="7"/>
  <c r="H74" i="7"/>
  <c r="B74" i="7"/>
  <c r="G74" i="7"/>
  <c r="C74" i="7"/>
  <c r="D74" i="7"/>
  <c r="A75" i="7"/>
  <c r="H75" i="7"/>
  <c r="B75" i="7"/>
  <c r="G75" i="7"/>
  <c r="C75" i="7"/>
  <c r="D75" i="7"/>
  <c r="A76" i="7"/>
  <c r="H76" i="7"/>
  <c r="B76" i="7"/>
  <c r="G76" i="7"/>
  <c r="C76" i="7"/>
  <c r="D76" i="7"/>
  <c r="A77" i="7"/>
  <c r="H77" i="7"/>
  <c r="B77" i="7"/>
  <c r="G77" i="7"/>
  <c r="C77" i="7"/>
  <c r="D77" i="7"/>
  <c r="A78" i="7"/>
  <c r="H78" i="7"/>
  <c r="B78" i="7"/>
  <c r="G78" i="7"/>
  <c r="C78" i="7"/>
  <c r="D78" i="7"/>
  <c r="A79" i="7"/>
  <c r="H79" i="7"/>
  <c r="B79" i="7"/>
  <c r="G79" i="7"/>
  <c r="C79" i="7"/>
  <c r="D79" i="7"/>
  <c r="A80" i="7"/>
  <c r="H80" i="7"/>
  <c r="B80" i="7"/>
  <c r="G80" i="7"/>
  <c r="C80" i="7"/>
  <c r="D80" i="7"/>
  <c r="A81" i="7"/>
  <c r="H81" i="7"/>
  <c r="B81" i="7"/>
  <c r="G81" i="7"/>
  <c r="C81" i="7"/>
  <c r="D81" i="7"/>
  <c r="A82" i="7"/>
  <c r="H82" i="7"/>
  <c r="B82" i="7"/>
  <c r="G82" i="7"/>
  <c r="C82" i="7"/>
  <c r="D82" i="7"/>
  <c r="A83" i="7"/>
  <c r="H83" i="7"/>
  <c r="B83" i="7"/>
  <c r="G83" i="7"/>
  <c r="C83" i="7"/>
  <c r="D83" i="7"/>
  <c r="A84" i="7"/>
  <c r="H84" i="7"/>
  <c r="B84" i="7"/>
  <c r="G84" i="7"/>
  <c r="C84" i="7"/>
  <c r="D84" i="7"/>
  <c r="A85" i="7"/>
  <c r="H85" i="7"/>
  <c r="B85" i="7"/>
  <c r="G85" i="7"/>
  <c r="C85" i="7"/>
  <c r="D85" i="7"/>
  <c r="A86" i="7"/>
  <c r="H86" i="7"/>
  <c r="B86" i="7"/>
  <c r="G86" i="7"/>
  <c r="C86" i="7"/>
  <c r="D86" i="7"/>
  <c r="A87" i="7"/>
  <c r="H87" i="7"/>
  <c r="B87" i="7"/>
  <c r="G87" i="7"/>
  <c r="C87" i="7"/>
  <c r="D87" i="7"/>
  <c r="A88" i="7"/>
  <c r="H88" i="7"/>
  <c r="B88" i="7"/>
  <c r="G88" i="7"/>
  <c r="C88" i="7"/>
  <c r="D88" i="7"/>
  <c r="A89" i="7"/>
  <c r="H89" i="7"/>
  <c r="B89" i="7"/>
  <c r="G89" i="7"/>
  <c r="C89" i="7"/>
  <c r="D89" i="7"/>
  <c r="A90" i="7"/>
  <c r="H90" i="7"/>
  <c r="B90" i="7"/>
  <c r="G90" i="7"/>
  <c r="C90" i="7"/>
  <c r="D90" i="7"/>
  <c r="A91" i="7"/>
  <c r="H91" i="7"/>
  <c r="B91" i="7"/>
  <c r="G91" i="7"/>
  <c r="C91" i="7"/>
  <c r="D91" i="7"/>
  <c r="A92" i="7"/>
  <c r="H92" i="7"/>
  <c r="B92" i="7"/>
  <c r="G92" i="7"/>
  <c r="C92" i="7"/>
  <c r="D92" i="7"/>
  <c r="A93" i="7"/>
  <c r="H93" i="7"/>
  <c r="B93" i="7"/>
  <c r="G93" i="7"/>
  <c r="C93" i="7"/>
  <c r="D93" i="7"/>
  <c r="A94" i="7"/>
  <c r="H94" i="7"/>
  <c r="B94" i="7"/>
  <c r="G94" i="7"/>
  <c r="C94" i="7"/>
  <c r="D94" i="7"/>
  <c r="A95" i="7"/>
  <c r="H95" i="7"/>
  <c r="B95" i="7"/>
  <c r="G95" i="7"/>
  <c r="C95" i="7"/>
  <c r="D95" i="7"/>
  <c r="A96" i="7"/>
  <c r="H96" i="7"/>
  <c r="B96" i="7"/>
  <c r="G96" i="7"/>
  <c r="C96" i="7"/>
  <c r="D96" i="7"/>
  <c r="A97" i="7"/>
  <c r="H97" i="7"/>
  <c r="B97" i="7"/>
  <c r="G97" i="7"/>
  <c r="C97" i="7"/>
  <c r="D97" i="7"/>
  <c r="A98" i="7"/>
  <c r="H98" i="7"/>
  <c r="B98" i="7"/>
  <c r="G98" i="7"/>
  <c r="C98" i="7"/>
  <c r="D98" i="7"/>
  <c r="A99" i="7"/>
  <c r="H99" i="7"/>
  <c r="B99" i="7"/>
  <c r="G99" i="7"/>
  <c r="C99" i="7"/>
  <c r="D99" i="7"/>
  <c r="A100" i="7"/>
  <c r="H100" i="7"/>
  <c r="B100" i="7"/>
  <c r="G100" i="7"/>
  <c r="C100" i="7"/>
  <c r="D100" i="7"/>
  <c r="A101" i="7"/>
  <c r="H101" i="7"/>
  <c r="B101" i="7"/>
  <c r="G101" i="7"/>
  <c r="C101" i="7"/>
  <c r="D101" i="7"/>
  <c r="A102" i="7"/>
  <c r="H102" i="7"/>
  <c r="B102" i="7"/>
  <c r="G102" i="7"/>
  <c r="C102" i="7"/>
  <c r="D102" i="7"/>
  <c r="N102" i="7"/>
  <c r="A103" i="7"/>
  <c r="H103" i="7"/>
  <c r="B103" i="7"/>
  <c r="G103" i="7"/>
  <c r="C103" i="7"/>
  <c r="D103" i="7"/>
  <c r="A104" i="7"/>
  <c r="H104" i="7"/>
  <c r="B104" i="7"/>
  <c r="G104" i="7"/>
  <c r="C104" i="7"/>
  <c r="D104" i="7"/>
  <c r="A105" i="7"/>
  <c r="H105" i="7"/>
  <c r="B105" i="7"/>
  <c r="G105" i="7"/>
  <c r="C105" i="7"/>
  <c r="D105" i="7"/>
  <c r="A106" i="7"/>
  <c r="H106" i="7"/>
  <c r="B106" i="7"/>
  <c r="G106" i="7"/>
  <c r="C106" i="7"/>
  <c r="D106" i="7"/>
  <c r="A107" i="7"/>
  <c r="H107" i="7"/>
  <c r="B107" i="7"/>
  <c r="G107" i="7"/>
  <c r="C107" i="7"/>
  <c r="D107" i="7"/>
  <c r="A108" i="7"/>
  <c r="H108" i="7"/>
  <c r="B108" i="7"/>
  <c r="G108" i="7"/>
  <c r="C108" i="7"/>
  <c r="D108" i="7"/>
  <c r="A109" i="7"/>
  <c r="H109" i="7"/>
  <c r="B109" i="7"/>
  <c r="G109" i="7"/>
  <c r="C109" i="7"/>
  <c r="D109" i="7"/>
  <c r="A110" i="7"/>
  <c r="H110" i="7"/>
  <c r="B110" i="7"/>
  <c r="G110" i="7"/>
  <c r="C110" i="7"/>
  <c r="D110" i="7"/>
  <c r="A111" i="7"/>
  <c r="H111" i="7"/>
  <c r="B111" i="7"/>
  <c r="G111" i="7"/>
  <c r="C111" i="7"/>
  <c r="D111" i="7"/>
  <c r="A112" i="7"/>
  <c r="H112" i="7"/>
  <c r="B112" i="7"/>
  <c r="G112" i="7"/>
  <c r="C112" i="7"/>
  <c r="D112" i="7"/>
  <c r="A113" i="7"/>
  <c r="H113" i="7"/>
  <c r="B113" i="7"/>
  <c r="G113" i="7"/>
  <c r="C113" i="7"/>
  <c r="D113" i="7"/>
  <c r="A114" i="7"/>
  <c r="H114" i="7"/>
  <c r="B114" i="7"/>
  <c r="G114" i="7"/>
  <c r="C114" i="7"/>
  <c r="D114" i="7"/>
  <c r="A115" i="7"/>
  <c r="H115" i="7"/>
  <c r="B115" i="7"/>
  <c r="G115" i="7"/>
  <c r="C115" i="7"/>
  <c r="D115" i="7"/>
  <c r="A116" i="7"/>
  <c r="H116" i="7"/>
  <c r="B116" i="7"/>
  <c r="G116" i="7"/>
  <c r="C116" i="7"/>
  <c r="D116" i="7"/>
  <c r="A117" i="7"/>
  <c r="H117" i="7"/>
  <c r="B117" i="7"/>
  <c r="G117" i="7"/>
  <c r="C117" i="7"/>
  <c r="D117" i="7"/>
  <c r="A118" i="7"/>
  <c r="H118" i="7"/>
  <c r="B118" i="7"/>
  <c r="G118" i="7"/>
  <c r="C118" i="7"/>
  <c r="D118" i="7"/>
  <c r="A119" i="7"/>
  <c r="H119" i="7"/>
  <c r="B119" i="7"/>
  <c r="G119" i="7"/>
  <c r="C119" i="7"/>
  <c r="D119" i="7"/>
  <c r="A120" i="7"/>
  <c r="H120" i="7"/>
  <c r="B120" i="7"/>
  <c r="G120" i="7"/>
  <c r="C120" i="7"/>
  <c r="D120" i="7"/>
  <c r="A121" i="7"/>
  <c r="H121" i="7"/>
  <c r="B121" i="7"/>
  <c r="G121" i="7"/>
  <c r="C121" i="7"/>
  <c r="D121" i="7"/>
  <c r="A122" i="7"/>
  <c r="H122" i="7"/>
  <c r="B122" i="7"/>
  <c r="G122" i="7"/>
  <c r="C122" i="7"/>
  <c r="D122" i="7"/>
  <c r="A123" i="7"/>
  <c r="H123" i="7"/>
  <c r="B123" i="7"/>
  <c r="G123" i="7"/>
  <c r="C123" i="7"/>
  <c r="D123" i="7"/>
  <c r="A124" i="7"/>
  <c r="H124" i="7"/>
  <c r="B124" i="7"/>
  <c r="G124" i="7"/>
  <c r="C124" i="7"/>
  <c r="D124" i="7"/>
  <c r="A125" i="7"/>
  <c r="H125" i="7"/>
  <c r="B125" i="7"/>
  <c r="G125" i="7"/>
  <c r="C125" i="7"/>
  <c r="D125" i="7"/>
  <c r="A126" i="7"/>
  <c r="H126" i="7"/>
  <c r="B126" i="7"/>
  <c r="G126" i="7"/>
  <c r="C126" i="7"/>
  <c r="D126" i="7"/>
  <c r="A127" i="7"/>
  <c r="H127" i="7"/>
  <c r="B127" i="7"/>
  <c r="G127" i="7"/>
  <c r="C127" i="7"/>
  <c r="D127" i="7"/>
  <c r="A128" i="7"/>
  <c r="H128" i="7"/>
  <c r="B128" i="7"/>
  <c r="G128" i="7"/>
  <c r="C128" i="7"/>
  <c r="D128" i="7"/>
  <c r="A129" i="7"/>
  <c r="H129" i="7"/>
  <c r="B129" i="7"/>
  <c r="G129" i="7"/>
  <c r="C129" i="7"/>
  <c r="D129" i="7"/>
  <c r="A130" i="7"/>
  <c r="H130" i="7"/>
  <c r="B130" i="7"/>
  <c r="G130" i="7"/>
  <c r="C130" i="7"/>
  <c r="D130" i="7"/>
  <c r="A131" i="7"/>
  <c r="H131" i="7"/>
  <c r="B131" i="7"/>
  <c r="G131" i="7"/>
  <c r="C131" i="7"/>
  <c r="D131" i="7"/>
  <c r="A132" i="7"/>
  <c r="H132" i="7"/>
  <c r="B132" i="7"/>
  <c r="G132" i="7"/>
  <c r="C132" i="7"/>
  <c r="D132" i="7"/>
  <c r="A133" i="7"/>
  <c r="H133" i="7"/>
  <c r="B133" i="7"/>
  <c r="G133" i="7"/>
  <c r="C133" i="7"/>
  <c r="D133" i="7"/>
  <c r="A134" i="7"/>
  <c r="H134" i="7"/>
  <c r="B134" i="7"/>
  <c r="G134" i="7"/>
  <c r="C134" i="7"/>
  <c r="D134" i="7"/>
  <c r="A135" i="7"/>
  <c r="H135" i="7"/>
  <c r="B135" i="7"/>
  <c r="G135" i="7"/>
  <c r="C135" i="7"/>
  <c r="D135" i="7"/>
  <c r="A9" i="5"/>
  <c r="C9" i="5" s="1"/>
  <c r="H13" i="5" s="1"/>
  <c r="H16" i="5"/>
  <c r="H15" i="5"/>
  <c r="D21" i="5"/>
  <c r="K21" i="5" s="1"/>
  <c r="D22" i="5"/>
  <c r="D23" i="5"/>
  <c r="H23" i="5"/>
  <c r="D24" i="5"/>
  <c r="H24" i="5"/>
  <c r="D25" i="5"/>
  <c r="H25" i="5"/>
  <c r="D26" i="5"/>
  <c r="D27" i="5"/>
  <c r="H27" i="5"/>
  <c r="D28" i="5"/>
  <c r="H28" i="5"/>
  <c r="D29" i="5"/>
  <c r="H29" i="5"/>
  <c r="D30" i="5"/>
  <c r="D31" i="5"/>
  <c r="H31" i="5"/>
  <c r="D32" i="5"/>
  <c r="H32" i="5"/>
  <c r="D33" i="5"/>
  <c r="H33" i="5"/>
  <c r="D34" i="5"/>
  <c r="D35" i="5"/>
  <c r="H35" i="5"/>
  <c r="D36" i="5"/>
  <c r="H36" i="5"/>
  <c r="D37" i="5"/>
  <c r="H37" i="5"/>
  <c r="D38" i="5"/>
  <c r="D39" i="5"/>
  <c r="H39" i="5"/>
  <c r="D40" i="5"/>
  <c r="H40" i="5"/>
  <c r="D41" i="5"/>
  <c r="H41" i="5"/>
  <c r="D42" i="5"/>
  <c r="D43" i="5"/>
  <c r="H43" i="5"/>
  <c r="D44" i="5"/>
  <c r="H44" i="5"/>
  <c r="D45" i="5"/>
  <c r="H45" i="5"/>
  <c r="D46" i="5"/>
  <c r="L46" i="5"/>
  <c r="D47" i="5"/>
  <c r="H47" i="5"/>
  <c r="D48" i="5"/>
  <c r="H48" i="5"/>
  <c r="D49" i="5"/>
  <c r="H49" i="5"/>
  <c r="D50" i="5"/>
  <c r="D51" i="5"/>
  <c r="H51" i="5"/>
  <c r="D52" i="5"/>
  <c r="H52" i="5"/>
  <c r="D53" i="5"/>
  <c r="H53" i="5"/>
  <c r="D54" i="5"/>
  <c r="D55" i="5"/>
  <c r="H55" i="5"/>
  <c r="D56" i="5"/>
  <c r="H56" i="5"/>
  <c r="D57" i="5"/>
  <c r="H57" i="5"/>
  <c r="D58" i="5"/>
  <c r="D59" i="5"/>
  <c r="H59" i="5"/>
  <c r="D60" i="5"/>
  <c r="I60" i="5"/>
  <c r="H60" i="5"/>
  <c r="D61" i="5"/>
  <c r="H61" i="5"/>
  <c r="D62" i="5"/>
  <c r="D63" i="5"/>
  <c r="H63" i="5"/>
  <c r="D64" i="5"/>
  <c r="I64" i="5"/>
  <c r="H64" i="5"/>
  <c r="D65" i="5"/>
  <c r="H65" i="5"/>
  <c r="D66" i="5"/>
  <c r="D67" i="5"/>
  <c r="H67" i="5"/>
  <c r="D68" i="5"/>
  <c r="I68" i="5"/>
  <c r="H68" i="5"/>
  <c r="D69" i="5"/>
  <c r="H69" i="5"/>
  <c r="D70" i="5"/>
  <c r="D71" i="5"/>
  <c r="H71" i="5"/>
  <c r="D72" i="5"/>
  <c r="I72" i="5"/>
  <c r="H72" i="5"/>
  <c r="D73" i="5"/>
  <c r="H73" i="5"/>
  <c r="D74" i="5"/>
  <c r="D75" i="5"/>
  <c r="H75" i="5"/>
  <c r="D76" i="5"/>
  <c r="I76" i="5"/>
  <c r="D77" i="5"/>
  <c r="H77" i="5"/>
  <c r="D78" i="5"/>
  <c r="L78" i="5"/>
  <c r="D79" i="5"/>
  <c r="H79" i="5"/>
  <c r="D80" i="5"/>
  <c r="I80" i="5"/>
  <c r="D81" i="5"/>
  <c r="H81" i="5"/>
  <c r="D82" i="5"/>
  <c r="D83" i="5"/>
  <c r="H83" i="5"/>
  <c r="D84" i="5"/>
  <c r="D85" i="5"/>
  <c r="H85" i="5"/>
  <c r="D86" i="5"/>
  <c r="D87" i="5"/>
  <c r="H87" i="5"/>
  <c r="D88" i="5"/>
  <c r="H88" i="5"/>
  <c r="D89" i="5"/>
  <c r="H89" i="5"/>
  <c r="D90" i="5"/>
  <c r="D91" i="5"/>
  <c r="H91" i="5"/>
  <c r="D92" i="5"/>
  <c r="F92" i="5"/>
  <c r="D93" i="5"/>
  <c r="H93" i="5"/>
  <c r="D94" i="5"/>
  <c r="D95" i="5"/>
  <c r="H95" i="5"/>
  <c r="D96" i="5"/>
  <c r="H96" i="5"/>
  <c r="D97" i="5"/>
  <c r="H97" i="5"/>
  <c r="D98" i="5"/>
  <c r="D99" i="5"/>
  <c r="H99" i="5"/>
  <c r="D100" i="5"/>
  <c r="H100" i="5"/>
  <c r="D101" i="5"/>
  <c r="H101" i="5"/>
  <c r="D102" i="5"/>
  <c r="D103" i="5"/>
  <c r="H103" i="5"/>
  <c r="D104" i="5"/>
  <c r="H104" i="5"/>
  <c r="D105" i="5"/>
  <c r="H105" i="5"/>
  <c r="D106" i="5"/>
  <c r="D107" i="5"/>
  <c r="H107" i="5"/>
  <c r="D108" i="5"/>
  <c r="H108" i="5"/>
  <c r="D109" i="5"/>
  <c r="H109" i="5"/>
  <c r="D110" i="5"/>
  <c r="J110" i="5"/>
  <c r="D111" i="5"/>
  <c r="H111" i="5"/>
  <c r="D112" i="5"/>
  <c r="H112" i="5"/>
  <c r="D113" i="5"/>
  <c r="H113" i="5"/>
  <c r="D114" i="5"/>
  <c r="J114" i="5"/>
  <c r="D115" i="5"/>
  <c r="H115" i="5"/>
  <c r="D116" i="5"/>
  <c r="H116" i="5"/>
  <c r="D117" i="5"/>
  <c r="H117" i="5"/>
  <c r="D118" i="5"/>
  <c r="D119" i="5"/>
  <c r="H119" i="5"/>
  <c r="D120" i="5"/>
  <c r="H120" i="5"/>
  <c r="D121" i="5"/>
  <c r="H121" i="5"/>
  <c r="D122" i="5"/>
  <c r="D123" i="5"/>
  <c r="H123" i="5"/>
  <c r="D124" i="5"/>
  <c r="H124" i="5"/>
  <c r="D125" i="5"/>
  <c r="H125" i="5"/>
  <c r="D126" i="5"/>
  <c r="D127" i="5"/>
  <c r="H127" i="5"/>
  <c r="D128" i="5"/>
  <c r="H128" i="5"/>
  <c r="D129" i="5"/>
  <c r="H129" i="5"/>
  <c r="D130" i="5"/>
  <c r="D131" i="5"/>
  <c r="H131" i="5"/>
  <c r="D132" i="5"/>
  <c r="H132" i="5"/>
  <c r="D133" i="5"/>
  <c r="H133" i="5"/>
  <c r="D134" i="5"/>
  <c r="D135" i="5"/>
  <c r="H135" i="5"/>
  <c r="D136" i="5"/>
  <c r="H136" i="5"/>
  <c r="D137" i="5"/>
  <c r="H137" i="5"/>
  <c r="J16" i="5"/>
  <c r="J15" i="5"/>
  <c r="J12" i="5"/>
  <c r="J23" i="5"/>
  <c r="J24" i="5"/>
  <c r="J25" i="5"/>
  <c r="J27" i="5"/>
  <c r="J28" i="5"/>
  <c r="J29" i="5"/>
  <c r="J31" i="5"/>
  <c r="J32" i="5"/>
  <c r="J33" i="5"/>
  <c r="J35" i="5"/>
  <c r="J36" i="5"/>
  <c r="J37" i="5"/>
  <c r="J39" i="5"/>
  <c r="J40" i="5"/>
  <c r="J41" i="5"/>
  <c r="J43" i="5"/>
  <c r="J44" i="5"/>
  <c r="J45" i="5"/>
  <c r="J47" i="5"/>
  <c r="J48" i="5"/>
  <c r="J49" i="5"/>
  <c r="J51" i="5"/>
  <c r="J52" i="5"/>
  <c r="J53" i="5"/>
  <c r="J55" i="5"/>
  <c r="J56" i="5"/>
  <c r="J57" i="5"/>
  <c r="J59" i="5"/>
  <c r="J60" i="5"/>
  <c r="J61" i="5"/>
  <c r="J63" i="5"/>
  <c r="J64" i="5"/>
  <c r="J65" i="5"/>
  <c r="J67" i="5"/>
  <c r="J68" i="5"/>
  <c r="J69" i="5"/>
  <c r="J71" i="5"/>
  <c r="J72" i="5"/>
  <c r="J73" i="5"/>
  <c r="J75" i="5"/>
  <c r="J76" i="5"/>
  <c r="J77" i="5"/>
  <c r="J79" i="5"/>
  <c r="J80" i="5"/>
  <c r="J81" i="5"/>
  <c r="J83" i="5"/>
  <c r="J85" i="5"/>
  <c r="J87" i="5"/>
  <c r="J88" i="5"/>
  <c r="J89" i="5"/>
  <c r="J91" i="5"/>
  <c r="J93" i="5"/>
  <c r="J95" i="5"/>
  <c r="J96" i="5"/>
  <c r="J97" i="5"/>
  <c r="J99" i="5"/>
  <c r="J100" i="5"/>
  <c r="J101" i="5"/>
  <c r="J103" i="5"/>
  <c r="J104" i="5"/>
  <c r="J105" i="5"/>
  <c r="J107" i="5"/>
  <c r="J109" i="5"/>
  <c r="J111" i="5"/>
  <c r="J112" i="5"/>
  <c r="J113" i="5"/>
  <c r="J115" i="5"/>
  <c r="J116" i="5"/>
  <c r="J117" i="5"/>
  <c r="J119" i="5"/>
  <c r="J120" i="5"/>
  <c r="J121" i="5"/>
  <c r="J123" i="5"/>
  <c r="J124" i="5"/>
  <c r="J125" i="5"/>
  <c r="J127" i="5"/>
  <c r="J128" i="5"/>
  <c r="J129" i="5"/>
  <c r="J131" i="5"/>
  <c r="J132" i="5"/>
  <c r="J133" i="5"/>
  <c r="J135" i="5"/>
  <c r="J136" i="5"/>
  <c r="J137" i="5"/>
  <c r="I16" i="5"/>
  <c r="I15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1" i="5"/>
  <c r="I62" i="5"/>
  <c r="I63" i="5"/>
  <c r="I65" i="5"/>
  <c r="I66" i="5"/>
  <c r="I67" i="5"/>
  <c r="I69" i="5"/>
  <c r="I71" i="5"/>
  <c r="I73" i="5"/>
  <c r="I74" i="5"/>
  <c r="I75" i="5"/>
  <c r="I77" i="5"/>
  <c r="I79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5" i="5"/>
  <c r="I116" i="5"/>
  <c r="I117" i="5"/>
  <c r="I118" i="5"/>
  <c r="I119" i="5"/>
  <c r="I120" i="5"/>
  <c r="I121" i="5"/>
  <c r="I123" i="5"/>
  <c r="I124" i="5"/>
  <c r="I125" i="5"/>
  <c r="I127" i="5"/>
  <c r="I128" i="5"/>
  <c r="I129" i="5"/>
  <c r="I131" i="5"/>
  <c r="I132" i="5"/>
  <c r="I133" i="5"/>
  <c r="I134" i="5"/>
  <c r="I135" i="5"/>
  <c r="I136" i="5"/>
  <c r="I137" i="5"/>
  <c r="F16" i="5"/>
  <c r="F15" i="5"/>
  <c r="F12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5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1" i="5"/>
  <c r="F72" i="5"/>
  <c r="F73" i="5"/>
  <c r="F74" i="5"/>
  <c r="F75" i="5"/>
  <c r="F76" i="5"/>
  <c r="F77" i="5"/>
  <c r="F79" i="5"/>
  <c r="F80" i="5"/>
  <c r="F81" i="5"/>
  <c r="F82" i="5"/>
  <c r="F83" i="5"/>
  <c r="F85" i="5"/>
  <c r="F86" i="5"/>
  <c r="F87" i="5"/>
  <c r="F88" i="5"/>
  <c r="F89" i="5"/>
  <c r="F90" i="5"/>
  <c r="F91" i="5"/>
  <c r="F93" i="5"/>
  <c r="F94" i="5"/>
  <c r="F95" i="5"/>
  <c r="F96" i="5"/>
  <c r="F97" i="5"/>
  <c r="F98" i="5"/>
  <c r="F99" i="5"/>
  <c r="F100" i="5"/>
  <c r="F101" i="5"/>
  <c r="F103" i="5"/>
  <c r="F104" i="5"/>
  <c r="F105" i="5"/>
  <c r="F106" i="5"/>
  <c r="F107" i="5"/>
  <c r="F108" i="5"/>
  <c r="F109" i="5"/>
  <c r="F111" i="5"/>
  <c r="F112" i="5"/>
  <c r="F113" i="5"/>
  <c r="F115" i="5"/>
  <c r="F116" i="5"/>
  <c r="F117" i="5"/>
  <c r="F119" i="5"/>
  <c r="F120" i="5"/>
  <c r="F121" i="5"/>
  <c r="F123" i="5"/>
  <c r="F124" i="5"/>
  <c r="F125" i="5"/>
  <c r="F127" i="5"/>
  <c r="F128" i="5"/>
  <c r="F129" i="5"/>
  <c r="F131" i="5"/>
  <c r="F132" i="5"/>
  <c r="F133" i="5"/>
  <c r="F135" i="5"/>
  <c r="F136" i="5"/>
  <c r="F137" i="5"/>
  <c r="G16" i="5"/>
  <c r="G15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E31" i="5"/>
  <c r="G31" i="5"/>
  <c r="E32" i="5"/>
  <c r="G32" i="5"/>
  <c r="E33" i="5"/>
  <c r="G33" i="5"/>
  <c r="E34" i="5"/>
  <c r="G34" i="5"/>
  <c r="E35" i="5"/>
  <c r="G35" i="5"/>
  <c r="E36" i="5"/>
  <c r="G36" i="5"/>
  <c r="E37" i="5"/>
  <c r="G37" i="5"/>
  <c r="E38" i="5"/>
  <c r="G38" i="5"/>
  <c r="E39" i="5"/>
  <c r="G39" i="5"/>
  <c r="E40" i="5"/>
  <c r="G40" i="5"/>
  <c r="E41" i="5"/>
  <c r="G41" i="5"/>
  <c r="E42" i="5"/>
  <c r="G42" i="5"/>
  <c r="E43" i="5"/>
  <c r="G43" i="5"/>
  <c r="E44" i="5"/>
  <c r="G44" i="5"/>
  <c r="E45" i="5"/>
  <c r="G45" i="5"/>
  <c r="E46" i="5"/>
  <c r="G46" i="5"/>
  <c r="E47" i="5"/>
  <c r="G47" i="5"/>
  <c r="E48" i="5"/>
  <c r="G48" i="5"/>
  <c r="E49" i="5"/>
  <c r="G49" i="5"/>
  <c r="E50" i="5"/>
  <c r="G50" i="5"/>
  <c r="E51" i="5"/>
  <c r="G51" i="5"/>
  <c r="E52" i="5"/>
  <c r="G52" i="5"/>
  <c r="E53" i="5"/>
  <c r="G53" i="5"/>
  <c r="E54" i="5"/>
  <c r="G54" i="5"/>
  <c r="E55" i="5"/>
  <c r="G55" i="5"/>
  <c r="E56" i="5"/>
  <c r="G56" i="5"/>
  <c r="E57" i="5"/>
  <c r="G57" i="5"/>
  <c r="E58" i="5"/>
  <c r="G58" i="5"/>
  <c r="E59" i="5"/>
  <c r="G59" i="5"/>
  <c r="E60" i="5"/>
  <c r="G60" i="5"/>
  <c r="E61" i="5"/>
  <c r="G61" i="5"/>
  <c r="E62" i="5"/>
  <c r="G62" i="5"/>
  <c r="E63" i="5"/>
  <c r="G63" i="5"/>
  <c r="E64" i="5"/>
  <c r="G64" i="5"/>
  <c r="E65" i="5"/>
  <c r="G65" i="5"/>
  <c r="E66" i="5"/>
  <c r="G66" i="5"/>
  <c r="E67" i="5"/>
  <c r="G67" i="5"/>
  <c r="E68" i="5"/>
  <c r="G68" i="5"/>
  <c r="E69" i="5"/>
  <c r="G69" i="5"/>
  <c r="E70" i="5"/>
  <c r="G70" i="5"/>
  <c r="E71" i="5"/>
  <c r="G71" i="5"/>
  <c r="E72" i="5"/>
  <c r="G72" i="5"/>
  <c r="E73" i="5"/>
  <c r="G73" i="5"/>
  <c r="E74" i="5"/>
  <c r="G74" i="5"/>
  <c r="E75" i="5"/>
  <c r="G75" i="5"/>
  <c r="E76" i="5"/>
  <c r="G76" i="5"/>
  <c r="E77" i="5"/>
  <c r="G77" i="5"/>
  <c r="E78" i="5"/>
  <c r="G78" i="5"/>
  <c r="E79" i="5"/>
  <c r="G79" i="5"/>
  <c r="E80" i="5"/>
  <c r="G80" i="5"/>
  <c r="E81" i="5"/>
  <c r="G81" i="5"/>
  <c r="E82" i="5"/>
  <c r="G82" i="5"/>
  <c r="E83" i="5"/>
  <c r="G83" i="5"/>
  <c r="E84" i="5"/>
  <c r="G84" i="5"/>
  <c r="E85" i="5"/>
  <c r="G85" i="5"/>
  <c r="E86" i="5"/>
  <c r="G86" i="5"/>
  <c r="E87" i="5"/>
  <c r="G87" i="5"/>
  <c r="E88" i="5"/>
  <c r="G88" i="5"/>
  <c r="E89" i="5"/>
  <c r="G89" i="5"/>
  <c r="E90" i="5"/>
  <c r="G90" i="5"/>
  <c r="E91" i="5"/>
  <c r="G91" i="5"/>
  <c r="E92" i="5"/>
  <c r="G92" i="5"/>
  <c r="E93" i="5"/>
  <c r="G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G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G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G128" i="5"/>
  <c r="E129" i="5"/>
  <c r="G129" i="5"/>
  <c r="E130" i="5"/>
  <c r="G130" i="5"/>
  <c r="E131" i="5"/>
  <c r="G131" i="5"/>
  <c r="E132" i="5"/>
  <c r="G132" i="5"/>
  <c r="E133" i="5"/>
  <c r="G133" i="5"/>
  <c r="E134" i="5"/>
  <c r="G134" i="5"/>
  <c r="E135" i="5"/>
  <c r="G135" i="5"/>
  <c r="E136" i="5"/>
  <c r="G136" i="5"/>
  <c r="E137" i="5"/>
  <c r="G137" i="5"/>
  <c r="K16" i="5"/>
  <c r="K15" i="5"/>
  <c r="K22" i="5"/>
  <c r="K23" i="5"/>
  <c r="K24" i="5"/>
  <c r="K25" i="5"/>
  <c r="K26" i="5"/>
  <c r="K28" i="5"/>
  <c r="K29" i="5"/>
  <c r="K30" i="5"/>
  <c r="K31" i="5"/>
  <c r="K32" i="5"/>
  <c r="K33" i="5"/>
  <c r="K34" i="5"/>
  <c r="K36" i="5"/>
  <c r="K37" i="5"/>
  <c r="K39" i="5"/>
  <c r="K40" i="5"/>
  <c r="K41" i="5"/>
  <c r="K42" i="5"/>
  <c r="K44" i="5"/>
  <c r="K45" i="5"/>
  <c r="K47" i="5"/>
  <c r="K48" i="5"/>
  <c r="K49" i="5"/>
  <c r="K50" i="5"/>
  <c r="K52" i="5"/>
  <c r="K53" i="5"/>
  <c r="K54" i="5"/>
  <c r="K55" i="5"/>
  <c r="K56" i="5"/>
  <c r="K57" i="5"/>
  <c r="K58" i="5"/>
  <c r="K60" i="5"/>
  <c r="K61" i="5"/>
  <c r="K62" i="5"/>
  <c r="K63" i="5"/>
  <c r="K64" i="5"/>
  <c r="K65" i="5"/>
  <c r="K66" i="5"/>
  <c r="K68" i="5"/>
  <c r="K69" i="5"/>
  <c r="K71" i="5"/>
  <c r="K72" i="5"/>
  <c r="K73" i="5"/>
  <c r="K74" i="5"/>
  <c r="K76" i="5"/>
  <c r="K77" i="5"/>
  <c r="K79" i="5"/>
  <c r="K80" i="5"/>
  <c r="K81" i="5"/>
  <c r="K82" i="5"/>
  <c r="K85" i="5"/>
  <c r="K86" i="5"/>
  <c r="K87" i="5"/>
  <c r="K88" i="5"/>
  <c r="K89" i="5"/>
  <c r="K90" i="5"/>
  <c r="K93" i="5"/>
  <c r="K94" i="5"/>
  <c r="K95" i="5"/>
  <c r="K96" i="5"/>
  <c r="K97" i="5"/>
  <c r="K98" i="5"/>
  <c r="K100" i="5"/>
  <c r="K101" i="5"/>
  <c r="K103" i="5"/>
  <c r="K104" i="5"/>
  <c r="K105" i="5"/>
  <c r="K106" i="5"/>
  <c r="K108" i="5"/>
  <c r="K109" i="5"/>
  <c r="K111" i="5"/>
  <c r="K112" i="5"/>
  <c r="K113" i="5"/>
  <c r="K114" i="5"/>
  <c r="K116" i="5"/>
  <c r="K117" i="5"/>
  <c r="K119" i="5"/>
  <c r="K120" i="5"/>
  <c r="K121" i="5"/>
  <c r="K122" i="5"/>
  <c r="K124" i="5"/>
  <c r="K125" i="5"/>
  <c r="K127" i="5"/>
  <c r="K128" i="5"/>
  <c r="K129" i="5"/>
  <c r="K130" i="5"/>
  <c r="K132" i="5"/>
  <c r="K133" i="5"/>
  <c r="K135" i="5"/>
  <c r="K136" i="5"/>
  <c r="K137" i="5"/>
  <c r="L16" i="5"/>
  <c r="L15" i="5"/>
  <c r="L12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9" i="5"/>
  <c r="L40" i="5"/>
  <c r="L41" i="5"/>
  <c r="L42" i="5"/>
  <c r="L43" i="5"/>
  <c r="L44" i="5"/>
  <c r="L45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1" i="5"/>
  <c r="L72" i="5"/>
  <c r="L73" i="5"/>
  <c r="L74" i="5"/>
  <c r="L75" i="5"/>
  <c r="L76" i="5"/>
  <c r="L77" i="5"/>
  <c r="L79" i="5"/>
  <c r="L80" i="5"/>
  <c r="L81" i="5"/>
  <c r="L82" i="5"/>
  <c r="L83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3" i="5"/>
  <c r="L104" i="5"/>
  <c r="L105" i="5"/>
  <c r="L106" i="5"/>
  <c r="L107" i="5"/>
  <c r="L108" i="5"/>
  <c r="L109" i="5"/>
  <c r="L111" i="5"/>
  <c r="L112" i="5"/>
  <c r="L113" i="5"/>
  <c r="L115" i="5"/>
  <c r="L116" i="5"/>
  <c r="L117" i="5"/>
  <c r="L119" i="5"/>
  <c r="L120" i="5"/>
  <c r="L121" i="5"/>
  <c r="L123" i="5"/>
  <c r="L124" i="5"/>
  <c r="L125" i="5"/>
  <c r="L127" i="5"/>
  <c r="L128" i="5"/>
  <c r="L129" i="5"/>
  <c r="L131" i="5"/>
  <c r="L132" i="5"/>
  <c r="L133" i="5"/>
  <c r="L135" i="5"/>
  <c r="L136" i="5"/>
  <c r="L137" i="5"/>
  <c r="C16" i="5"/>
  <c r="C15" i="5"/>
  <c r="N16" i="5"/>
  <c r="N15" i="5"/>
  <c r="N12" i="5"/>
  <c r="O16" i="5"/>
  <c r="O15" i="5"/>
  <c r="O12" i="5"/>
  <c r="G4" i="5"/>
  <c r="P16" i="5"/>
  <c r="P15" i="5"/>
  <c r="P12" i="5"/>
  <c r="G5" i="5"/>
  <c r="Q16" i="5"/>
  <c r="Q15" i="5"/>
  <c r="G6" i="5"/>
  <c r="G7" i="5"/>
  <c r="E16" i="5"/>
  <c r="E15" i="5"/>
  <c r="M16" i="5"/>
  <c r="M15" i="5"/>
  <c r="M12" i="5"/>
  <c r="E12" i="5"/>
  <c r="D16" i="5"/>
  <c r="D15" i="5"/>
  <c r="D12" i="5"/>
  <c r="D138" i="5"/>
  <c r="I138" i="5"/>
  <c r="E138" i="5"/>
  <c r="H138" i="5"/>
  <c r="K138" i="5"/>
  <c r="L138" i="5"/>
  <c r="D139" i="5"/>
  <c r="E139" i="5"/>
  <c r="I139" i="5"/>
  <c r="L139" i="5"/>
  <c r="D140" i="5"/>
  <c r="H140" i="5"/>
  <c r="E140" i="5"/>
  <c r="F140" i="5"/>
  <c r="J140" i="5"/>
  <c r="D141" i="5"/>
  <c r="E141" i="5"/>
  <c r="L141" i="5"/>
  <c r="F141" i="5"/>
  <c r="G141" i="5"/>
  <c r="H141" i="5"/>
  <c r="I141" i="5"/>
  <c r="J141" i="5"/>
  <c r="K141" i="5"/>
  <c r="D142" i="5"/>
  <c r="E142" i="5"/>
  <c r="G142" i="5"/>
  <c r="L142" i="5"/>
  <c r="D143" i="5"/>
  <c r="F143" i="5"/>
  <c r="E143" i="5"/>
  <c r="H143" i="5"/>
  <c r="I143" i="5"/>
  <c r="J143" i="5"/>
  <c r="D144" i="5"/>
  <c r="E144" i="5"/>
  <c r="G144" i="5"/>
  <c r="F144" i="5"/>
  <c r="H144" i="5"/>
  <c r="I144" i="5"/>
  <c r="J144" i="5"/>
  <c r="K144" i="5"/>
  <c r="L144" i="5"/>
  <c r="D145" i="5"/>
  <c r="H145" i="5"/>
  <c r="E145" i="5"/>
  <c r="G145" i="5"/>
  <c r="I145" i="5"/>
  <c r="J145" i="5"/>
  <c r="K145" i="5"/>
  <c r="L145" i="5"/>
  <c r="D146" i="5"/>
  <c r="H146" i="5"/>
  <c r="E146" i="5"/>
  <c r="G146" i="5"/>
  <c r="K146" i="5"/>
  <c r="D147" i="5"/>
  <c r="E147" i="5"/>
  <c r="L147" i="5"/>
  <c r="I147" i="5"/>
  <c r="D148" i="5"/>
  <c r="H148" i="5"/>
  <c r="E148" i="5"/>
  <c r="F148" i="5"/>
  <c r="J148" i="5"/>
  <c r="D149" i="5"/>
  <c r="E149" i="5"/>
  <c r="L149" i="5"/>
  <c r="F149" i="5"/>
  <c r="G149" i="5"/>
  <c r="H149" i="5"/>
  <c r="I149" i="5"/>
  <c r="J149" i="5"/>
  <c r="K149" i="5"/>
  <c r="D150" i="5"/>
  <c r="E150" i="5"/>
  <c r="G150" i="5"/>
  <c r="H150" i="5"/>
  <c r="L150" i="5"/>
  <c r="D151" i="5"/>
  <c r="F151" i="5"/>
  <c r="E151" i="5"/>
  <c r="H151" i="5"/>
  <c r="I151" i="5"/>
  <c r="J151" i="5"/>
  <c r="D152" i="5"/>
  <c r="E152" i="5"/>
  <c r="G152" i="5"/>
  <c r="F152" i="5"/>
  <c r="H152" i="5"/>
  <c r="I152" i="5"/>
  <c r="J152" i="5"/>
  <c r="K152" i="5"/>
  <c r="L152" i="5"/>
  <c r="D153" i="5"/>
  <c r="H153" i="5"/>
  <c r="E153" i="5"/>
  <c r="G153" i="5"/>
  <c r="I153" i="5"/>
  <c r="J153" i="5"/>
  <c r="K153" i="5"/>
  <c r="L153" i="5"/>
  <c r="D154" i="5"/>
  <c r="E154" i="5"/>
  <c r="G154" i="5"/>
  <c r="J154" i="5"/>
  <c r="L154" i="5"/>
  <c r="D155" i="5"/>
  <c r="F155" i="5"/>
  <c r="E155" i="5"/>
  <c r="K155" i="5"/>
  <c r="D156" i="5"/>
  <c r="E156" i="5"/>
  <c r="K156" i="5"/>
  <c r="F156" i="5"/>
  <c r="G156" i="5"/>
  <c r="J156" i="5"/>
  <c r="L156" i="5"/>
  <c r="D157" i="5"/>
  <c r="E157" i="5"/>
  <c r="L157" i="5"/>
  <c r="F157" i="5"/>
  <c r="H157" i="5"/>
  <c r="I157" i="5"/>
  <c r="J157" i="5"/>
  <c r="D158" i="5"/>
  <c r="E158" i="5"/>
  <c r="F158" i="5"/>
  <c r="G158" i="5"/>
  <c r="H158" i="5"/>
  <c r="I158" i="5"/>
  <c r="J158" i="5"/>
  <c r="K158" i="5"/>
  <c r="L158" i="5"/>
  <c r="D159" i="5"/>
  <c r="F159" i="5"/>
  <c r="E159" i="5"/>
  <c r="G159" i="5"/>
  <c r="H159" i="5"/>
  <c r="I159" i="5"/>
  <c r="J159" i="5"/>
  <c r="D160" i="5"/>
  <c r="I160" i="5"/>
  <c r="E160" i="5"/>
  <c r="G160" i="5"/>
  <c r="D161" i="5"/>
  <c r="H161" i="5"/>
  <c r="E161" i="5"/>
  <c r="K161" i="5"/>
  <c r="F161" i="5"/>
  <c r="G161" i="5"/>
  <c r="I161" i="5"/>
  <c r="J161" i="5"/>
  <c r="L161" i="5"/>
  <c r="D162" i="5"/>
  <c r="I162" i="5"/>
  <c r="E162" i="5"/>
  <c r="G162" i="5"/>
  <c r="F162" i="5"/>
  <c r="K162" i="5"/>
  <c r="L162" i="5"/>
  <c r="D163" i="5"/>
  <c r="J163" i="5"/>
  <c r="E163" i="5"/>
  <c r="G163" i="5"/>
  <c r="F163" i="5"/>
  <c r="I163" i="5"/>
  <c r="D164" i="5"/>
  <c r="F164" i="5"/>
  <c r="E164" i="5"/>
  <c r="G164" i="5"/>
  <c r="H164" i="5"/>
  <c r="D165" i="5"/>
  <c r="H165" i="5"/>
  <c r="E165" i="5"/>
  <c r="G165" i="5"/>
  <c r="F165" i="5"/>
  <c r="J165" i="5"/>
  <c r="K165" i="5"/>
  <c r="L165" i="5"/>
  <c r="D166" i="5"/>
  <c r="H166" i="5"/>
  <c r="E166" i="5"/>
  <c r="G166" i="5"/>
  <c r="K166" i="5"/>
  <c r="D167" i="5"/>
  <c r="E167" i="5"/>
  <c r="L167" i="5"/>
  <c r="D168" i="5"/>
  <c r="J168" i="5"/>
  <c r="E168" i="5"/>
  <c r="F168" i="5"/>
  <c r="I168" i="5"/>
  <c r="D169" i="5"/>
  <c r="I169" i="5"/>
  <c r="E169" i="5"/>
  <c r="K169" i="5"/>
  <c r="F169" i="5"/>
  <c r="G169" i="5"/>
  <c r="H169" i="5"/>
  <c r="J169" i="5"/>
  <c r="D170" i="5"/>
  <c r="E170" i="5"/>
  <c r="L170" i="5"/>
  <c r="F170" i="5"/>
  <c r="G170" i="5"/>
  <c r="H170" i="5"/>
  <c r="I170" i="5"/>
  <c r="J170" i="5"/>
  <c r="K170" i="5"/>
  <c r="D171" i="5"/>
  <c r="E171" i="5"/>
  <c r="G171" i="5"/>
  <c r="H171" i="5"/>
  <c r="L171" i="5"/>
  <c r="D172" i="5"/>
  <c r="F172" i="5"/>
  <c r="E172" i="5"/>
  <c r="H172" i="5"/>
  <c r="I172" i="5"/>
  <c r="J172" i="5"/>
  <c r="D173" i="5"/>
  <c r="H173" i="5"/>
  <c r="E173" i="5"/>
  <c r="G173" i="5"/>
  <c r="F173" i="5"/>
  <c r="J173" i="5"/>
  <c r="L173" i="5"/>
  <c r="D174" i="5"/>
  <c r="H174" i="5"/>
  <c r="E174" i="5"/>
  <c r="G174" i="5"/>
  <c r="K174" i="5"/>
  <c r="D175" i="5"/>
  <c r="L175" i="5"/>
  <c r="E175" i="5"/>
  <c r="H175" i="5"/>
  <c r="D176" i="5"/>
  <c r="J176" i="5"/>
  <c r="E176" i="5"/>
  <c r="F176" i="5"/>
  <c r="I176" i="5"/>
  <c r="D177" i="5"/>
  <c r="E177" i="5"/>
  <c r="K177" i="5"/>
  <c r="F177" i="5"/>
  <c r="G177" i="5"/>
  <c r="H177" i="5"/>
  <c r="I177" i="5"/>
  <c r="J177" i="5"/>
  <c r="D178" i="5"/>
  <c r="E178" i="5"/>
  <c r="L178" i="5"/>
  <c r="F178" i="5"/>
  <c r="G178" i="5"/>
  <c r="H178" i="5"/>
  <c r="I178" i="5"/>
  <c r="J178" i="5"/>
  <c r="K178" i="5"/>
  <c r="D179" i="5"/>
  <c r="E179" i="5"/>
  <c r="G179" i="5"/>
  <c r="H179" i="5"/>
  <c r="J179" i="5"/>
  <c r="D180" i="5"/>
  <c r="F180" i="5"/>
  <c r="E180" i="5"/>
  <c r="H180" i="5"/>
  <c r="I180" i="5"/>
  <c r="J180" i="5"/>
  <c r="K180" i="5"/>
  <c r="D181" i="5"/>
  <c r="J181" i="5"/>
  <c r="E181" i="5"/>
  <c r="G181" i="5"/>
  <c r="F181" i="5"/>
  <c r="K181" i="5"/>
  <c r="D182" i="5"/>
  <c r="K182" i="5"/>
  <c r="E182" i="5"/>
  <c r="G182" i="5"/>
  <c r="L182" i="5"/>
  <c r="D183" i="5"/>
  <c r="E183" i="5"/>
  <c r="L183" i="5"/>
  <c r="H183" i="5"/>
  <c r="D184" i="5"/>
  <c r="J184" i="5"/>
  <c r="E184" i="5"/>
  <c r="F184" i="5"/>
  <c r="G184" i="5"/>
  <c r="I184" i="5"/>
  <c r="D185" i="5"/>
  <c r="E185" i="5"/>
  <c r="K185" i="5"/>
  <c r="F185" i="5"/>
  <c r="G185" i="5"/>
  <c r="H185" i="5"/>
  <c r="I185" i="5"/>
  <c r="J185" i="5"/>
  <c r="D186" i="5"/>
  <c r="E186" i="5"/>
  <c r="L186" i="5"/>
  <c r="F186" i="5"/>
  <c r="G186" i="5"/>
  <c r="H186" i="5"/>
  <c r="I186" i="5"/>
  <c r="J186" i="5"/>
  <c r="K186" i="5"/>
  <c r="D187" i="5"/>
  <c r="H187" i="5"/>
  <c r="E187" i="5"/>
  <c r="G187" i="5"/>
  <c r="I187" i="5"/>
  <c r="L187" i="5"/>
  <c r="D188" i="5"/>
  <c r="F188" i="5"/>
  <c r="E188" i="5"/>
  <c r="H188" i="5"/>
  <c r="I188" i="5"/>
  <c r="J188" i="5"/>
  <c r="D189" i="5"/>
  <c r="H189" i="5"/>
  <c r="E189" i="5"/>
  <c r="G189" i="5"/>
  <c r="F189" i="5"/>
  <c r="I189" i="5"/>
  <c r="K189" i="5"/>
  <c r="D190" i="5"/>
  <c r="E190" i="5"/>
  <c r="G190" i="5"/>
  <c r="J190" i="5"/>
  <c r="L190" i="5"/>
  <c r="D191" i="5"/>
  <c r="H191" i="5"/>
  <c r="E191" i="5"/>
  <c r="F191" i="5"/>
  <c r="K191" i="5"/>
  <c r="D192" i="5"/>
  <c r="E192" i="5"/>
  <c r="G192" i="5"/>
  <c r="F192" i="5"/>
  <c r="I192" i="5"/>
  <c r="D193" i="5"/>
  <c r="E193" i="5"/>
  <c r="F193" i="5"/>
  <c r="G193" i="5"/>
  <c r="H193" i="5"/>
  <c r="I193" i="5"/>
  <c r="J193" i="5"/>
  <c r="D194" i="5"/>
  <c r="E194" i="5"/>
  <c r="L194" i="5"/>
  <c r="F194" i="5"/>
  <c r="G194" i="5"/>
  <c r="H194" i="5"/>
  <c r="I194" i="5"/>
  <c r="J194" i="5"/>
  <c r="K194" i="5"/>
  <c r="D195" i="5"/>
  <c r="E195" i="5"/>
  <c r="G195" i="5"/>
  <c r="H195" i="5"/>
  <c r="I195" i="5"/>
  <c r="J195" i="5"/>
  <c r="D196" i="5"/>
  <c r="F196" i="5"/>
  <c r="E196" i="5"/>
  <c r="G196" i="5"/>
  <c r="H196" i="5"/>
  <c r="I196" i="5"/>
  <c r="J196" i="5"/>
  <c r="L196" i="5"/>
  <c r="D197" i="5"/>
  <c r="H197" i="5"/>
  <c r="E197" i="5"/>
  <c r="G197" i="5"/>
  <c r="F197" i="5"/>
  <c r="I197" i="5"/>
  <c r="J197" i="5"/>
  <c r="D198" i="5"/>
  <c r="E198" i="5"/>
  <c r="K198" i="5"/>
  <c r="F198" i="5"/>
  <c r="L198" i="5"/>
  <c r="D199" i="5"/>
  <c r="E199" i="5"/>
  <c r="L199" i="5"/>
  <c r="G199" i="5"/>
  <c r="K199" i="5"/>
  <c r="D200" i="5"/>
  <c r="J200" i="5"/>
  <c r="E200" i="5"/>
  <c r="G200" i="5"/>
  <c r="D201" i="5"/>
  <c r="F201" i="5"/>
  <c r="E201" i="5"/>
  <c r="H201" i="5"/>
  <c r="D202" i="5"/>
  <c r="E202" i="5"/>
  <c r="L202" i="5"/>
  <c r="F202" i="5"/>
  <c r="H202" i="5"/>
  <c r="I202" i="5"/>
  <c r="J202" i="5"/>
  <c r="D203" i="5"/>
  <c r="J203" i="5"/>
  <c r="E203" i="5"/>
  <c r="G203" i="5"/>
  <c r="L203" i="5"/>
  <c r="D204" i="5"/>
  <c r="E204" i="5"/>
  <c r="F204" i="5"/>
  <c r="H204" i="5"/>
  <c r="I204" i="5"/>
  <c r="J204" i="5"/>
  <c r="D205" i="5"/>
  <c r="H205" i="5"/>
  <c r="E205" i="5"/>
  <c r="F205" i="5"/>
  <c r="G205" i="5"/>
  <c r="J205" i="5"/>
  <c r="L205" i="5"/>
  <c r="D206" i="5"/>
  <c r="F206" i="5"/>
  <c r="E206" i="5"/>
  <c r="G206" i="5"/>
  <c r="I206" i="5"/>
  <c r="J206" i="5"/>
  <c r="K206" i="5"/>
  <c r="D207" i="5"/>
  <c r="E207" i="5"/>
  <c r="G207" i="5"/>
  <c r="D208" i="5"/>
  <c r="H208" i="5"/>
  <c r="E208" i="5"/>
  <c r="I208" i="5"/>
  <c r="D209" i="5"/>
  <c r="I209" i="5"/>
  <c r="E209" i="5"/>
  <c r="K209" i="5"/>
  <c r="F209" i="5"/>
  <c r="H209" i="5"/>
  <c r="J209" i="5"/>
  <c r="L209" i="5"/>
  <c r="D210" i="5"/>
  <c r="J210" i="5"/>
  <c r="E210" i="5"/>
  <c r="F210" i="5"/>
  <c r="G210" i="5"/>
  <c r="H210" i="5"/>
  <c r="I210" i="5"/>
  <c r="K210" i="5"/>
  <c r="D211" i="5"/>
  <c r="H211" i="5"/>
  <c r="E211" i="5"/>
  <c r="G211" i="5"/>
  <c r="D212" i="5"/>
  <c r="E212" i="5"/>
  <c r="F212" i="5"/>
  <c r="H212" i="5"/>
  <c r="I212" i="5"/>
  <c r="J212" i="5"/>
  <c r="D213" i="5"/>
  <c r="H213" i="5"/>
  <c r="E213" i="5"/>
  <c r="F213" i="5"/>
  <c r="G213" i="5"/>
  <c r="J213" i="5"/>
  <c r="L213" i="5"/>
  <c r="D214" i="5"/>
  <c r="F214" i="5"/>
  <c r="E214" i="5"/>
  <c r="G214" i="5"/>
  <c r="I214" i="5"/>
  <c r="J214" i="5"/>
  <c r="K214" i="5"/>
  <c r="D215" i="5"/>
  <c r="H215" i="5"/>
  <c r="E215" i="5"/>
  <c r="G215" i="5"/>
  <c r="L215" i="5"/>
  <c r="D216" i="5"/>
  <c r="H216" i="5"/>
  <c r="E216" i="5"/>
  <c r="I216" i="5"/>
  <c r="D217" i="5"/>
  <c r="I217" i="5"/>
  <c r="E217" i="5"/>
  <c r="K217" i="5"/>
  <c r="F217" i="5"/>
  <c r="H217" i="5"/>
  <c r="J217" i="5"/>
  <c r="L217" i="5"/>
  <c r="D218" i="5"/>
  <c r="J218" i="5"/>
  <c r="E218" i="5"/>
  <c r="F218" i="5"/>
  <c r="G218" i="5"/>
  <c r="H218" i="5"/>
  <c r="I218" i="5"/>
  <c r="K218" i="5"/>
  <c r="D219" i="5"/>
  <c r="E219" i="5"/>
  <c r="K219" i="5"/>
  <c r="G219" i="5"/>
  <c r="H219" i="5"/>
  <c r="D220" i="5"/>
  <c r="E220" i="5"/>
  <c r="F220" i="5"/>
  <c r="H220" i="5"/>
  <c r="I220" i="5"/>
  <c r="J220" i="5"/>
  <c r="D221" i="5"/>
  <c r="H221" i="5"/>
  <c r="E221" i="5"/>
  <c r="F221" i="5"/>
  <c r="G221" i="5"/>
  <c r="J221" i="5"/>
  <c r="L221" i="5"/>
  <c r="D222" i="5"/>
  <c r="F222" i="5"/>
  <c r="E222" i="5"/>
  <c r="G222" i="5"/>
  <c r="I222" i="5"/>
  <c r="J222" i="5"/>
  <c r="K222" i="5"/>
  <c r="D223" i="5"/>
  <c r="L223" i="5"/>
  <c r="E223" i="5"/>
  <c r="G223" i="5"/>
  <c r="H223" i="5"/>
  <c r="D224" i="5"/>
  <c r="H224" i="5"/>
  <c r="E224" i="5"/>
  <c r="I224" i="5"/>
  <c r="D225" i="5"/>
  <c r="I225" i="5"/>
  <c r="E225" i="5"/>
  <c r="K225" i="5"/>
  <c r="F225" i="5"/>
  <c r="H225" i="5"/>
  <c r="J225" i="5"/>
  <c r="L225" i="5"/>
  <c r="D226" i="5"/>
  <c r="J226" i="5"/>
  <c r="E226" i="5"/>
  <c r="F226" i="5"/>
  <c r="G226" i="5"/>
  <c r="H226" i="5"/>
  <c r="I226" i="5"/>
  <c r="K226" i="5"/>
  <c r="D227" i="5"/>
  <c r="E227" i="5"/>
  <c r="K227" i="5"/>
  <c r="G227" i="5"/>
  <c r="H227" i="5"/>
  <c r="L227" i="5"/>
  <c r="D228" i="5"/>
  <c r="E228" i="5"/>
  <c r="K228" i="5"/>
  <c r="F228" i="5"/>
  <c r="H228" i="5"/>
  <c r="I228" i="5"/>
  <c r="J228" i="5"/>
  <c r="D229" i="5"/>
  <c r="J229" i="5"/>
  <c r="E229" i="5"/>
  <c r="F229" i="5"/>
  <c r="G229" i="5"/>
  <c r="D230" i="5"/>
  <c r="F230" i="5"/>
  <c r="E230" i="5"/>
  <c r="G230" i="5"/>
  <c r="I230" i="5"/>
  <c r="J230" i="5"/>
  <c r="K230" i="5"/>
  <c r="D231" i="5"/>
  <c r="E231" i="5"/>
  <c r="G231" i="5"/>
  <c r="F231" i="5"/>
  <c r="H231" i="5"/>
  <c r="J231" i="5"/>
  <c r="L231" i="5"/>
  <c r="D232" i="5"/>
  <c r="H232" i="5"/>
  <c r="E232" i="5"/>
  <c r="G232" i="5"/>
  <c r="I232" i="5"/>
  <c r="K232" i="5"/>
  <c r="D233" i="5"/>
  <c r="I233" i="5"/>
  <c r="E233" i="5"/>
  <c r="J233" i="5"/>
  <c r="D234" i="5"/>
  <c r="J234" i="5"/>
  <c r="E234" i="5"/>
  <c r="F234" i="5"/>
  <c r="G234" i="5"/>
  <c r="H234" i="5"/>
  <c r="I234" i="5"/>
  <c r="D235" i="5"/>
  <c r="I235" i="5"/>
  <c r="E235" i="5"/>
  <c r="K235" i="5"/>
  <c r="G235" i="5"/>
  <c r="J235" i="5"/>
  <c r="D236" i="5"/>
  <c r="E236" i="5"/>
  <c r="F236" i="5"/>
  <c r="G236" i="5"/>
  <c r="H236" i="5"/>
  <c r="I236" i="5"/>
  <c r="J236" i="5"/>
  <c r="K236" i="5"/>
  <c r="D237" i="5"/>
  <c r="F237" i="5"/>
  <c r="E237" i="5"/>
  <c r="G237" i="5"/>
  <c r="H237" i="5"/>
  <c r="D238" i="5"/>
  <c r="F238" i="5"/>
  <c r="E238" i="5"/>
  <c r="G238" i="5"/>
  <c r="I238" i="5"/>
  <c r="J238" i="5"/>
  <c r="D239" i="5"/>
  <c r="F239" i="5"/>
  <c r="E239" i="5"/>
  <c r="G239" i="5"/>
  <c r="H239" i="5"/>
  <c r="L239" i="5"/>
  <c r="D240" i="5"/>
  <c r="H240" i="5"/>
  <c r="E240" i="5"/>
  <c r="G240" i="5"/>
  <c r="I240" i="5"/>
  <c r="K240" i="5"/>
  <c r="D241" i="5"/>
  <c r="I241" i="5"/>
  <c r="E241" i="5"/>
  <c r="D242" i="5"/>
  <c r="J242" i="5"/>
  <c r="E242" i="5"/>
  <c r="K242" i="5"/>
  <c r="F242" i="5"/>
  <c r="G242" i="5"/>
  <c r="H242" i="5"/>
  <c r="I242" i="5"/>
  <c r="D243" i="5"/>
  <c r="I243" i="5"/>
  <c r="E243" i="5"/>
  <c r="K243" i="5"/>
  <c r="F243" i="5"/>
  <c r="G243" i="5"/>
  <c r="H243" i="5"/>
  <c r="J243" i="5"/>
  <c r="L243" i="5"/>
  <c r="D244" i="5"/>
  <c r="E244" i="5"/>
  <c r="G244" i="5"/>
  <c r="F244" i="5"/>
  <c r="H244" i="5"/>
  <c r="I244" i="5"/>
  <c r="J244" i="5"/>
  <c r="D245" i="5"/>
  <c r="K245" i="5"/>
  <c r="E245" i="5"/>
  <c r="F245" i="5"/>
  <c r="G245" i="5"/>
  <c r="J245" i="5"/>
  <c r="D246" i="5"/>
  <c r="F246" i="5"/>
  <c r="E246" i="5"/>
  <c r="L246" i="5"/>
  <c r="G246" i="5"/>
  <c r="I246" i="5"/>
  <c r="J246" i="5"/>
  <c r="D247" i="5"/>
  <c r="I247" i="5"/>
  <c r="E247" i="5"/>
  <c r="G247" i="5"/>
  <c r="D248" i="5"/>
  <c r="I248" i="5"/>
  <c r="E248" i="5"/>
  <c r="G248" i="5"/>
  <c r="F248" i="5"/>
  <c r="L248" i="5"/>
  <c r="D249" i="5"/>
  <c r="I249" i="5"/>
  <c r="E249" i="5"/>
  <c r="K249" i="5"/>
  <c r="F249" i="5"/>
  <c r="G249" i="5"/>
  <c r="H249" i="5"/>
  <c r="J249" i="5"/>
  <c r="D250" i="5"/>
  <c r="J250" i="5"/>
  <c r="E250" i="5"/>
  <c r="K250" i="5"/>
  <c r="F250" i="5"/>
  <c r="G250" i="5"/>
  <c r="H250" i="5"/>
  <c r="I250" i="5"/>
  <c r="D251" i="5"/>
  <c r="J251" i="5"/>
  <c r="E251" i="5"/>
  <c r="K251" i="5"/>
  <c r="F251" i="5"/>
  <c r="G251" i="5"/>
  <c r="H251" i="5"/>
  <c r="I251" i="5"/>
  <c r="L251" i="5"/>
  <c r="D252" i="5"/>
  <c r="E252" i="5"/>
  <c r="L252" i="5"/>
  <c r="F252" i="5"/>
  <c r="G252" i="5"/>
  <c r="H252" i="5"/>
  <c r="I252" i="5"/>
  <c r="J252" i="5"/>
  <c r="K252" i="5"/>
  <c r="D253" i="5"/>
  <c r="H253" i="5"/>
  <c r="E253" i="5"/>
  <c r="G253" i="5"/>
  <c r="I253" i="5"/>
  <c r="K253" i="5"/>
  <c r="L253" i="5"/>
  <c r="D254" i="5"/>
  <c r="F254" i="5"/>
  <c r="E254" i="5"/>
  <c r="K254" i="5"/>
  <c r="H254" i="5"/>
  <c r="I254" i="5"/>
  <c r="J254" i="5"/>
  <c r="L254" i="5"/>
  <c r="D255" i="5"/>
  <c r="H255" i="5"/>
  <c r="E255" i="5"/>
  <c r="G255" i="5"/>
  <c r="F255" i="5"/>
  <c r="K255" i="5"/>
  <c r="D256" i="5"/>
  <c r="H256" i="5"/>
  <c r="E256" i="5"/>
  <c r="J256" i="5"/>
  <c r="D257" i="5"/>
  <c r="I257" i="5"/>
  <c r="E257" i="5"/>
  <c r="L257" i="5"/>
  <c r="G257" i="5"/>
  <c r="H257" i="5"/>
  <c r="D258" i="5"/>
  <c r="J258" i="5"/>
  <c r="E258" i="5"/>
  <c r="K258" i="5"/>
  <c r="G258" i="5"/>
  <c r="I258" i="5"/>
  <c r="L258" i="5"/>
  <c r="D259" i="5"/>
  <c r="I259" i="5"/>
  <c r="E259" i="5"/>
  <c r="G259" i="5"/>
  <c r="F259" i="5"/>
  <c r="H259" i="5"/>
  <c r="J259" i="5"/>
  <c r="D260" i="5"/>
  <c r="E260" i="5"/>
  <c r="L260" i="5"/>
  <c r="F260" i="5"/>
  <c r="G260" i="5"/>
  <c r="H260" i="5"/>
  <c r="I260" i="5"/>
  <c r="J260" i="5"/>
  <c r="D261" i="5"/>
  <c r="H261" i="5"/>
  <c r="E261" i="5"/>
  <c r="F261" i="5"/>
  <c r="G261" i="5"/>
  <c r="J261" i="5"/>
  <c r="L261" i="5"/>
  <c r="D262" i="5"/>
  <c r="E262" i="5"/>
  <c r="G262" i="5"/>
  <c r="I262" i="5"/>
  <c r="D263" i="5"/>
  <c r="E263" i="5"/>
  <c r="G263" i="5"/>
  <c r="F263" i="5"/>
  <c r="H263" i="5"/>
  <c r="I263" i="5"/>
  <c r="J263" i="5"/>
  <c r="L263" i="5"/>
  <c r="D264" i="5"/>
  <c r="H264" i="5"/>
  <c r="E264" i="5"/>
  <c r="F264" i="5"/>
  <c r="G264" i="5"/>
  <c r="K264" i="5"/>
  <c r="D265" i="5"/>
  <c r="I265" i="5"/>
  <c r="E265" i="5"/>
  <c r="J265" i="5"/>
  <c r="D266" i="5"/>
  <c r="J266" i="5"/>
  <c r="E266" i="5"/>
  <c r="F266" i="5"/>
  <c r="G266" i="5"/>
  <c r="H266" i="5"/>
  <c r="I266" i="5"/>
  <c r="K266" i="5"/>
  <c r="D267" i="5"/>
  <c r="E267" i="5"/>
  <c r="K267" i="5"/>
  <c r="G267" i="5"/>
  <c r="H267" i="5"/>
  <c r="L267" i="5"/>
  <c r="D268" i="5"/>
  <c r="E268" i="5"/>
  <c r="F268" i="5"/>
  <c r="H268" i="5"/>
  <c r="I268" i="5"/>
  <c r="J268" i="5"/>
  <c r="D269" i="5"/>
  <c r="H269" i="5"/>
  <c r="E269" i="5"/>
  <c r="F269" i="5"/>
  <c r="G269" i="5"/>
  <c r="J269" i="5"/>
  <c r="L269" i="5"/>
  <c r="D270" i="5"/>
  <c r="F270" i="5"/>
  <c r="E270" i="5"/>
  <c r="G270" i="5"/>
  <c r="I270" i="5"/>
  <c r="J270" i="5"/>
  <c r="K270" i="5"/>
  <c r="D271" i="5"/>
  <c r="E271" i="5"/>
  <c r="G271" i="5"/>
  <c r="H271" i="5"/>
  <c r="D272" i="5"/>
  <c r="H272" i="5"/>
  <c r="E272" i="5"/>
  <c r="I272" i="5"/>
  <c r="D273" i="5"/>
  <c r="I273" i="5"/>
  <c r="E273" i="5"/>
  <c r="K273" i="5"/>
  <c r="F273" i="5"/>
  <c r="H273" i="5"/>
  <c r="J273" i="5"/>
  <c r="L273" i="5"/>
  <c r="D274" i="5"/>
  <c r="J274" i="5"/>
  <c r="E274" i="5"/>
  <c r="F274" i="5"/>
  <c r="G274" i="5"/>
  <c r="H274" i="5"/>
  <c r="I274" i="5"/>
  <c r="K274" i="5"/>
  <c r="D275" i="5"/>
  <c r="H275" i="5"/>
  <c r="E275" i="5"/>
  <c r="K275" i="5"/>
  <c r="G275" i="5"/>
  <c r="J275" i="5"/>
  <c r="L275" i="5"/>
  <c r="D276" i="5"/>
  <c r="E276" i="5"/>
  <c r="K276" i="5"/>
  <c r="F276" i="5"/>
  <c r="H276" i="5"/>
  <c r="I276" i="5"/>
  <c r="J276" i="5"/>
  <c r="D277" i="5"/>
  <c r="F277" i="5"/>
  <c r="E277" i="5"/>
  <c r="G277" i="5"/>
  <c r="J277" i="5"/>
  <c r="D278" i="5"/>
  <c r="F278" i="5"/>
  <c r="E278" i="5"/>
  <c r="G278" i="5"/>
  <c r="I278" i="5"/>
  <c r="J278" i="5"/>
  <c r="K278" i="5"/>
  <c r="D279" i="5"/>
  <c r="F279" i="5"/>
  <c r="E279" i="5"/>
  <c r="G279" i="5"/>
  <c r="L279" i="5"/>
  <c r="D280" i="5"/>
  <c r="H280" i="5"/>
  <c r="E280" i="5"/>
  <c r="G280" i="5"/>
  <c r="I280" i="5"/>
  <c r="D281" i="5"/>
  <c r="I281" i="5"/>
  <c r="E281" i="5"/>
  <c r="K281" i="5"/>
  <c r="F281" i="5"/>
  <c r="H281" i="5"/>
  <c r="J281" i="5"/>
  <c r="L281" i="5"/>
  <c r="D282" i="5"/>
  <c r="J282" i="5"/>
  <c r="E282" i="5"/>
  <c r="F282" i="5"/>
  <c r="G282" i="5"/>
  <c r="I282" i="5"/>
  <c r="K282" i="5"/>
  <c r="D283" i="5"/>
  <c r="I283" i="5"/>
  <c r="E283" i="5"/>
  <c r="K283" i="5"/>
  <c r="F283" i="5"/>
  <c r="G283" i="5"/>
  <c r="H283" i="5"/>
  <c r="J283" i="5"/>
  <c r="L283" i="5"/>
  <c r="D284" i="5"/>
  <c r="E284" i="5"/>
  <c r="F284" i="5"/>
  <c r="G284" i="5"/>
  <c r="H284" i="5"/>
  <c r="I284" i="5"/>
  <c r="J284" i="5"/>
  <c r="K284" i="5"/>
  <c r="D285" i="5"/>
  <c r="E285" i="5"/>
  <c r="G285" i="5"/>
  <c r="D286" i="5"/>
  <c r="F286" i="5"/>
  <c r="E286" i="5"/>
  <c r="G286" i="5"/>
  <c r="H286" i="5"/>
  <c r="I286" i="5"/>
  <c r="J286" i="5"/>
  <c r="K286" i="5"/>
  <c r="D287" i="5"/>
  <c r="F287" i="5"/>
  <c r="E287" i="5"/>
  <c r="G287" i="5"/>
  <c r="J287" i="5"/>
  <c r="D288" i="5"/>
  <c r="H288" i="5"/>
  <c r="E288" i="5"/>
  <c r="G288" i="5"/>
  <c r="I288" i="5"/>
  <c r="K288" i="5"/>
  <c r="D289" i="5"/>
  <c r="I289" i="5"/>
  <c r="E289" i="5"/>
  <c r="H289" i="5"/>
  <c r="D290" i="5"/>
  <c r="J290" i="5"/>
  <c r="E290" i="5"/>
  <c r="F290" i="5"/>
  <c r="G290" i="5"/>
  <c r="I290" i="5"/>
  <c r="D291" i="5"/>
  <c r="I291" i="5"/>
  <c r="E291" i="5"/>
  <c r="K291" i="5"/>
  <c r="F291" i="5"/>
  <c r="G291" i="5"/>
  <c r="J291" i="5"/>
  <c r="L291" i="5"/>
  <c r="D292" i="5"/>
  <c r="E292" i="5"/>
  <c r="F292" i="5"/>
  <c r="G292" i="5"/>
  <c r="H292" i="5"/>
  <c r="I292" i="5"/>
  <c r="J292" i="5"/>
  <c r="K292" i="5"/>
  <c r="D293" i="5"/>
  <c r="F293" i="5"/>
  <c r="E293" i="5"/>
  <c r="G293" i="5"/>
  <c r="H293" i="5"/>
  <c r="D294" i="5"/>
  <c r="F294" i="5"/>
  <c r="E294" i="5"/>
  <c r="G294" i="5"/>
  <c r="H294" i="5"/>
  <c r="I294" i="5"/>
  <c r="J294" i="5"/>
  <c r="K294" i="5"/>
  <c r="D295" i="5"/>
  <c r="E295" i="5"/>
  <c r="G295" i="5"/>
  <c r="D296" i="5"/>
  <c r="H296" i="5"/>
  <c r="E296" i="5"/>
  <c r="G296" i="5"/>
  <c r="I296" i="5"/>
  <c r="K296" i="5"/>
  <c r="D297" i="5"/>
  <c r="I297" i="5"/>
  <c r="E297" i="5"/>
  <c r="H297" i="5"/>
  <c r="J297" i="5"/>
  <c r="D298" i="5"/>
  <c r="J298" i="5"/>
  <c r="E298" i="5"/>
  <c r="F298" i="5"/>
  <c r="G298" i="5"/>
  <c r="I298" i="5"/>
  <c r="K298" i="5"/>
  <c r="D299" i="5"/>
  <c r="I299" i="5"/>
  <c r="E299" i="5"/>
  <c r="K299" i="5"/>
  <c r="F299" i="5"/>
  <c r="G299" i="5"/>
  <c r="H299" i="5"/>
  <c r="J299" i="5"/>
  <c r="L299" i="5"/>
  <c r="D300" i="5"/>
  <c r="E300" i="5"/>
  <c r="F300" i="5"/>
  <c r="G300" i="5"/>
  <c r="H300" i="5"/>
  <c r="I300" i="5"/>
  <c r="J300" i="5"/>
  <c r="K300" i="5"/>
  <c r="D301" i="5"/>
  <c r="E301" i="5"/>
  <c r="G301" i="5"/>
  <c r="D302" i="5"/>
  <c r="F302" i="5"/>
  <c r="E302" i="5"/>
  <c r="G302" i="5"/>
  <c r="H302" i="5"/>
  <c r="I302" i="5"/>
  <c r="J302" i="5"/>
  <c r="K302" i="5"/>
  <c r="D303" i="5"/>
  <c r="I303" i="5"/>
  <c r="E303" i="5"/>
  <c r="G303" i="5"/>
  <c r="J303" i="5"/>
  <c r="D304" i="5"/>
  <c r="E304" i="5"/>
  <c r="G304" i="5"/>
  <c r="I304" i="5"/>
  <c r="D305" i="5"/>
  <c r="I305" i="5"/>
  <c r="E305" i="5"/>
  <c r="D306" i="5"/>
  <c r="J306" i="5"/>
  <c r="E306" i="5"/>
  <c r="K306" i="5"/>
  <c r="F306" i="5"/>
  <c r="G306" i="5"/>
  <c r="I306" i="5"/>
  <c r="D307" i="5"/>
  <c r="I307" i="5"/>
  <c r="E307" i="5"/>
  <c r="K307" i="5"/>
  <c r="F307" i="5"/>
  <c r="G307" i="5"/>
  <c r="H307" i="5"/>
  <c r="J307" i="5"/>
  <c r="L307" i="5"/>
  <c r="D308" i="5"/>
  <c r="E308" i="5"/>
  <c r="F308" i="5"/>
  <c r="H308" i="5"/>
  <c r="I308" i="5"/>
  <c r="J308" i="5"/>
  <c r="D309" i="5"/>
  <c r="K309" i="5"/>
  <c r="E309" i="5"/>
  <c r="G309" i="5"/>
  <c r="H309" i="5"/>
  <c r="D310" i="5"/>
  <c r="F310" i="5"/>
  <c r="E310" i="5"/>
  <c r="L310" i="5"/>
  <c r="H310" i="5"/>
  <c r="I310" i="5"/>
  <c r="J310" i="5"/>
  <c r="K310" i="5"/>
  <c r="D311" i="5"/>
  <c r="J311" i="5"/>
  <c r="E311" i="5"/>
  <c r="G311" i="5"/>
  <c r="F311" i="5"/>
  <c r="H311" i="5"/>
  <c r="L311" i="5"/>
  <c r="D312" i="5"/>
  <c r="H312" i="5"/>
  <c r="E312" i="5"/>
  <c r="F312" i="5"/>
  <c r="G312" i="5"/>
  <c r="J312" i="5"/>
  <c r="K312" i="5"/>
  <c r="D313" i="5"/>
  <c r="I313" i="5"/>
  <c r="E313" i="5"/>
  <c r="G313" i="5"/>
  <c r="J313" i="5"/>
  <c r="D314" i="5"/>
  <c r="J314" i="5"/>
  <c r="E314" i="5"/>
  <c r="G314" i="5"/>
  <c r="H314" i="5"/>
  <c r="D315" i="5"/>
  <c r="F315" i="5"/>
  <c r="E315" i="5"/>
  <c r="K315" i="5"/>
  <c r="G315" i="5"/>
  <c r="H315" i="5"/>
  <c r="J315" i="5"/>
  <c r="L315" i="5"/>
  <c r="D316" i="5"/>
  <c r="E316" i="5"/>
  <c r="L316" i="5"/>
  <c r="F316" i="5"/>
  <c r="H316" i="5"/>
  <c r="I316" i="5"/>
  <c r="J316" i="5"/>
  <c r="D317" i="5"/>
  <c r="J317" i="5"/>
  <c r="E317" i="5"/>
  <c r="G317" i="5"/>
  <c r="I317" i="5"/>
  <c r="K317" i="5"/>
  <c r="L317" i="5"/>
  <c r="D318" i="5"/>
  <c r="F318" i="5"/>
  <c r="E318" i="5"/>
  <c r="L318" i="5"/>
  <c r="H318" i="5"/>
  <c r="I318" i="5"/>
  <c r="J318" i="5"/>
  <c r="D319" i="5"/>
  <c r="F319" i="5"/>
  <c r="E319" i="5"/>
  <c r="G319" i="5"/>
  <c r="D320" i="5"/>
  <c r="I320" i="5"/>
  <c r="E320" i="5"/>
  <c r="G320" i="5"/>
  <c r="K320" i="5"/>
  <c r="L320" i="5"/>
  <c r="D321" i="5"/>
  <c r="J321" i="5"/>
  <c r="E321" i="5"/>
  <c r="H321" i="5"/>
  <c r="L321" i="5"/>
  <c r="D322" i="5"/>
  <c r="E322" i="5"/>
  <c r="K322" i="5"/>
  <c r="F322" i="5"/>
  <c r="H322" i="5"/>
  <c r="I322" i="5"/>
  <c r="J322" i="5"/>
  <c r="D323" i="5"/>
  <c r="H323" i="5"/>
  <c r="E323" i="5"/>
  <c r="F323" i="5"/>
  <c r="G323" i="5"/>
  <c r="J323" i="5"/>
  <c r="L323" i="5"/>
  <c r="D324" i="5"/>
  <c r="F324" i="5"/>
  <c r="E324" i="5"/>
  <c r="L324" i="5"/>
  <c r="G324" i="5"/>
  <c r="H324" i="5"/>
  <c r="J324" i="5"/>
  <c r="K324" i="5"/>
  <c r="D325" i="5"/>
  <c r="L325" i="5"/>
  <c r="E325" i="5"/>
  <c r="G325" i="5"/>
  <c r="D326" i="5"/>
  <c r="H326" i="5"/>
  <c r="E326" i="5"/>
  <c r="I326" i="5"/>
  <c r="J326" i="5"/>
  <c r="D327" i="5"/>
  <c r="E327" i="5"/>
  <c r="L327" i="5"/>
  <c r="F327" i="5"/>
  <c r="H327" i="5"/>
  <c r="I327" i="5"/>
  <c r="J327" i="5"/>
  <c r="K327" i="5"/>
  <c r="D328" i="5"/>
  <c r="I328" i="5"/>
  <c r="E328" i="5"/>
  <c r="G328" i="5"/>
  <c r="K328" i="5"/>
  <c r="L328" i="5"/>
  <c r="D329" i="5"/>
  <c r="E329" i="5"/>
  <c r="D330" i="5"/>
  <c r="E330" i="5"/>
  <c r="F330" i="5"/>
  <c r="H330" i="5"/>
  <c r="I330" i="5"/>
  <c r="J330" i="5"/>
  <c r="D331" i="5"/>
  <c r="H331" i="5"/>
  <c r="E331" i="5"/>
  <c r="F331" i="5"/>
  <c r="G331" i="5"/>
  <c r="J331" i="5"/>
  <c r="L331" i="5"/>
  <c r="D332" i="5"/>
  <c r="F332" i="5"/>
  <c r="E332" i="5"/>
  <c r="L332" i="5"/>
  <c r="G332" i="5"/>
  <c r="H332" i="5"/>
  <c r="J332" i="5"/>
  <c r="K332" i="5"/>
  <c r="D333" i="5"/>
  <c r="J333" i="5"/>
  <c r="E333" i="5"/>
  <c r="G333" i="5"/>
  <c r="D334" i="5"/>
  <c r="E334" i="5"/>
  <c r="K334" i="5"/>
  <c r="G334" i="5"/>
  <c r="I334" i="5"/>
  <c r="J334" i="5"/>
  <c r="L334" i="5"/>
  <c r="D335" i="5"/>
  <c r="I335" i="5"/>
  <c r="E335" i="5"/>
  <c r="F335" i="5"/>
  <c r="H335" i="5"/>
  <c r="J335" i="5"/>
  <c r="K335" i="5"/>
  <c r="D336" i="5"/>
  <c r="E336" i="5"/>
  <c r="F336" i="5"/>
  <c r="G336" i="5"/>
  <c r="L336" i="5"/>
  <c r="D337" i="5"/>
  <c r="E337" i="5"/>
  <c r="D338" i="5"/>
  <c r="E338" i="5"/>
  <c r="F338" i="5"/>
  <c r="H338" i="5"/>
  <c r="I338" i="5"/>
  <c r="J338" i="5"/>
  <c r="K338" i="5"/>
  <c r="D339" i="5"/>
  <c r="F339" i="5"/>
  <c r="E339" i="5"/>
  <c r="G339" i="5"/>
  <c r="I339" i="5"/>
  <c r="D340" i="5"/>
  <c r="E340" i="5"/>
  <c r="G340" i="5"/>
  <c r="D341" i="5"/>
  <c r="J341" i="5"/>
  <c r="E341" i="5"/>
  <c r="L341" i="5"/>
  <c r="F341" i="5"/>
  <c r="H341" i="5"/>
  <c r="I341" i="5"/>
  <c r="K341" i="5"/>
  <c r="D342" i="5"/>
  <c r="H342" i="5"/>
  <c r="E342" i="5"/>
  <c r="K342" i="5"/>
  <c r="F342" i="5"/>
  <c r="G342" i="5"/>
  <c r="L342" i="5"/>
  <c r="D343" i="5"/>
  <c r="I343" i="5"/>
  <c r="E343" i="5"/>
  <c r="L343" i="5"/>
  <c r="F343" i="5"/>
  <c r="G343" i="5"/>
  <c r="H343" i="5"/>
  <c r="J343" i="5"/>
  <c r="K343" i="5"/>
  <c r="D344" i="5"/>
  <c r="J344" i="5"/>
  <c r="E344" i="5"/>
  <c r="F344" i="5"/>
  <c r="K344" i="5"/>
  <c r="D345" i="5"/>
  <c r="J345" i="5"/>
  <c r="E345" i="5"/>
  <c r="G345" i="5"/>
  <c r="H345" i="5"/>
  <c r="L345" i="5"/>
  <c r="D346" i="5"/>
  <c r="E346" i="5"/>
  <c r="K346" i="5"/>
  <c r="F346" i="5"/>
  <c r="H346" i="5"/>
  <c r="I346" i="5"/>
  <c r="J346" i="5"/>
  <c r="D347" i="5"/>
  <c r="E347" i="5"/>
  <c r="L347" i="5"/>
  <c r="F347" i="5"/>
  <c r="G347" i="5"/>
  <c r="H347" i="5"/>
  <c r="I347" i="5"/>
  <c r="J347" i="5"/>
  <c r="K347" i="5"/>
  <c r="D348" i="5"/>
  <c r="F348" i="5"/>
  <c r="E348" i="5"/>
  <c r="G348" i="5"/>
  <c r="I348" i="5"/>
  <c r="J348" i="5"/>
  <c r="K348" i="5"/>
  <c r="L348" i="5"/>
  <c r="D349" i="5"/>
  <c r="F349" i="5"/>
  <c r="E349" i="5"/>
  <c r="G349" i="5"/>
  <c r="L349" i="5"/>
  <c r="D350" i="5"/>
  <c r="H350" i="5"/>
  <c r="E350" i="5"/>
  <c r="G350" i="5"/>
  <c r="I350" i="5"/>
  <c r="D351" i="5"/>
  <c r="H351" i="5"/>
  <c r="E351" i="5"/>
  <c r="K351" i="5"/>
  <c r="F351" i="5"/>
  <c r="J351" i="5"/>
  <c r="D352" i="5"/>
  <c r="I352" i="5"/>
  <c r="E352" i="5"/>
  <c r="F352" i="5"/>
  <c r="G352" i="5"/>
  <c r="H352" i="5"/>
  <c r="K352" i="5"/>
  <c r="D353" i="5"/>
  <c r="J353" i="5"/>
  <c r="E353" i="5"/>
  <c r="G353" i="5"/>
  <c r="H353" i="5"/>
  <c r="L353" i="5"/>
  <c r="D354" i="5"/>
  <c r="E354" i="5"/>
  <c r="K354" i="5"/>
  <c r="F354" i="5"/>
  <c r="H354" i="5"/>
  <c r="I354" i="5"/>
  <c r="J354" i="5"/>
  <c r="D355" i="5"/>
  <c r="E355" i="5"/>
  <c r="L355" i="5"/>
  <c r="F355" i="5"/>
  <c r="G355" i="5"/>
  <c r="H355" i="5"/>
  <c r="I355" i="5"/>
  <c r="J355" i="5"/>
  <c r="K355" i="5"/>
  <c r="D356" i="5"/>
  <c r="F356" i="5"/>
  <c r="E356" i="5"/>
  <c r="G356" i="5"/>
  <c r="I356" i="5"/>
  <c r="J356" i="5"/>
  <c r="K356" i="5"/>
  <c r="L356" i="5"/>
  <c r="D357" i="5"/>
  <c r="F357" i="5"/>
  <c r="E357" i="5"/>
  <c r="G357" i="5"/>
  <c r="L357" i="5"/>
  <c r="D358" i="5"/>
  <c r="H358" i="5"/>
  <c r="E358" i="5"/>
  <c r="G358" i="5"/>
  <c r="I358" i="5"/>
  <c r="D359" i="5"/>
  <c r="H359" i="5"/>
  <c r="E359" i="5"/>
  <c r="K359" i="5"/>
  <c r="F359" i="5"/>
  <c r="J359" i="5"/>
  <c r="D360" i="5"/>
  <c r="I360" i="5"/>
  <c r="E360" i="5"/>
  <c r="F360" i="5"/>
  <c r="G360" i="5"/>
  <c r="H360" i="5"/>
  <c r="K360" i="5"/>
  <c r="D361" i="5"/>
  <c r="J361" i="5"/>
  <c r="E361" i="5"/>
  <c r="G361" i="5"/>
  <c r="H361" i="5"/>
  <c r="L361" i="5"/>
  <c r="D362" i="5"/>
  <c r="E362" i="5"/>
  <c r="K362" i="5"/>
  <c r="F362" i="5"/>
  <c r="H362" i="5"/>
  <c r="I362" i="5"/>
  <c r="J362" i="5"/>
  <c r="D363" i="5"/>
  <c r="E363" i="5"/>
  <c r="L363" i="5"/>
  <c r="F363" i="5"/>
  <c r="G363" i="5"/>
  <c r="H363" i="5"/>
  <c r="I363" i="5"/>
  <c r="J363" i="5"/>
  <c r="K363" i="5"/>
  <c r="D364" i="5"/>
  <c r="F364" i="5"/>
  <c r="E364" i="5"/>
  <c r="G364" i="5"/>
  <c r="I364" i="5"/>
  <c r="J364" i="5"/>
  <c r="K364" i="5"/>
  <c r="L364" i="5"/>
  <c r="D365" i="5"/>
  <c r="F365" i="5"/>
  <c r="E365" i="5"/>
  <c r="G365" i="5"/>
  <c r="L365" i="5"/>
  <c r="D366" i="5"/>
  <c r="H366" i="5"/>
  <c r="E366" i="5"/>
  <c r="G366" i="5"/>
  <c r="I366" i="5"/>
  <c r="D367" i="5"/>
  <c r="H367" i="5"/>
  <c r="E367" i="5"/>
  <c r="K367" i="5"/>
  <c r="F367" i="5"/>
  <c r="J367" i="5"/>
  <c r="D368" i="5"/>
  <c r="I368" i="5"/>
  <c r="E368" i="5"/>
  <c r="F368" i="5"/>
  <c r="G368" i="5"/>
  <c r="H368" i="5"/>
  <c r="K368" i="5"/>
  <c r="D369" i="5"/>
  <c r="J369" i="5"/>
  <c r="E369" i="5"/>
  <c r="G369" i="5"/>
  <c r="H369" i="5"/>
  <c r="L369" i="5"/>
  <c r="D370" i="5"/>
  <c r="E370" i="5"/>
  <c r="K370" i="5"/>
  <c r="F370" i="5"/>
  <c r="H370" i="5"/>
  <c r="I370" i="5"/>
  <c r="J370" i="5"/>
  <c r="D371" i="5"/>
  <c r="E371" i="5"/>
  <c r="L371" i="5"/>
  <c r="F371" i="5"/>
  <c r="G371" i="5"/>
  <c r="H371" i="5"/>
  <c r="I371" i="5"/>
  <c r="J371" i="5"/>
  <c r="K371" i="5"/>
  <c r="D372" i="5"/>
  <c r="F372" i="5"/>
  <c r="E372" i="5"/>
  <c r="G372" i="5"/>
  <c r="I372" i="5"/>
  <c r="J372" i="5"/>
  <c r="K372" i="5"/>
  <c r="L372" i="5"/>
  <c r="D373" i="5"/>
  <c r="F373" i="5"/>
  <c r="E373" i="5"/>
  <c r="G373" i="5"/>
  <c r="L373" i="5"/>
  <c r="D374" i="5"/>
  <c r="H374" i="5"/>
  <c r="E374" i="5"/>
  <c r="G374" i="5"/>
  <c r="I374" i="5"/>
  <c r="D375" i="5"/>
  <c r="H375" i="5"/>
  <c r="E375" i="5"/>
  <c r="K375" i="5"/>
  <c r="F375" i="5"/>
  <c r="J375" i="5"/>
  <c r="D376" i="5"/>
  <c r="I376" i="5"/>
  <c r="E376" i="5"/>
  <c r="F376" i="5"/>
  <c r="G376" i="5"/>
  <c r="H376" i="5"/>
  <c r="K376" i="5"/>
  <c r="D377" i="5"/>
  <c r="J377" i="5"/>
  <c r="E377" i="5"/>
  <c r="G377" i="5"/>
  <c r="H377" i="5"/>
  <c r="L377" i="5"/>
  <c r="D378" i="5"/>
  <c r="E378" i="5"/>
  <c r="K378" i="5"/>
  <c r="F378" i="5"/>
  <c r="H378" i="5"/>
  <c r="I378" i="5"/>
  <c r="J378" i="5"/>
  <c r="D379" i="5"/>
  <c r="E379" i="5"/>
  <c r="F379" i="5"/>
  <c r="G379" i="5"/>
  <c r="H379" i="5"/>
  <c r="I379" i="5"/>
  <c r="J379" i="5"/>
  <c r="K379" i="5"/>
  <c r="L379" i="5"/>
  <c r="D380" i="5"/>
  <c r="F380" i="5"/>
  <c r="E380" i="5"/>
  <c r="G380" i="5"/>
  <c r="I380" i="5"/>
  <c r="J380" i="5"/>
  <c r="K380" i="5"/>
  <c r="L380" i="5"/>
  <c r="D381" i="5"/>
  <c r="F381" i="5"/>
  <c r="E381" i="5"/>
  <c r="G381" i="5"/>
  <c r="L381" i="5"/>
  <c r="D382" i="5"/>
  <c r="H382" i="5"/>
  <c r="E382" i="5"/>
  <c r="G382" i="5"/>
  <c r="I382" i="5"/>
  <c r="D383" i="5"/>
  <c r="H383" i="5"/>
  <c r="E383" i="5"/>
  <c r="K383" i="5"/>
  <c r="F383" i="5"/>
  <c r="J383" i="5"/>
  <c r="D384" i="5"/>
  <c r="I384" i="5"/>
  <c r="E384" i="5"/>
  <c r="F384" i="5"/>
  <c r="G384" i="5"/>
  <c r="H384" i="5"/>
  <c r="K384" i="5"/>
  <c r="D385" i="5"/>
  <c r="J385" i="5"/>
  <c r="E385" i="5"/>
  <c r="G385" i="5"/>
  <c r="H385" i="5"/>
  <c r="L385" i="5"/>
  <c r="D386" i="5"/>
  <c r="E386" i="5"/>
  <c r="K386" i="5"/>
  <c r="F386" i="5"/>
  <c r="H386" i="5"/>
  <c r="I386" i="5"/>
  <c r="J386" i="5"/>
  <c r="D387" i="5"/>
  <c r="E387" i="5"/>
  <c r="F387" i="5"/>
  <c r="G387" i="5"/>
  <c r="H387" i="5"/>
  <c r="I387" i="5"/>
  <c r="J387" i="5"/>
  <c r="K387" i="5"/>
  <c r="L387" i="5"/>
  <c r="D388" i="5"/>
  <c r="F388" i="5"/>
  <c r="E388" i="5"/>
  <c r="G388" i="5"/>
  <c r="I388" i="5"/>
  <c r="J388" i="5"/>
  <c r="K388" i="5"/>
  <c r="L388" i="5"/>
  <c r="D389" i="5"/>
  <c r="F389" i="5"/>
  <c r="E389" i="5"/>
  <c r="G389" i="5"/>
  <c r="L389" i="5"/>
  <c r="D390" i="5"/>
  <c r="H390" i="5"/>
  <c r="E390" i="5"/>
  <c r="G390" i="5"/>
  <c r="I390" i="5"/>
  <c r="D391" i="5"/>
  <c r="H391" i="5"/>
  <c r="E391" i="5"/>
  <c r="K391" i="5"/>
  <c r="F391" i="5"/>
  <c r="J391" i="5"/>
  <c r="D392" i="5"/>
  <c r="I392" i="5"/>
  <c r="E392" i="5"/>
  <c r="F392" i="5"/>
  <c r="G392" i="5"/>
  <c r="H392" i="5"/>
  <c r="K392" i="5"/>
  <c r="D393" i="5"/>
  <c r="J393" i="5"/>
  <c r="E393" i="5"/>
  <c r="G393" i="5"/>
  <c r="H393" i="5"/>
  <c r="L393" i="5"/>
  <c r="D394" i="5"/>
  <c r="E394" i="5"/>
  <c r="K394" i="5"/>
  <c r="F394" i="5"/>
  <c r="H394" i="5"/>
  <c r="I394" i="5"/>
  <c r="J394" i="5"/>
  <c r="D395" i="5"/>
  <c r="E395" i="5"/>
  <c r="F395" i="5"/>
  <c r="G395" i="5"/>
  <c r="H395" i="5"/>
  <c r="I395" i="5"/>
  <c r="J395" i="5"/>
  <c r="K395" i="5"/>
  <c r="L395" i="5"/>
  <c r="D396" i="5"/>
  <c r="F396" i="5"/>
  <c r="E396" i="5"/>
  <c r="G396" i="5"/>
  <c r="I396" i="5"/>
  <c r="J396" i="5"/>
  <c r="K396" i="5"/>
  <c r="L396" i="5"/>
  <c r="D397" i="5"/>
  <c r="L397" i="5"/>
  <c r="E397" i="5"/>
  <c r="G397" i="5"/>
  <c r="D398" i="5"/>
  <c r="H398" i="5"/>
  <c r="E398" i="5"/>
  <c r="I398" i="5"/>
  <c r="D399" i="5"/>
  <c r="H399" i="5"/>
  <c r="E399" i="5"/>
  <c r="K399" i="5"/>
  <c r="F399" i="5"/>
  <c r="J399" i="5"/>
  <c r="D400" i="5"/>
  <c r="I400" i="5"/>
  <c r="E400" i="5"/>
  <c r="F400" i="5"/>
  <c r="G400" i="5"/>
  <c r="H400" i="5"/>
  <c r="K400" i="5"/>
  <c r="D401" i="5"/>
  <c r="J401" i="5"/>
  <c r="E401" i="5"/>
  <c r="G401" i="5"/>
  <c r="H401" i="5"/>
  <c r="L401" i="5"/>
  <c r="D402" i="5"/>
  <c r="E402" i="5"/>
  <c r="K402" i="5"/>
  <c r="F402" i="5"/>
  <c r="H402" i="5"/>
  <c r="I402" i="5"/>
  <c r="J402" i="5"/>
  <c r="D403" i="5"/>
  <c r="E403" i="5"/>
  <c r="F403" i="5"/>
  <c r="G403" i="5"/>
  <c r="H403" i="5"/>
  <c r="I403" i="5"/>
  <c r="J403" i="5"/>
  <c r="K403" i="5"/>
  <c r="L403" i="5"/>
  <c r="D404" i="5"/>
  <c r="F404" i="5"/>
  <c r="E404" i="5"/>
  <c r="G404" i="5"/>
  <c r="J404" i="5"/>
  <c r="K404" i="5"/>
  <c r="L404" i="5"/>
  <c r="D405" i="5"/>
  <c r="L405" i="5"/>
  <c r="E405" i="5"/>
  <c r="G405" i="5"/>
  <c r="D406" i="5"/>
  <c r="H406" i="5"/>
  <c r="E406" i="5"/>
  <c r="I406" i="5"/>
  <c r="D407" i="5"/>
  <c r="H407" i="5"/>
  <c r="E407" i="5"/>
  <c r="K407" i="5"/>
  <c r="F407" i="5"/>
  <c r="J407" i="5"/>
  <c r="D408" i="5"/>
  <c r="I408" i="5"/>
  <c r="E408" i="5"/>
  <c r="F408" i="5"/>
  <c r="G408" i="5"/>
  <c r="H408" i="5"/>
  <c r="K408" i="5"/>
  <c r="D409" i="5"/>
  <c r="E409" i="5"/>
  <c r="G409" i="5"/>
  <c r="H409" i="5"/>
  <c r="D410" i="5"/>
  <c r="E410" i="5"/>
  <c r="F410" i="5"/>
  <c r="H410" i="5"/>
  <c r="I410" i="5"/>
  <c r="J410" i="5"/>
  <c r="D411" i="5"/>
  <c r="E411" i="5"/>
  <c r="F411" i="5"/>
  <c r="G411" i="5"/>
  <c r="H411" i="5"/>
  <c r="I411" i="5"/>
  <c r="J411" i="5"/>
  <c r="K411" i="5"/>
  <c r="L411" i="5"/>
  <c r="D412" i="5"/>
  <c r="F412" i="5"/>
  <c r="E412" i="5"/>
  <c r="G412" i="5"/>
  <c r="J412" i="5"/>
  <c r="K412" i="5"/>
  <c r="L412" i="5"/>
  <c r="D413" i="5"/>
  <c r="E413" i="5"/>
  <c r="G413" i="5"/>
  <c r="H413" i="5"/>
  <c r="K413" i="5"/>
  <c r="L413" i="5"/>
  <c r="D414" i="5"/>
  <c r="I414" i="5"/>
  <c r="E414" i="5"/>
  <c r="D415" i="5"/>
  <c r="H415" i="5"/>
  <c r="E415" i="5"/>
  <c r="F415" i="5"/>
  <c r="J415" i="5"/>
  <c r="D416" i="5"/>
  <c r="I416" i="5"/>
  <c r="E416" i="5"/>
  <c r="F416" i="5"/>
  <c r="G416" i="5"/>
  <c r="H416" i="5"/>
  <c r="K416" i="5"/>
  <c r="D417" i="5"/>
  <c r="H417" i="5"/>
  <c r="E417" i="5"/>
  <c r="G417" i="5"/>
  <c r="D418" i="5"/>
  <c r="E418" i="5"/>
  <c r="F418" i="5"/>
  <c r="H418" i="5"/>
  <c r="I418" i="5"/>
  <c r="J418" i="5"/>
  <c r="D419" i="5"/>
  <c r="E419" i="5"/>
  <c r="F419" i="5"/>
  <c r="G419" i="5"/>
  <c r="H419" i="5"/>
  <c r="I419" i="5"/>
  <c r="J419" i="5"/>
  <c r="K419" i="5"/>
  <c r="L419" i="5"/>
  <c r="D420" i="5"/>
  <c r="F420" i="5"/>
  <c r="E420" i="5"/>
  <c r="G420" i="5"/>
  <c r="J420" i="5"/>
  <c r="K420" i="5"/>
  <c r="L420" i="5"/>
  <c r="D421" i="5"/>
  <c r="E421" i="5"/>
  <c r="L421" i="5"/>
  <c r="D422" i="5"/>
  <c r="F422" i="5"/>
  <c r="E422" i="5"/>
  <c r="D423" i="5"/>
  <c r="H423" i="5"/>
  <c r="E423" i="5"/>
  <c r="F423" i="5"/>
  <c r="J423" i="5"/>
  <c r="D424" i="5"/>
  <c r="I424" i="5"/>
  <c r="E424" i="5"/>
  <c r="F424" i="5"/>
  <c r="G424" i="5"/>
  <c r="H424" i="5"/>
  <c r="K424" i="5"/>
  <c r="D425" i="5"/>
  <c r="J425" i="5"/>
  <c r="E425" i="5"/>
  <c r="G425" i="5"/>
  <c r="F425" i="5"/>
  <c r="I425" i="5"/>
  <c r="L425" i="5"/>
  <c r="D426" i="5"/>
  <c r="E426" i="5"/>
  <c r="G426" i="5"/>
  <c r="F426" i="5"/>
  <c r="H426" i="5"/>
  <c r="I426" i="5"/>
  <c r="J426" i="5"/>
  <c r="D427" i="5"/>
  <c r="E427" i="5"/>
  <c r="F427" i="5"/>
  <c r="G427" i="5"/>
  <c r="H427" i="5"/>
  <c r="I427" i="5"/>
  <c r="J427" i="5"/>
  <c r="K427" i="5"/>
  <c r="L427" i="5"/>
  <c r="D428" i="5"/>
  <c r="F428" i="5"/>
  <c r="E428" i="5"/>
  <c r="G428" i="5"/>
  <c r="H428" i="5"/>
  <c r="I428" i="5"/>
  <c r="K428" i="5"/>
  <c r="L428" i="5"/>
  <c r="D429" i="5"/>
  <c r="F429" i="5"/>
  <c r="E429" i="5"/>
  <c r="G429" i="5"/>
  <c r="H429" i="5"/>
  <c r="I429" i="5"/>
  <c r="L429" i="5"/>
  <c r="D430" i="5"/>
  <c r="H430" i="5"/>
  <c r="E430" i="5"/>
  <c r="K430" i="5"/>
  <c r="G430" i="5"/>
  <c r="D431" i="5"/>
  <c r="I431" i="5"/>
  <c r="E431" i="5"/>
  <c r="F431" i="5"/>
  <c r="G431" i="5"/>
  <c r="L431" i="5"/>
  <c r="D432" i="5"/>
  <c r="J432" i="5"/>
  <c r="E432" i="5"/>
  <c r="L432" i="5"/>
  <c r="F432" i="5"/>
  <c r="G432" i="5"/>
  <c r="I432" i="5"/>
  <c r="K432" i="5"/>
  <c r="D433" i="5"/>
  <c r="H433" i="5"/>
  <c r="E433" i="5"/>
  <c r="K433" i="5"/>
  <c r="I433" i="5"/>
  <c r="J433" i="5"/>
  <c r="D434" i="5"/>
  <c r="E434" i="5"/>
  <c r="L434" i="5"/>
  <c r="F434" i="5"/>
  <c r="G434" i="5"/>
  <c r="H434" i="5"/>
  <c r="I434" i="5"/>
  <c r="J434" i="5"/>
  <c r="K434" i="5"/>
  <c r="D435" i="5"/>
  <c r="K435" i="5"/>
  <c r="E435" i="5"/>
  <c r="F435" i="5"/>
  <c r="G435" i="5"/>
  <c r="H435" i="5"/>
  <c r="I435" i="5"/>
  <c r="L435" i="5"/>
  <c r="D436" i="5"/>
  <c r="F436" i="5"/>
  <c r="E436" i="5"/>
  <c r="G436" i="5"/>
  <c r="H436" i="5"/>
  <c r="I436" i="5"/>
  <c r="K436" i="5"/>
  <c r="L436" i="5"/>
  <c r="D437" i="5"/>
  <c r="E437" i="5"/>
  <c r="G437" i="5"/>
  <c r="F437" i="5"/>
  <c r="H437" i="5"/>
  <c r="I437" i="5"/>
  <c r="J437" i="5"/>
  <c r="K437" i="5"/>
  <c r="L437" i="5"/>
  <c r="D438" i="5"/>
  <c r="H438" i="5"/>
  <c r="E438" i="5"/>
  <c r="L438" i="5"/>
  <c r="F438" i="5"/>
  <c r="I438" i="5"/>
  <c r="J438" i="5"/>
  <c r="D439" i="5"/>
  <c r="I439" i="5"/>
  <c r="E439" i="5"/>
  <c r="K439" i="5"/>
  <c r="G439" i="5"/>
  <c r="D440" i="5"/>
  <c r="I440" i="5"/>
  <c r="E440" i="5"/>
  <c r="G440" i="5"/>
  <c r="J440" i="5"/>
  <c r="K440" i="5"/>
  <c r="L440" i="5"/>
  <c r="D441" i="5"/>
  <c r="J441" i="5"/>
  <c r="E441" i="5"/>
  <c r="H441" i="5"/>
  <c r="L441" i="5"/>
  <c r="D442" i="5"/>
  <c r="F442" i="5"/>
  <c r="E442" i="5"/>
  <c r="K442" i="5"/>
  <c r="I442" i="5"/>
  <c r="D443" i="5"/>
  <c r="H443" i="5"/>
  <c r="E443" i="5"/>
  <c r="L443" i="5"/>
  <c r="F443" i="5"/>
  <c r="I443" i="5"/>
  <c r="J443" i="5"/>
  <c r="D444" i="5"/>
  <c r="I444" i="5"/>
  <c r="E444" i="5"/>
  <c r="F444" i="5"/>
  <c r="G444" i="5"/>
  <c r="H444" i="5"/>
  <c r="J444" i="5"/>
  <c r="K444" i="5"/>
  <c r="L444" i="5"/>
  <c r="D445" i="5"/>
  <c r="F445" i="5"/>
  <c r="E445" i="5"/>
  <c r="G445" i="5"/>
  <c r="L445" i="5"/>
  <c r="D446" i="5"/>
  <c r="F446" i="5"/>
  <c r="E446" i="5"/>
  <c r="G446" i="5"/>
  <c r="H446" i="5"/>
  <c r="I446" i="5"/>
  <c r="J446" i="5"/>
  <c r="D447" i="5"/>
  <c r="E447" i="5"/>
  <c r="L447" i="5"/>
  <c r="F447" i="5"/>
  <c r="H447" i="5"/>
  <c r="I447" i="5"/>
  <c r="J447" i="5"/>
  <c r="K447" i="5"/>
  <c r="D448" i="5"/>
  <c r="I448" i="5"/>
  <c r="E448" i="5"/>
  <c r="G448" i="5"/>
  <c r="K448" i="5"/>
  <c r="L448" i="5"/>
  <c r="D449" i="5"/>
  <c r="J449" i="5"/>
  <c r="E449" i="5"/>
  <c r="H449" i="5"/>
  <c r="L449" i="5"/>
  <c r="D450" i="5"/>
  <c r="H450" i="5"/>
  <c r="E450" i="5"/>
  <c r="K450" i="5"/>
  <c r="F450" i="5"/>
  <c r="I450" i="5"/>
  <c r="D451" i="5"/>
  <c r="H451" i="5"/>
  <c r="E451" i="5"/>
  <c r="L451" i="5"/>
  <c r="F451" i="5"/>
  <c r="G451" i="5"/>
  <c r="I451" i="5"/>
  <c r="J451" i="5"/>
  <c r="D452" i="5"/>
  <c r="I452" i="5"/>
  <c r="E452" i="5"/>
  <c r="F452" i="5"/>
  <c r="G452" i="5"/>
  <c r="H452" i="5"/>
  <c r="J452" i="5"/>
  <c r="K452" i="5"/>
  <c r="L452" i="5"/>
  <c r="D453" i="5"/>
  <c r="F453" i="5"/>
  <c r="E453" i="5"/>
  <c r="G453" i="5"/>
  <c r="L453" i="5"/>
  <c r="D454" i="5"/>
  <c r="F454" i="5"/>
  <c r="E454" i="5"/>
  <c r="G454" i="5"/>
  <c r="H454" i="5"/>
  <c r="I454" i="5"/>
  <c r="J454" i="5"/>
  <c r="D455" i="5"/>
  <c r="E455" i="5"/>
  <c r="L455" i="5"/>
  <c r="F455" i="5"/>
  <c r="H455" i="5"/>
  <c r="I455" i="5"/>
  <c r="J455" i="5"/>
  <c r="K455" i="5"/>
  <c r="D456" i="5"/>
  <c r="I456" i="5"/>
  <c r="E456" i="5"/>
  <c r="G456" i="5"/>
  <c r="K456" i="5"/>
  <c r="L456" i="5"/>
  <c r="D457" i="5"/>
  <c r="J457" i="5"/>
  <c r="E457" i="5"/>
  <c r="H457" i="5"/>
  <c r="L457" i="5"/>
  <c r="D458" i="5"/>
  <c r="H458" i="5"/>
  <c r="E458" i="5"/>
  <c r="K458" i="5"/>
  <c r="F458" i="5"/>
  <c r="I458" i="5"/>
  <c r="D459" i="5"/>
  <c r="H459" i="5"/>
  <c r="E459" i="5"/>
  <c r="L459" i="5"/>
  <c r="F459" i="5"/>
  <c r="G459" i="5"/>
  <c r="I459" i="5"/>
  <c r="J459" i="5"/>
  <c r="D460" i="5"/>
  <c r="I460" i="5"/>
  <c r="E460" i="5"/>
  <c r="F460" i="5"/>
  <c r="G460" i="5"/>
  <c r="H460" i="5"/>
  <c r="J460" i="5"/>
  <c r="K460" i="5"/>
  <c r="L460" i="5"/>
  <c r="D461" i="5"/>
  <c r="F461" i="5"/>
  <c r="E461" i="5"/>
  <c r="G461" i="5"/>
  <c r="L461" i="5"/>
  <c r="D462" i="5"/>
  <c r="F462" i="5"/>
  <c r="E462" i="5"/>
  <c r="G462" i="5"/>
  <c r="H462" i="5"/>
  <c r="I462" i="5"/>
  <c r="J462" i="5"/>
  <c r="D463" i="5"/>
  <c r="E463" i="5"/>
  <c r="L463" i="5"/>
  <c r="F463" i="5"/>
  <c r="H463" i="5"/>
  <c r="I463" i="5"/>
  <c r="J463" i="5"/>
  <c r="K463" i="5"/>
  <c r="D464" i="5"/>
  <c r="I464" i="5"/>
  <c r="E464" i="5"/>
  <c r="G464" i="5"/>
  <c r="K464" i="5"/>
  <c r="L464" i="5"/>
  <c r="D465" i="5"/>
  <c r="J465" i="5"/>
  <c r="E465" i="5"/>
  <c r="H465" i="5"/>
  <c r="L465" i="5"/>
  <c r="D466" i="5"/>
  <c r="H466" i="5"/>
  <c r="E466" i="5"/>
  <c r="K466" i="5"/>
  <c r="F466" i="5"/>
  <c r="I466" i="5"/>
  <c r="D467" i="5"/>
  <c r="H467" i="5"/>
  <c r="E467" i="5"/>
  <c r="L467" i="5"/>
  <c r="F467" i="5"/>
  <c r="G467" i="5"/>
  <c r="I467" i="5"/>
  <c r="J467" i="5"/>
  <c r="D468" i="5"/>
  <c r="I468" i="5"/>
  <c r="E468" i="5"/>
  <c r="F468" i="5"/>
  <c r="G468" i="5"/>
  <c r="H468" i="5"/>
  <c r="J468" i="5"/>
  <c r="K468" i="5"/>
  <c r="L468" i="5"/>
  <c r="D469" i="5"/>
  <c r="F469" i="5"/>
  <c r="E469" i="5"/>
  <c r="G469" i="5"/>
  <c r="L469" i="5"/>
  <c r="D470" i="5"/>
  <c r="F470" i="5"/>
  <c r="E470" i="5"/>
  <c r="G470" i="5"/>
  <c r="H470" i="5"/>
  <c r="I470" i="5"/>
  <c r="J470" i="5"/>
  <c r="D471" i="5"/>
  <c r="E471" i="5"/>
  <c r="L471" i="5"/>
  <c r="F471" i="5"/>
  <c r="H471" i="5"/>
  <c r="I471" i="5"/>
  <c r="J471" i="5"/>
  <c r="K471" i="5"/>
  <c r="D472" i="5"/>
  <c r="I472" i="5"/>
  <c r="E472" i="5"/>
  <c r="G472" i="5"/>
  <c r="K472" i="5"/>
  <c r="L472" i="5"/>
  <c r="D473" i="5"/>
  <c r="J473" i="5"/>
  <c r="E473" i="5"/>
  <c r="H473" i="5"/>
  <c r="L473" i="5"/>
  <c r="D474" i="5"/>
  <c r="H474" i="5"/>
  <c r="E474" i="5"/>
  <c r="K474" i="5"/>
  <c r="F474" i="5"/>
  <c r="I474" i="5"/>
  <c r="D475" i="5"/>
  <c r="H475" i="5"/>
  <c r="E475" i="5"/>
  <c r="L475" i="5"/>
  <c r="F475" i="5"/>
  <c r="G475" i="5"/>
  <c r="I475" i="5"/>
  <c r="J475" i="5"/>
  <c r="D476" i="5"/>
  <c r="I476" i="5"/>
  <c r="E476" i="5"/>
  <c r="F476" i="5"/>
  <c r="G476" i="5"/>
  <c r="H476" i="5"/>
  <c r="J476" i="5"/>
  <c r="K476" i="5"/>
  <c r="L476" i="5"/>
  <c r="D477" i="5"/>
  <c r="E477" i="5"/>
  <c r="G477" i="5"/>
  <c r="D478" i="5"/>
  <c r="F478" i="5"/>
  <c r="E478" i="5"/>
  <c r="H478" i="5"/>
  <c r="I478" i="5"/>
  <c r="J478" i="5"/>
  <c r="D479" i="5"/>
  <c r="E479" i="5"/>
  <c r="L479" i="5"/>
  <c r="F479" i="5"/>
  <c r="H479" i="5"/>
  <c r="I479" i="5"/>
  <c r="J479" i="5"/>
  <c r="K479" i="5"/>
  <c r="D480" i="5"/>
  <c r="I480" i="5"/>
  <c r="E480" i="5"/>
  <c r="G480" i="5"/>
  <c r="K480" i="5"/>
  <c r="L480" i="5"/>
  <c r="D481" i="5"/>
  <c r="J481" i="5"/>
  <c r="E481" i="5"/>
  <c r="H481" i="5"/>
  <c r="L481" i="5"/>
  <c r="D482" i="5"/>
  <c r="H482" i="5"/>
  <c r="E482" i="5"/>
  <c r="F482" i="5"/>
  <c r="I482" i="5"/>
  <c r="D483" i="5"/>
  <c r="H483" i="5"/>
  <c r="E483" i="5"/>
  <c r="L483" i="5"/>
  <c r="F483" i="5"/>
  <c r="G483" i="5"/>
  <c r="I483" i="5"/>
  <c r="J483" i="5"/>
  <c r="D484" i="5"/>
  <c r="I484" i="5"/>
  <c r="E484" i="5"/>
  <c r="F484" i="5"/>
  <c r="G484" i="5"/>
  <c r="H484" i="5"/>
  <c r="J484" i="5"/>
  <c r="K484" i="5"/>
  <c r="L484" i="5"/>
  <c r="D485" i="5"/>
  <c r="E485" i="5"/>
  <c r="G485" i="5"/>
  <c r="H485" i="5"/>
  <c r="D486" i="5"/>
  <c r="F486" i="5"/>
  <c r="E486" i="5"/>
  <c r="H486" i="5"/>
  <c r="I486" i="5"/>
  <c r="J486" i="5"/>
  <c r="D487" i="5"/>
  <c r="E487" i="5"/>
  <c r="L487" i="5"/>
  <c r="F487" i="5"/>
  <c r="H487" i="5"/>
  <c r="I487" i="5"/>
  <c r="J487" i="5"/>
  <c r="K487" i="5"/>
  <c r="D488" i="5"/>
  <c r="E488" i="5"/>
  <c r="G488" i="5"/>
  <c r="D489" i="5"/>
  <c r="E489" i="5"/>
  <c r="L489" i="5"/>
  <c r="H489" i="5"/>
  <c r="D490" i="5"/>
  <c r="H490" i="5"/>
  <c r="E490" i="5"/>
  <c r="F490" i="5"/>
  <c r="I490" i="5"/>
  <c r="D491" i="5"/>
  <c r="H491" i="5"/>
  <c r="E491" i="5"/>
  <c r="L491" i="5"/>
  <c r="F491" i="5"/>
  <c r="G491" i="5"/>
  <c r="I491" i="5"/>
  <c r="J491" i="5"/>
  <c r="D492" i="5"/>
  <c r="I492" i="5"/>
  <c r="E492" i="5"/>
  <c r="F492" i="5"/>
  <c r="G492" i="5"/>
  <c r="H492" i="5"/>
  <c r="J492" i="5"/>
  <c r="K492" i="5"/>
  <c r="L492" i="5"/>
  <c r="D493" i="5"/>
  <c r="H493" i="5"/>
  <c r="E493" i="5"/>
  <c r="G493" i="5"/>
  <c r="I493" i="5"/>
  <c r="D494" i="5"/>
  <c r="F494" i="5"/>
  <c r="E494" i="5"/>
  <c r="H494" i="5"/>
  <c r="I494" i="5"/>
  <c r="J494" i="5"/>
  <c r="D495" i="5"/>
  <c r="E495" i="5"/>
  <c r="L495" i="5"/>
  <c r="F495" i="5"/>
  <c r="H495" i="5"/>
  <c r="I495" i="5"/>
  <c r="J495" i="5"/>
  <c r="K495" i="5"/>
  <c r="D496" i="5"/>
  <c r="L496" i="5"/>
  <c r="E496" i="5"/>
  <c r="F496" i="5"/>
  <c r="G496" i="5"/>
  <c r="J496" i="5"/>
  <c r="K496" i="5"/>
  <c r="D497" i="5"/>
  <c r="E497" i="5"/>
  <c r="K497" i="5"/>
  <c r="G497" i="5"/>
  <c r="H497" i="5"/>
  <c r="L497" i="5"/>
  <c r="D498" i="5"/>
  <c r="J498" i="5"/>
  <c r="E498" i="5"/>
  <c r="F498" i="5"/>
  <c r="I498" i="5"/>
  <c r="D499" i="5"/>
  <c r="H499" i="5"/>
  <c r="E499" i="5"/>
  <c r="F499" i="5"/>
  <c r="G499" i="5"/>
  <c r="I499" i="5"/>
  <c r="J499" i="5"/>
  <c r="D500" i="5"/>
  <c r="I500" i="5"/>
  <c r="E500" i="5"/>
  <c r="L500" i="5"/>
  <c r="F500" i="5"/>
  <c r="G500" i="5"/>
  <c r="H500" i="5"/>
  <c r="J500" i="5"/>
  <c r="K500" i="5"/>
  <c r="D501" i="5"/>
  <c r="H501" i="5"/>
  <c r="E501" i="5"/>
  <c r="G501" i="5"/>
  <c r="I501" i="5"/>
  <c r="L501" i="5"/>
  <c r="D502" i="5"/>
  <c r="F502" i="5"/>
  <c r="E502" i="5"/>
  <c r="H502" i="5"/>
  <c r="D503" i="5"/>
  <c r="E503" i="5"/>
  <c r="F503" i="5"/>
  <c r="H503" i="5"/>
  <c r="I503" i="5"/>
  <c r="J503" i="5"/>
  <c r="K503" i="5"/>
  <c r="D504" i="5"/>
  <c r="H504" i="5"/>
  <c r="E504" i="5"/>
  <c r="F504" i="5"/>
  <c r="G504" i="5"/>
  <c r="J504" i="5"/>
  <c r="L504" i="5"/>
  <c r="D505" i="5"/>
  <c r="E505" i="5"/>
  <c r="H505" i="5"/>
  <c r="J505" i="5"/>
  <c r="D506" i="5"/>
  <c r="I506" i="5"/>
  <c r="E506" i="5"/>
  <c r="G506" i="5"/>
  <c r="F506" i="5"/>
  <c r="H506" i="5"/>
  <c r="J506" i="5"/>
  <c r="L506" i="5"/>
  <c r="D507" i="5"/>
  <c r="E507" i="5"/>
  <c r="L507" i="5"/>
  <c r="G507" i="5"/>
  <c r="D508" i="5"/>
  <c r="I508" i="5"/>
  <c r="E508" i="5"/>
  <c r="G508" i="5"/>
  <c r="D509" i="5"/>
  <c r="J509" i="5"/>
  <c r="E509" i="5"/>
  <c r="G509" i="5"/>
  <c r="H509" i="5"/>
  <c r="K509" i="5"/>
  <c r="D510" i="5"/>
  <c r="E510" i="5"/>
  <c r="F510" i="5"/>
  <c r="H510" i="5"/>
  <c r="I510" i="5"/>
  <c r="J510" i="5"/>
  <c r="D511" i="5"/>
  <c r="E511" i="5"/>
  <c r="L511" i="5"/>
  <c r="F511" i="5"/>
  <c r="G511" i="5"/>
  <c r="H511" i="5"/>
  <c r="I511" i="5"/>
  <c r="J511" i="5"/>
  <c r="D512" i="5"/>
  <c r="J512" i="5"/>
  <c r="E512" i="5"/>
  <c r="F512" i="5"/>
  <c r="G512" i="5"/>
  <c r="I512" i="5"/>
  <c r="K512" i="5"/>
  <c r="L512" i="5"/>
  <c r="D513" i="5"/>
  <c r="F513" i="5"/>
  <c r="E513" i="5"/>
  <c r="G513" i="5"/>
  <c r="I513" i="5"/>
  <c r="J513" i="5"/>
  <c r="L513" i="5"/>
  <c r="D514" i="5"/>
  <c r="H514" i="5"/>
  <c r="E514" i="5"/>
  <c r="G514" i="5"/>
  <c r="F514" i="5"/>
  <c r="L514" i="5"/>
  <c r="D515" i="5"/>
  <c r="H515" i="5"/>
  <c r="E515" i="5"/>
  <c r="F515" i="5"/>
  <c r="G515" i="5"/>
  <c r="J515" i="5"/>
  <c r="L515" i="5"/>
  <c r="D516" i="5"/>
  <c r="E516" i="5"/>
  <c r="G516" i="5"/>
  <c r="D517" i="5"/>
  <c r="J517" i="5"/>
  <c r="E517" i="5"/>
  <c r="G517" i="5"/>
  <c r="D518" i="5"/>
  <c r="F518" i="5"/>
  <c r="E518" i="5"/>
  <c r="G518" i="5"/>
  <c r="H518" i="5"/>
  <c r="J518" i="5"/>
  <c r="D519" i="5"/>
  <c r="E519" i="5"/>
  <c r="L519" i="5"/>
  <c r="F519" i="5"/>
  <c r="G519" i="5"/>
  <c r="H519" i="5"/>
  <c r="I519" i="5"/>
  <c r="J519" i="5"/>
  <c r="D520" i="5"/>
  <c r="H520" i="5"/>
  <c r="E520" i="5"/>
  <c r="F520" i="5"/>
  <c r="G520" i="5"/>
  <c r="K520" i="5"/>
  <c r="L520" i="5"/>
  <c r="D521" i="5"/>
  <c r="F521" i="5"/>
  <c r="E521" i="5"/>
  <c r="K521" i="5"/>
  <c r="I521" i="5"/>
  <c r="J521" i="5"/>
  <c r="D522" i="5"/>
  <c r="H522" i="5"/>
  <c r="E522" i="5"/>
  <c r="G522" i="5"/>
  <c r="F522" i="5"/>
  <c r="I522" i="5"/>
  <c r="J522" i="5"/>
  <c r="L522" i="5"/>
  <c r="D523" i="5"/>
  <c r="H523" i="5"/>
  <c r="E523" i="5"/>
  <c r="F523" i="5"/>
  <c r="G523" i="5"/>
  <c r="L523" i="5"/>
  <c r="D524" i="5"/>
  <c r="I524" i="5"/>
  <c r="E524" i="5"/>
  <c r="F524" i="5"/>
  <c r="G524" i="5"/>
  <c r="J524" i="5"/>
  <c r="L524" i="5"/>
  <c r="D525" i="5"/>
  <c r="E525" i="5"/>
  <c r="G525" i="5"/>
  <c r="D526" i="5"/>
  <c r="H526" i="5"/>
  <c r="E526" i="5"/>
  <c r="G526" i="5"/>
  <c r="D527" i="5"/>
  <c r="J527" i="5"/>
  <c r="E527" i="5"/>
  <c r="F527" i="5"/>
  <c r="G527" i="5"/>
  <c r="I527" i="5"/>
  <c r="K527" i="5"/>
  <c r="L527" i="5"/>
  <c r="D528" i="5"/>
  <c r="F528" i="5"/>
  <c r="E528" i="5"/>
  <c r="K528" i="5"/>
  <c r="G528" i="5"/>
  <c r="H528" i="5"/>
  <c r="J528" i="5"/>
  <c r="L528" i="5"/>
  <c r="D529" i="5"/>
  <c r="J529" i="5"/>
  <c r="E529" i="5"/>
  <c r="L529" i="5"/>
  <c r="F529" i="5"/>
  <c r="H529" i="5"/>
  <c r="I529" i="5"/>
  <c r="K529" i="5"/>
  <c r="D530" i="5"/>
  <c r="E530" i="5"/>
  <c r="K530" i="5"/>
  <c r="G530" i="5"/>
  <c r="D531" i="5"/>
  <c r="E531" i="5"/>
  <c r="F531" i="5"/>
  <c r="H531" i="5"/>
  <c r="I531" i="5"/>
  <c r="J531" i="5"/>
  <c r="D532" i="5"/>
  <c r="H532" i="5"/>
  <c r="E532" i="5"/>
  <c r="F532" i="5"/>
  <c r="G532" i="5"/>
  <c r="K532" i="5"/>
  <c r="L532" i="5"/>
  <c r="D533" i="5"/>
  <c r="E533" i="5"/>
  <c r="G533" i="5"/>
  <c r="L533" i="5"/>
  <c r="D534" i="5"/>
  <c r="E534" i="5"/>
  <c r="F534" i="5"/>
  <c r="H534" i="5"/>
  <c r="I534" i="5"/>
  <c r="J534" i="5"/>
  <c r="D535" i="5"/>
  <c r="J535" i="5"/>
  <c r="E535" i="5"/>
  <c r="F535" i="5"/>
  <c r="G535" i="5"/>
  <c r="I535" i="5"/>
  <c r="K535" i="5"/>
  <c r="L535" i="5"/>
  <c r="D536" i="5"/>
  <c r="F536" i="5"/>
  <c r="E536" i="5"/>
  <c r="K536" i="5"/>
  <c r="G536" i="5"/>
  <c r="H536" i="5"/>
  <c r="J536" i="5"/>
  <c r="L536" i="5"/>
  <c r="D537" i="5"/>
  <c r="J537" i="5"/>
  <c r="E537" i="5"/>
  <c r="L537" i="5"/>
  <c r="F537" i="5"/>
  <c r="H537" i="5"/>
  <c r="I537" i="5"/>
  <c r="K537" i="5"/>
  <c r="D538" i="5"/>
  <c r="L538" i="5"/>
  <c r="E538" i="5"/>
  <c r="K538" i="5"/>
  <c r="G538" i="5"/>
  <c r="I538" i="5"/>
  <c r="D539" i="5"/>
  <c r="E539" i="5"/>
  <c r="F539" i="5"/>
  <c r="H539" i="5"/>
  <c r="I539" i="5"/>
  <c r="J539" i="5"/>
  <c r="D540" i="5"/>
  <c r="H540" i="5"/>
  <c r="E540" i="5"/>
  <c r="F540" i="5"/>
  <c r="G540" i="5"/>
  <c r="K540" i="5"/>
  <c r="L540" i="5"/>
  <c r="D541" i="5"/>
  <c r="E541" i="5"/>
  <c r="G541" i="5"/>
  <c r="D542" i="5"/>
  <c r="E542" i="5"/>
  <c r="F542" i="5"/>
  <c r="H542" i="5"/>
  <c r="I542" i="5"/>
  <c r="J542" i="5"/>
  <c r="D543" i="5"/>
  <c r="J543" i="5"/>
  <c r="E543" i="5"/>
  <c r="F543" i="5"/>
  <c r="G543" i="5"/>
  <c r="I543" i="5"/>
  <c r="K543" i="5"/>
  <c r="L543" i="5"/>
  <c r="D544" i="5"/>
  <c r="F544" i="5"/>
  <c r="E544" i="5"/>
  <c r="K544" i="5"/>
  <c r="G544" i="5"/>
  <c r="H544" i="5"/>
  <c r="J544" i="5"/>
  <c r="L544" i="5"/>
  <c r="D545" i="5"/>
  <c r="J545" i="5"/>
  <c r="E545" i="5"/>
  <c r="L545" i="5"/>
  <c r="F545" i="5"/>
  <c r="H545" i="5"/>
  <c r="I545" i="5"/>
  <c r="K545" i="5"/>
  <c r="D546" i="5"/>
  <c r="E546" i="5"/>
  <c r="K546" i="5"/>
  <c r="G546" i="5"/>
  <c r="I546" i="5"/>
  <c r="L546" i="5"/>
  <c r="D547" i="5"/>
  <c r="E547" i="5"/>
  <c r="F547" i="5"/>
  <c r="H547" i="5"/>
  <c r="I547" i="5"/>
  <c r="J547" i="5"/>
  <c r="D548" i="5"/>
  <c r="H548" i="5"/>
  <c r="E548" i="5"/>
  <c r="F548" i="5"/>
  <c r="G548" i="5"/>
  <c r="K548" i="5"/>
  <c r="L548" i="5"/>
  <c r="D549" i="5"/>
  <c r="E549" i="5"/>
  <c r="G549" i="5"/>
  <c r="D550" i="5"/>
  <c r="E550" i="5"/>
  <c r="F550" i="5"/>
  <c r="H550" i="5"/>
  <c r="I550" i="5"/>
  <c r="J550" i="5"/>
  <c r="D551" i="5"/>
  <c r="J551" i="5"/>
  <c r="E551" i="5"/>
  <c r="F551" i="5"/>
  <c r="G551" i="5"/>
  <c r="I551" i="5"/>
  <c r="K551" i="5"/>
  <c r="L551" i="5"/>
  <c r="D552" i="5"/>
  <c r="F552" i="5"/>
  <c r="E552" i="5"/>
  <c r="K552" i="5"/>
  <c r="G552" i="5"/>
  <c r="H552" i="5"/>
  <c r="J552" i="5"/>
  <c r="L552" i="5"/>
  <c r="D553" i="5"/>
  <c r="J553" i="5"/>
  <c r="E553" i="5"/>
  <c r="L553" i="5"/>
  <c r="F553" i="5"/>
  <c r="H553" i="5"/>
  <c r="I553" i="5"/>
  <c r="K553" i="5"/>
  <c r="D554" i="5"/>
  <c r="I554" i="5"/>
  <c r="E554" i="5"/>
  <c r="G554" i="5"/>
  <c r="L554" i="5"/>
  <c r="D555" i="5"/>
  <c r="E555" i="5"/>
  <c r="F555" i="5"/>
  <c r="H555" i="5"/>
  <c r="I555" i="5"/>
  <c r="J555" i="5"/>
  <c r="K555" i="5"/>
  <c r="D556" i="5"/>
  <c r="F556" i="5"/>
  <c r="E556" i="5"/>
  <c r="G556" i="5"/>
  <c r="K556" i="5"/>
  <c r="L556" i="5"/>
  <c r="D557" i="5"/>
  <c r="E557" i="5"/>
  <c r="G557" i="5"/>
  <c r="D558" i="5"/>
  <c r="E558" i="5"/>
  <c r="F558" i="5"/>
  <c r="H558" i="5"/>
  <c r="I558" i="5"/>
  <c r="J558" i="5"/>
  <c r="D559" i="5"/>
  <c r="J559" i="5"/>
  <c r="E559" i="5"/>
  <c r="F559" i="5"/>
  <c r="G559" i="5"/>
  <c r="I559" i="5"/>
  <c r="K559" i="5"/>
  <c r="L559" i="5"/>
  <c r="D560" i="5"/>
  <c r="E560" i="5"/>
  <c r="G560" i="5"/>
  <c r="H560" i="5"/>
  <c r="J560" i="5"/>
  <c r="D561" i="5"/>
  <c r="J561" i="5"/>
  <c r="E561" i="5"/>
  <c r="F561" i="5"/>
  <c r="H561" i="5"/>
  <c r="I561" i="5"/>
  <c r="K561" i="5"/>
  <c r="D562" i="5"/>
  <c r="H562" i="5"/>
  <c r="E562" i="5"/>
  <c r="K562" i="5"/>
  <c r="F562" i="5"/>
  <c r="G562" i="5"/>
  <c r="I562" i="5"/>
  <c r="L562" i="5"/>
  <c r="D563" i="5"/>
  <c r="E563" i="5"/>
  <c r="L563" i="5"/>
  <c r="F563" i="5"/>
  <c r="H563" i="5"/>
  <c r="I563" i="5"/>
  <c r="J563" i="5"/>
  <c r="K563" i="5"/>
  <c r="D564" i="5"/>
  <c r="J564" i="5"/>
  <c r="E564" i="5"/>
  <c r="F564" i="5"/>
  <c r="G564" i="5"/>
  <c r="H564" i="5"/>
  <c r="I564" i="5"/>
  <c r="K564" i="5"/>
  <c r="L564" i="5"/>
  <c r="D565" i="5"/>
  <c r="E565" i="5"/>
  <c r="L565" i="5"/>
  <c r="G565" i="5"/>
  <c r="D566" i="5"/>
  <c r="E566" i="5"/>
  <c r="F566" i="5"/>
  <c r="H566" i="5"/>
  <c r="I566" i="5"/>
  <c r="J566" i="5"/>
  <c r="K566" i="5"/>
  <c r="D567" i="5"/>
  <c r="E567" i="5"/>
  <c r="F567" i="5"/>
  <c r="G567" i="5"/>
  <c r="I567" i="5"/>
  <c r="K567" i="5"/>
  <c r="L567" i="5"/>
  <c r="D568" i="5"/>
  <c r="E568" i="5"/>
  <c r="D569" i="5"/>
  <c r="J569" i="5"/>
  <c r="E569" i="5"/>
  <c r="K569" i="5"/>
  <c r="F569" i="5"/>
  <c r="H569" i="5"/>
  <c r="I569" i="5"/>
  <c r="D570" i="5"/>
  <c r="H570" i="5"/>
  <c r="E570" i="5"/>
  <c r="K570" i="5"/>
  <c r="I570" i="5"/>
  <c r="J570" i="5"/>
  <c r="D571" i="5"/>
  <c r="E571" i="5"/>
  <c r="L571" i="5"/>
  <c r="F571" i="5"/>
  <c r="H571" i="5"/>
  <c r="I571" i="5"/>
  <c r="J571" i="5"/>
  <c r="D572" i="5"/>
  <c r="J572" i="5"/>
  <c r="E572" i="5"/>
  <c r="G572" i="5"/>
  <c r="H572" i="5"/>
  <c r="K572" i="5"/>
  <c r="L572" i="5"/>
  <c r="D573" i="5"/>
  <c r="F573" i="5"/>
  <c r="E573" i="5"/>
  <c r="G573" i="5"/>
  <c r="D574" i="5"/>
  <c r="E574" i="5"/>
  <c r="F574" i="5"/>
  <c r="H574" i="5"/>
  <c r="I574" i="5"/>
  <c r="J574" i="5"/>
  <c r="K574" i="5"/>
  <c r="D575" i="5"/>
  <c r="H575" i="5"/>
  <c r="E575" i="5"/>
  <c r="G575" i="5"/>
  <c r="L575" i="5"/>
  <c r="D576" i="5"/>
  <c r="E576" i="5"/>
  <c r="G576" i="5"/>
  <c r="H576" i="5"/>
  <c r="J576" i="5"/>
  <c r="L576" i="5"/>
  <c r="D577" i="5"/>
  <c r="J577" i="5"/>
  <c r="E577" i="5"/>
  <c r="D578" i="5"/>
  <c r="H578" i="5"/>
  <c r="E578" i="5"/>
  <c r="G578" i="5"/>
  <c r="J578" i="5"/>
  <c r="L578" i="5"/>
  <c r="D579" i="5"/>
  <c r="E579" i="5"/>
  <c r="L579" i="5"/>
  <c r="F579" i="5"/>
  <c r="H579" i="5"/>
  <c r="I579" i="5"/>
  <c r="J579" i="5"/>
  <c r="D580" i="5"/>
  <c r="J580" i="5"/>
  <c r="E580" i="5"/>
  <c r="G580" i="5"/>
  <c r="H580" i="5"/>
  <c r="I580" i="5"/>
  <c r="L580" i="5"/>
  <c r="D581" i="5"/>
  <c r="F581" i="5"/>
  <c r="E581" i="5"/>
  <c r="D582" i="5"/>
  <c r="E582" i="5"/>
  <c r="F582" i="5"/>
  <c r="H582" i="5"/>
  <c r="I582" i="5"/>
  <c r="J582" i="5"/>
  <c r="D583" i="5"/>
  <c r="H583" i="5"/>
  <c r="E583" i="5"/>
  <c r="G583" i="5"/>
  <c r="D584" i="5"/>
  <c r="H584" i="5"/>
  <c r="E584" i="5"/>
  <c r="L584" i="5"/>
  <c r="J584" i="5"/>
  <c r="K584" i="5"/>
  <c r="D585" i="5"/>
  <c r="J585" i="5"/>
  <c r="E585" i="5"/>
  <c r="F585" i="5"/>
  <c r="I585" i="5"/>
  <c r="D586" i="5"/>
  <c r="H586" i="5"/>
  <c r="E586" i="5"/>
  <c r="K586" i="5"/>
  <c r="F586" i="5"/>
  <c r="J586" i="5"/>
  <c r="L586" i="5"/>
  <c r="D587" i="5"/>
  <c r="E587" i="5"/>
  <c r="L587" i="5"/>
  <c r="F587" i="5"/>
  <c r="G587" i="5"/>
  <c r="H587" i="5"/>
  <c r="I587" i="5"/>
  <c r="J587" i="5"/>
  <c r="K587" i="5"/>
  <c r="D588" i="5"/>
  <c r="J588" i="5"/>
  <c r="E588" i="5"/>
  <c r="G588" i="5"/>
  <c r="I588" i="5"/>
  <c r="K588" i="5"/>
  <c r="D589" i="5"/>
  <c r="F589" i="5"/>
  <c r="E589" i="5"/>
  <c r="K589" i="5"/>
  <c r="I589" i="5"/>
  <c r="J589" i="5"/>
  <c r="D590" i="5"/>
  <c r="E590" i="5"/>
  <c r="F590" i="5"/>
  <c r="H590" i="5"/>
  <c r="I590" i="5"/>
  <c r="J590" i="5"/>
  <c r="K590" i="5"/>
  <c r="D591" i="5"/>
  <c r="H591" i="5"/>
  <c r="E591" i="5"/>
  <c r="F591" i="5"/>
  <c r="G591" i="5"/>
  <c r="I591" i="5"/>
  <c r="J591" i="5"/>
  <c r="K591" i="5"/>
  <c r="D592" i="5"/>
  <c r="H592" i="5"/>
  <c r="E592" i="5"/>
  <c r="G592" i="5"/>
  <c r="K592" i="5"/>
  <c r="L592" i="5"/>
  <c r="D593" i="5"/>
  <c r="J593" i="5"/>
  <c r="E593" i="5"/>
  <c r="F593" i="5"/>
  <c r="H593" i="5"/>
  <c r="I593" i="5"/>
  <c r="K593" i="5"/>
  <c r="L593" i="5"/>
  <c r="D594" i="5"/>
  <c r="H594" i="5"/>
  <c r="E594" i="5"/>
  <c r="G594" i="5"/>
  <c r="D595" i="5"/>
  <c r="E595" i="5"/>
  <c r="L595" i="5"/>
  <c r="F595" i="5"/>
  <c r="G595" i="5"/>
  <c r="H595" i="5"/>
  <c r="I595" i="5"/>
  <c r="J595" i="5"/>
  <c r="K595" i="5"/>
  <c r="D596" i="5"/>
  <c r="K596" i="5"/>
  <c r="E596" i="5"/>
  <c r="G596" i="5"/>
  <c r="I596" i="5"/>
  <c r="J596" i="5"/>
  <c r="L596" i="5"/>
  <c r="D597" i="5"/>
  <c r="F597" i="5"/>
  <c r="E597" i="5"/>
  <c r="G597" i="5"/>
  <c r="L597" i="5"/>
  <c r="D598" i="5"/>
  <c r="E598" i="5"/>
  <c r="G598" i="5"/>
  <c r="F598" i="5"/>
  <c r="H598" i="5"/>
  <c r="I598" i="5"/>
  <c r="J598" i="5"/>
  <c r="K598" i="5"/>
  <c r="L598" i="5"/>
  <c r="D599" i="5"/>
  <c r="H599" i="5"/>
  <c r="E599" i="5"/>
  <c r="L599" i="5"/>
  <c r="J599" i="5"/>
  <c r="K599" i="5"/>
  <c r="D600" i="5"/>
  <c r="F600" i="5"/>
  <c r="E600" i="5"/>
  <c r="G600" i="5"/>
  <c r="L600" i="5"/>
  <c r="D601" i="5"/>
  <c r="E601" i="5"/>
  <c r="G601" i="5"/>
  <c r="F601" i="5"/>
  <c r="H601" i="5"/>
  <c r="I601" i="5"/>
  <c r="J601" i="5"/>
  <c r="D602" i="5"/>
  <c r="E602" i="5"/>
  <c r="L602" i="5"/>
  <c r="F602" i="5"/>
  <c r="G602" i="5"/>
  <c r="H602" i="5"/>
  <c r="I602" i="5"/>
  <c r="J602" i="5"/>
  <c r="K602" i="5"/>
  <c r="D603" i="5"/>
  <c r="I603" i="5"/>
  <c r="E603" i="5"/>
  <c r="G603" i="5"/>
  <c r="H603" i="5"/>
  <c r="J603" i="5"/>
  <c r="K603" i="5"/>
  <c r="L603" i="5"/>
  <c r="D604" i="5"/>
  <c r="J604" i="5"/>
  <c r="E604" i="5"/>
  <c r="H604" i="5"/>
  <c r="I604" i="5"/>
  <c r="K604" i="5"/>
  <c r="L604" i="5"/>
  <c r="D605" i="5"/>
  <c r="F605" i="5"/>
  <c r="E605" i="5"/>
  <c r="K605" i="5"/>
  <c r="I605" i="5"/>
  <c r="J605" i="5"/>
  <c r="L605" i="5"/>
  <c r="D606" i="5"/>
  <c r="H606" i="5"/>
  <c r="E606" i="5"/>
  <c r="L606" i="5"/>
  <c r="F606" i="5"/>
  <c r="I606" i="5"/>
  <c r="J606" i="5"/>
  <c r="K606" i="5"/>
  <c r="D607" i="5"/>
  <c r="F607" i="5"/>
  <c r="E607" i="5"/>
  <c r="G607" i="5"/>
  <c r="K607" i="5"/>
  <c r="L607" i="5"/>
  <c r="D608" i="5"/>
  <c r="F608" i="5"/>
  <c r="E608" i="5"/>
  <c r="G608" i="5"/>
  <c r="L608" i="5"/>
  <c r="D609" i="5"/>
  <c r="E609" i="5"/>
  <c r="F609" i="5"/>
  <c r="H609" i="5"/>
  <c r="I609" i="5"/>
  <c r="J609" i="5"/>
  <c r="D610" i="5"/>
  <c r="E610" i="5"/>
  <c r="L610" i="5"/>
  <c r="F610" i="5"/>
  <c r="G610" i="5"/>
  <c r="H610" i="5"/>
  <c r="I610" i="5"/>
  <c r="J610" i="5"/>
  <c r="K610" i="5"/>
  <c r="D611" i="5"/>
  <c r="I611" i="5"/>
  <c r="E611" i="5"/>
  <c r="G611" i="5"/>
  <c r="H611" i="5"/>
  <c r="J611" i="5"/>
  <c r="K611" i="5"/>
  <c r="L611" i="5"/>
  <c r="D612" i="5"/>
  <c r="J612" i="5"/>
  <c r="E612" i="5"/>
  <c r="H612" i="5"/>
  <c r="I612" i="5"/>
  <c r="K612" i="5"/>
  <c r="L612" i="5"/>
  <c r="D613" i="5"/>
  <c r="F613" i="5"/>
  <c r="E613" i="5"/>
  <c r="K613" i="5"/>
  <c r="I613" i="5"/>
  <c r="J613" i="5"/>
  <c r="L613" i="5"/>
  <c r="D614" i="5"/>
  <c r="H614" i="5"/>
  <c r="E614" i="5"/>
  <c r="L614" i="5"/>
  <c r="F614" i="5"/>
  <c r="I614" i="5"/>
  <c r="J614" i="5"/>
  <c r="K614" i="5"/>
  <c r="D615" i="5"/>
  <c r="F615" i="5"/>
  <c r="E615" i="5"/>
  <c r="G615" i="5"/>
  <c r="K615" i="5"/>
  <c r="L615" i="5"/>
  <c r="D616" i="5"/>
  <c r="E616" i="5"/>
  <c r="G616" i="5"/>
  <c r="L616" i="5"/>
  <c r="D617" i="5"/>
  <c r="E617" i="5"/>
  <c r="F617" i="5"/>
  <c r="H617" i="5"/>
  <c r="I617" i="5"/>
  <c r="J617" i="5"/>
  <c r="D618" i="5"/>
  <c r="E618" i="5"/>
  <c r="L618" i="5"/>
  <c r="F618" i="5"/>
  <c r="G618" i="5"/>
  <c r="H618" i="5"/>
  <c r="I618" i="5"/>
  <c r="J618" i="5"/>
  <c r="K618" i="5"/>
  <c r="D619" i="5"/>
  <c r="I619" i="5"/>
  <c r="E619" i="5"/>
  <c r="G619" i="5"/>
  <c r="H619" i="5"/>
  <c r="J619" i="5"/>
  <c r="K619" i="5"/>
  <c r="L619" i="5"/>
  <c r="D620" i="5"/>
  <c r="J620" i="5"/>
  <c r="E620" i="5"/>
  <c r="H620" i="5"/>
  <c r="I620" i="5"/>
  <c r="K620" i="5"/>
  <c r="D621" i="5"/>
  <c r="F621" i="5"/>
  <c r="E621" i="5"/>
  <c r="K621" i="5"/>
  <c r="I621" i="5"/>
  <c r="L621" i="5"/>
  <c r="D622" i="5"/>
  <c r="H622" i="5"/>
  <c r="E622" i="5"/>
  <c r="L622" i="5"/>
  <c r="F622" i="5"/>
  <c r="I622" i="5"/>
  <c r="J622" i="5"/>
  <c r="D623" i="5"/>
  <c r="H623" i="5"/>
  <c r="E623" i="5"/>
  <c r="F623" i="5"/>
  <c r="G623" i="5"/>
  <c r="K623" i="5"/>
  <c r="L623" i="5"/>
  <c r="D624" i="5"/>
  <c r="E624" i="5"/>
  <c r="G624" i="5"/>
  <c r="L624" i="5"/>
  <c r="D625" i="5"/>
  <c r="E625" i="5"/>
  <c r="F625" i="5"/>
  <c r="H625" i="5"/>
  <c r="I625" i="5"/>
  <c r="J625" i="5"/>
  <c r="D626" i="5"/>
  <c r="E626" i="5"/>
  <c r="L626" i="5"/>
  <c r="F626" i="5"/>
  <c r="G626" i="5"/>
  <c r="H626" i="5"/>
  <c r="I626" i="5"/>
  <c r="J626" i="5"/>
  <c r="K626" i="5"/>
  <c r="D627" i="5"/>
  <c r="I627" i="5"/>
  <c r="E627" i="5"/>
  <c r="G627" i="5"/>
  <c r="H627" i="5"/>
  <c r="J627" i="5"/>
  <c r="K627" i="5"/>
  <c r="L627" i="5"/>
  <c r="D628" i="5"/>
  <c r="J628" i="5"/>
  <c r="E628" i="5"/>
  <c r="H628" i="5"/>
  <c r="I628" i="5"/>
  <c r="K628" i="5"/>
  <c r="D629" i="5"/>
  <c r="J629" i="5"/>
  <c r="E629" i="5"/>
  <c r="I629" i="5"/>
  <c r="L629" i="5"/>
  <c r="D630" i="5"/>
  <c r="H630" i="5"/>
  <c r="E630" i="5"/>
  <c r="F630" i="5"/>
  <c r="I630" i="5"/>
  <c r="J630" i="5"/>
  <c r="K630" i="5"/>
  <c r="D631" i="5"/>
  <c r="K631" i="5"/>
  <c r="E631" i="5"/>
  <c r="F631" i="5"/>
  <c r="G631" i="5"/>
  <c r="L631" i="5"/>
  <c r="D632" i="5"/>
  <c r="E632" i="5"/>
  <c r="G632" i="5"/>
  <c r="D633" i="5"/>
  <c r="E633" i="5"/>
  <c r="F633" i="5"/>
  <c r="H633" i="5"/>
  <c r="I633" i="5"/>
  <c r="J633" i="5"/>
  <c r="D634" i="5"/>
  <c r="E634" i="5"/>
  <c r="L634" i="5"/>
  <c r="F634" i="5"/>
  <c r="G634" i="5"/>
  <c r="H634" i="5"/>
  <c r="I634" i="5"/>
  <c r="J634" i="5"/>
  <c r="K634" i="5"/>
  <c r="D635" i="5"/>
  <c r="E635" i="5"/>
  <c r="G635" i="5"/>
  <c r="H635" i="5"/>
  <c r="J635" i="5"/>
  <c r="D636" i="5"/>
  <c r="H636" i="5"/>
  <c r="E636" i="5"/>
  <c r="D637" i="5"/>
  <c r="H637" i="5"/>
  <c r="E637" i="5"/>
  <c r="D638" i="5"/>
  <c r="H638" i="5"/>
  <c r="E638" i="5"/>
  <c r="L638" i="5"/>
  <c r="F638" i="5"/>
  <c r="G638" i="5"/>
  <c r="I638" i="5"/>
  <c r="J638" i="5"/>
  <c r="K638" i="5"/>
  <c r="D639" i="5"/>
  <c r="E639" i="5"/>
  <c r="F639" i="5"/>
  <c r="G639" i="5"/>
  <c r="H639" i="5"/>
  <c r="L639" i="5"/>
  <c r="D640" i="5"/>
  <c r="E640" i="5"/>
  <c r="G640" i="5"/>
  <c r="D641" i="5"/>
  <c r="E641" i="5"/>
  <c r="F641" i="5"/>
  <c r="H641" i="5"/>
  <c r="I641" i="5"/>
  <c r="J641" i="5"/>
  <c r="D642" i="5"/>
  <c r="E642" i="5"/>
  <c r="L642" i="5"/>
  <c r="F642" i="5"/>
  <c r="G642" i="5"/>
  <c r="H642" i="5"/>
  <c r="I642" i="5"/>
  <c r="J642" i="5"/>
  <c r="K642" i="5"/>
  <c r="D643" i="5"/>
  <c r="E643" i="5"/>
  <c r="G643" i="5"/>
  <c r="D644" i="5"/>
  <c r="E644" i="5"/>
  <c r="K644" i="5"/>
  <c r="H644" i="5"/>
  <c r="I644" i="5"/>
  <c r="L644" i="5"/>
  <c r="D645" i="5"/>
  <c r="H645" i="5"/>
  <c r="E645" i="5"/>
  <c r="J645" i="5"/>
  <c r="L645" i="5"/>
  <c r="D646" i="5"/>
  <c r="H646" i="5"/>
  <c r="E646" i="5"/>
  <c r="L646" i="5"/>
  <c r="F646" i="5"/>
  <c r="G646" i="5"/>
  <c r="I646" i="5"/>
  <c r="J646" i="5"/>
  <c r="K646" i="5"/>
  <c r="D647" i="5"/>
  <c r="E647" i="5"/>
  <c r="G647" i="5"/>
  <c r="D648" i="5"/>
  <c r="I648" i="5"/>
  <c r="E648" i="5"/>
  <c r="G648" i="5"/>
  <c r="H648" i="5"/>
  <c r="L648" i="5"/>
  <c r="D649" i="5"/>
  <c r="E649" i="5"/>
  <c r="F649" i="5"/>
  <c r="H649" i="5"/>
  <c r="I649" i="5"/>
  <c r="J649" i="5"/>
  <c r="D650" i="5"/>
  <c r="E650" i="5"/>
  <c r="L650" i="5"/>
  <c r="F650" i="5"/>
  <c r="G650" i="5"/>
  <c r="H650" i="5"/>
  <c r="I650" i="5"/>
  <c r="J650" i="5"/>
  <c r="K650" i="5"/>
  <c r="D651" i="5"/>
  <c r="H651" i="5"/>
  <c r="E651" i="5"/>
  <c r="G651" i="5"/>
  <c r="J651" i="5"/>
  <c r="K651" i="5"/>
  <c r="D652" i="5"/>
  <c r="K652" i="5"/>
  <c r="E652" i="5"/>
  <c r="H652" i="5"/>
  <c r="I652" i="5"/>
  <c r="D653" i="5"/>
  <c r="H653" i="5"/>
  <c r="E653" i="5"/>
  <c r="F653" i="5"/>
  <c r="I653" i="5"/>
  <c r="J653" i="5"/>
  <c r="D654" i="5"/>
  <c r="H654" i="5"/>
  <c r="E654" i="5"/>
  <c r="L654" i="5"/>
  <c r="F654" i="5"/>
  <c r="G654" i="5"/>
  <c r="I654" i="5"/>
  <c r="J654" i="5"/>
  <c r="D655" i="5"/>
  <c r="F655" i="5"/>
  <c r="E655" i="5"/>
  <c r="G655" i="5"/>
  <c r="H655" i="5"/>
  <c r="K655" i="5"/>
  <c r="D656" i="5"/>
  <c r="I656" i="5"/>
  <c r="E656" i="5"/>
  <c r="G656" i="5"/>
  <c r="H656" i="5"/>
  <c r="D657" i="5"/>
  <c r="E657" i="5"/>
  <c r="F657" i="5"/>
  <c r="H657" i="5"/>
  <c r="I657" i="5"/>
  <c r="J657" i="5"/>
  <c r="D658" i="5"/>
  <c r="E658" i="5"/>
  <c r="L658" i="5"/>
  <c r="F658" i="5"/>
  <c r="G658" i="5"/>
  <c r="H658" i="5"/>
  <c r="I658" i="5"/>
  <c r="J658" i="5"/>
  <c r="K658" i="5"/>
  <c r="D659" i="5"/>
  <c r="E659" i="5"/>
  <c r="G659" i="5"/>
  <c r="H659" i="5"/>
  <c r="J659" i="5"/>
  <c r="K659" i="5"/>
  <c r="L659" i="5"/>
  <c r="D660" i="5"/>
  <c r="E660" i="5"/>
  <c r="D661" i="5"/>
  <c r="H661" i="5"/>
  <c r="E661" i="5"/>
  <c r="L661" i="5"/>
  <c r="F661" i="5"/>
  <c r="J661" i="5"/>
  <c r="D662" i="5"/>
  <c r="H662" i="5"/>
  <c r="E662" i="5"/>
  <c r="L662" i="5"/>
  <c r="F662" i="5"/>
  <c r="I662" i="5"/>
  <c r="J662" i="5"/>
  <c r="K662" i="5"/>
  <c r="D663" i="5"/>
  <c r="I663" i="5"/>
  <c r="E663" i="5"/>
  <c r="G663" i="5"/>
  <c r="D664" i="5"/>
  <c r="H664" i="5"/>
  <c r="E664" i="5"/>
  <c r="G664" i="5"/>
  <c r="I664" i="5"/>
  <c r="K664" i="5"/>
  <c r="D665" i="5"/>
  <c r="E665" i="5"/>
  <c r="F665" i="5"/>
  <c r="H665" i="5"/>
  <c r="I665" i="5"/>
  <c r="J665" i="5"/>
  <c r="D666" i="5"/>
  <c r="E666" i="5"/>
  <c r="L666" i="5"/>
  <c r="F666" i="5"/>
  <c r="H666" i="5"/>
  <c r="I666" i="5"/>
  <c r="J666" i="5"/>
  <c r="D667" i="5"/>
  <c r="I667" i="5"/>
  <c r="E667" i="5"/>
  <c r="G667" i="5"/>
  <c r="D668" i="5"/>
  <c r="H668" i="5"/>
  <c r="E668" i="5"/>
  <c r="G668" i="5"/>
  <c r="I668" i="5"/>
  <c r="K668" i="5"/>
  <c r="D669" i="5"/>
  <c r="E669" i="5"/>
  <c r="F669" i="5"/>
  <c r="H669" i="5"/>
  <c r="I669" i="5"/>
  <c r="J669" i="5"/>
  <c r="D670" i="5"/>
  <c r="H670" i="5"/>
  <c r="E670" i="5"/>
  <c r="L670" i="5"/>
  <c r="F670" i="5"/>
  <c r="I670" i="5"/>
  <c r="J670" i="5"/>
  <c r="K670" i="5"/>
  <c r="D671" i="5"/>
  <c r="I671" i="5"/>
  <c r="E671" i="5"/>
  <c r="F671" i="5"/>
  <c r="G671" i="5"/>
  <c r="H671" i="5"/>
  <c r="J671" i="5"/>
  <c r="K671" i="5"/>
  <c r="L671" i="5"/>
  <c r="D672" i="5"/>
  <c r="I672" i="5"/>
  <c r="E672" i="5"/>
  <c r="G672" i="5"/>
  <c r="H672" i="5"/>
  <c r="K672" i="5"/>
  <c r="L672" i="5"/>
  <c r="D673" i="5"/>
  <c r="J673" i="5"/>
  <c r="E673" i="5"/>
  <c r="F673" i="5"/>
  <c r="H673" i="5"/>
  <c r="L673" i="5"/>
  <c r="D674" i="5"/>
  <c r="E674" i="5"/>
  <c r="L674" i="5"/>
  <c r="F674" i="5"/>
  <c r="G674" i="5"/>
  <c r="H674" i="5"/>
  <c r="I674" i="5"/>
  <c r="J674" i="5"/>
  <c r="K674" i="5"/>
  <c r="D675" i="5"/>
  <c r="H675" i="5"/>
  <c r="E675" i="5"/>
  <c r="G675" i="5"/>
  <c r="L675" i="5"/>
  <c r="D676" i="5"/>
  <c r="F676" i="5"/>
  <c r="E676" i="5"/>
  <c r="G676" i="5"/>
  <c r="H676" i="5"/>
  <c r="K676" i="5"/>
  <c r="D677" i="5"/>
  <c r="F677" i="5"/>
  <c r="E677" i="5"/>
  <c r="G677" i="5"/>
  <c r="H677" i="5"/>
  <c r="J677" i="5"/>
  <c r="K677" i="5"/>
  <c r="D678" i="5"/>
  <c r="H678" i="5"/>
  <c r="E678" i="5"/>
  <c r="G678" i="5"/>
  <c r="D679" i="5"/>
  <c r="I679" i="5"/>
  <c r="E679" i="5"/>
  <c r="K679" i="5"/>
  <c r="G679" i="5"/>
  <c r="H679" i="5"/>
  <c r="J679" i="5"/>
  <c r="L679" i="5"/>
  <c r="D680" i="5"/>
  <c r="J680" i="5"/>
  <c r="E680" i="5"/>
  <c r="F680" i="5"/>
  <c r="G680" i="5"/>
  <c r="H680" i="5"/>
  <c r="K680" i="5"/>
  <c r="L680" i="5"/>
  <c r="D681" i="5"/>
  <c r="E681" i="5"/>
  <c r="K681" i="5"/>
  <c r="F681" i="5"/>
  <c r="H681" i="5"/>
  <c r="I681" i="5"/>
  <c r="J681" i="5"/>
  <c r="D682" i="5"/>
  <c r="E682" i="5"/>
  <c r="L682" i="5"/>
  <c r="F682" i="5"/>
  <c r="G682" i="5"/>
  <c r="H682" i="5"/>
  <c r="I682" i="5"/>
  <c r="J682" i="5"/>
  <c r="K682" i="5"/>
  <c r="D683" i="5"/>
  <c r="F683" i="5"/>
  <c r="E683" i="5"/>
  <c r="G683" i="5"/>
  <c r="I683" i="5"/>
  <c r="J683" i="5"/>
  <c r="K683" i="5"/>
  <c r="L683" i="5"/>
  <c r="D684" i="5"/>
  <c r="F684" i="5"/>
  <c r="E684" i="5"/>
  <c r="G684" i="5"/>
  <c r="L684" i="5"/>
  <c r="D685" i="5"/>
  <c r="J685" i="5"/>
  <c r="E685" i="5"/>
  <c r="G685" i="5"/>
  <c r="F685" i="5"/>
  <c r="H685" i="5"/>
  <c r="K685" i="5"/>
  <c r="D686" i="5"/>
  <c r="H686" i="5"/>
  <c r="E686" i="5"/>
  <c r="G686" i="5"/>
  <c r="J686" i="5"/>
  <c r="K686" i="5"/>
  <c r="D687" i="5"/>
  <c r="I687" i="5"/>
  <c r="E687" i="5"/>
  <c r="G687" i="5"/>
  <c r="D688" i="5"/>
  <c r="J688" i="5"/>
  <c r="E688" i="5"/>
  <c r="G688" i="5"/>
  <c r="H688" i="5"/>
  <c r="I688" i="5"/>
  <c r="L688" i="5"/>
  <c r="D689" i="5"/>
  <c r="I689" i="5"/>
  <c r="E689" i="5"/>
  <c r="G689" i="5"/>
  <c r="F689" i="5"/>
  <c r="H689" i="5"/>
  <c r="J689" i="5"/>
  <c r="L689" i="5"/>
  <c r="D690" i="5"/>
  <c r="H690" i="5"/>
  <c r="E690" i="5"/>
  <c r="G690" i="5"/>
  <c r="L690" i="5"/>
  <c r="D691" i="5"/>
  <c r="E691" i="5"/>
  <c r="F691" i="5"/>
  <c r="H691" i="5"/>
  <c r="I691" i="5"/>
  <c r="J691" i="5"/>
  <c r="D692" i="5"/>
  <c r="I692" i="5"/>
  <c r="E692" i="5"/>
  <c r="F692" i="5"/>
  <c r="G692" i="5"/>
  <c r="J692" i="5"/>
  <c r="L692" i="5"/>
  <c r="D693" i="5"/>
  <c r="F693" i="5"/>
  <c r="E693" i="5"/>
  <c r="G693" i="5"/>
  <c r="H693" i="5"/>
  <c r="I693" i="5"/>
  <c r="J693" i="5"/>
  <c r="K693" i="5"/>
  <c r="D694" i="5"/>
  <c r="K694" i="5"/>
  <c r="E694" i="5"/>
  <c r="G694" i="5"/>
  <c r="H694" i="5"/>
  <c r="L694" i="5"/>
  <c r="D695" i="5"/>
  <c r="F695" i="5"/>
  <c r="E695" i="5"/>
  <c r="L695" i="5"/>
  <c r="I695" i="5"/>
  <c r="J695" i="5"/>
  <c r="D696" i="5"/>
  <c r="I696" i="5"/>
  <c r="E696" i="5"/>
  <c r="G696" i="5"/>
  <c r="F696" i="5"/>
  <c r="H696" i="5"/>
  <c r="J696" i="5"/>
  <c r="K696" i="5"/>
  <c r="D697" i="5"/>
  <c r="F697" i="5"/>
  <c r="E697" i="5"/>
  <c r="G697" i="5"/>
  <c r="K697" i="5"/>
  <c r="L697" i="5"/>
  <c r="D698" i="5"/>
  <c r="H698" i="5"/>
  <c r="E698" i="5"/>
  <c r="G698" i="5"/>
  <c r="L698" i="5"/>
  <c r="D699" i="5"/>
  <c r="E699" i="5"/>
  <c r="F699" i="5"/>
  <c r="H699" i="5"/>
  <c r="I699" i="5"/>
  <c r="J699" i="5"/>
  <c r="D700" i="5"/>
  <c r="I700" i="5"/>
  <c r="E700" i="5"/>
  <c r="F700" i="5"/>
  <c r="G700" i="5"/>
  <c r="J700" i="5"/>
  <c r="L700" i="5"/>
  <c r="D701" i="5"/>
  <c r="F701" i="5"/>
  <c r="E701" i="5"/>
  <c r="G701" i="5"/>
  <c r="H701" i="5"/>
  <c r="I701" i="5"/>
  <c r="J701" i="5"/>
  <c r="K701" i="5"/>
  <c r="D702" i="5"/>
  <c r="K702" i="5"/>
  <c r="E702" i="5"/>
  <c r="G702" i="5"/>
  <c r="H702" i="5"/>
  <c r="L702" i="5"/>
  <c r="D703" i="5"/>
  <c r="F703" i="5"/>
  <c r="E703" i="5"/>
  <c r="L703" i="5"/>
  <c r="I703" i="5"/>
  <c r="J703" i="5"/>
  <c r="D704" i="5"/>
  <c r="I704" i="5"/>
  <c r="E704" i="5"/>
  <c r="G704" i="5"/>
  <c r="F704" i="5"/>
  <c r="H704" i="5"/>
  <c r="J704" i="5"/>
  <c r="K704" i="5"/>
  <c r="D705" i="5"/>
  <c r="F705" i="5"/>
  <c r="E705" i="5"/>
  <c r="G705" i="5"/>
  <c r="K705" i="5"/>
  <c r="L705" i="5"/>
  <c r="D706" i="5"/>
  <c r="H706" i="5"/>
  <c r="E706" i="5"/>
  <c r="G706" i="5"/>
  <c r="L706" i="5"/>
  <c r="D707" i="5"/>
  <c r="E707" i="5"/>
  <c r="F707" i="5"/>
  <c r="H707" i="5"/>
  <c r="I707" i="5"/>
  <c r="J707" i="5"/>
  <c r="D708" i="5"/>
  <c r="I708" i="5"/>
  <c r="E708" i="5"/>
  <c r="F708" i="5"/>
  <c r="G708" i="5"/>
  <c r="J708" i="5"/>
  <c r="L708" i="5"/>
  <c r="D709" i="5"/>
  <c r="F709" i="5"/>
  <c r="E709" i="5"/>
  <c r="G709" i="5"/>
  <c r="H709" i="5"/>
  <c r="I709" i="5"/>
  <c r="J709" i="5"/>
  <c r="K709" i="5"/>
  <c r="D710" i="5"/>
  <c r="K710" i="5"/>
  <c r="E710" i="5"/>
  <c r="G710" i="5"/>
  <c r="H710" i="5"/>
  <c r="L710" i="5"/>
  <c r="D711" i="5"/>
  <c r="F711" i="5"/>
  <c r="E711" i="5"/>
  <c r="L711" i="5"/>
  <c r="I711" i="5"/>
  <c r="J711" i="5"/>
  <c r="D712" i="5"/>
  <c r="I712" i="5"/>
  <c r="E712" i="5"/>
  <c r="G712" i="5"/>
  <c r="F712" i="5"/>
  <c r="H712" i="5"/>
  <c r="J712" i="5"/>
  <c r="K712" i="5"/>
  <c r="D713" i="5"/>
  <c r="F713" i="5"/>
  <c r="E713" i="5"/>
  <c r="G713" i="5"/>
  <c r="K713" i="5"/>
  <c r="L713" i="5"/>
  <c r="D714" i="5"/>
  <c r="E714" i="5"/>
  <c r="G714" i="5"/>
  <c r="D715" i="5"/>
  <c r="E715" i="5"/>
  <c r="F715" i="5"/>
  <c r="H715" i="5"/>
  <c r="I715" i="5"/>
  <c r="J715" i="5"/>
  <c r="D716" i="5"/>
  <c r="I716" i="5"/>
  <c r="E716" i="5"/>
  <c r="F716" i="5"/>
  <c r="G716" i="5"/>
  <c r="J716" i="5"/>
  <c r="L716" i="5"/>
  <c r="D717" i="5"/>
  <c r="F717" i="5"/>
  <c r="E717" i="5"/>
  <c r="G717" i="5"/>
  <c r="H717" i="5"/>
  <c r="J717" i="5"/>
  <c r="K717" i="5"/>
  <c r="D718" i="5"/>
  <c r="L718" i="5"/>
  <c r="E718" i="5"/>
  <c r="G718" i="5"/>
  <c r="H718" i="5"/>
  <c r="I718" i="5"/>
  <c r="D719" i="5"/>
  <c r="F719" i="5"/>
  <c r="E719" i="5"/>
  <c r="I719" i="5"/>
  <c r="J719" i="5"/>
  <c r="D720" i="5"/>
  <c r="I720" i="5"/>
  <c r="E720" i="5"/>
  <c r="G720" i="5"/>
  <c r="F720" i="5"/>
  <c r="H720" i="5"/>
  <c r="J720" i="5"/>
  <c r="K720" i="5"/>
  <c r="D721" i="5"/>
  <c r="E721" i="5"/>
  <c r="G721" i="5"/>
  <c r="L721" i="5"/>
  <c r="D722" i="5"/>
  <c r="E722" i="5"/>
  <c r="H722" i="5"/>
  <c r="L722" i="5"/>
  <c r="D723" i="5"/>
  <c r="E723" i="5"/>
  <c r="F723" i="5"/>
  <c r="H723" i="5"/>
  <c r="I723" i="5"/>
  <c r="J723" i="5"/>
  <c r="D724" i="5"/>
  <c r="I724" i="5"/>
  <c r="E724" i="5"/>
  <c r="F724" i="5"/>
  <c r="G724" i="5"/>
  <c r="J724" i="5"/>
  <c r="L724" i="5"/>
  <c r="D725" i="5"/>
  <c r="F725" i="5"/>
  <c r="E725" i="5"/>
  <c r="G725" i="5"/>
  <c r="H725" i="5"/>
  <c r="J725" i="5"/>
  <c r="K725" i="5"/>
  <c r="D726" i="5"/>
  <c r="E726" i="5"/>
  <c r="G726" i="5"/>
  <c r="H726" i="5"/>
  <c r="I726" i="5"/>
  <c r="L726" i="5"/>
  <c r="D727" i="5"/>
  <c r="F727" i="5"/>
  <c r="E727" i="5"/>
  <c r="I727" i="5"/>
  <c r="J727" i="5"/>
  <c r="D728" i="5"/>
  <c r="I728" i="5"/>
  <c r="E728" i="5"/>
  <c r="G728" i="5"/>
  <c r="F728" i="5"/>
  <c r="H728" i="5"/>
  <c r="J728" i="5"/>
  <c r="K728" i="5"/>
  <c r="D729" i="5"/>
  <c r="K729" i="5"/>
  <c r="E729" i="5"/>
  <c r="G729" i="5"/>
  <c r="L729" i="5"/>
  <c r="D730" i="5"/>
  <c r="E730" i="5"/>
  <c r="H730" i="5"/>
  <c r="L730" i="5"/>
  <c r="D731" i="5"/>
  <c r="E731" i="5"/>
  <c r="F731" i="5"/>
  <c r="H731" i="5"/>
  <c r="I731" i="5"/>
  <c r="J731" i="5"/>
  <c r="D732" i="5"/>
  <c r="I732" i="5"/>
  <c r="E732" i="5"/>
  <c r="F732" i="5"/>
  <c r="G732" i="5"/>
  <c r="J732" i="5"/>
  <c r="L732" i="5"/>
  <c r="D733" i="5"/>
  <c r="F733" i="5"/>
  <c r="E733" i="5"/>
  <c r="G733" i="5"/>
  <c r="H733" i="5"/>
  <c r="J733" i="5"/>
  <c r="K733" i="5"/>
  <c r="D734" i="5"/>
  <c r="L734" i="5"/>
  <c r="E734" i="5"/>
  <c r="G734" i="5"/>
  <c r="H734" i="5"/>
  <c r="I734" i="5"/>
  <c r="D735" i="5"/>
  <c r="F735" i="5"/>
  <c r="E735" i="5"/>
  <c r="I735" i="5"/>
  <c r="J735" i="5"/>
  <c r="D736" i="5"/>
  <c r="I736" i="5"/>
  <c r="E736" i="5"/>
  <c r="G736" i="5"/>
  <c r="F736" i="5"/>
  <c r="H736" i="5"/>
  <c r="J736" i="5"/>
  <c r="K736" i="5"/>
  <c r="D737" i="5"/>
  <c r="E737" i="5"/>
  <c r="G737" i="5"/>
  <c r="L737" i="5"/>
  <c r="D738" i="5"/>
  <c r="E738" i="5"/>
  <c r="H738" i="5"/>
  <c r="L738" i="5"/>
  <c r="D739" i="5"/>
  <c r="E739" i="5"/>
  <c r="F739" i="5"/>
  <c r="H739" i="5"/>
  <c r="I739" i="5"/>
  <c r="J739" i="5"/>
  <c r="D740" i="5"/>
  <c r="I740" i="5"/>
  <c r="E740" i="5"/>
  <c r="F740" i="5"/>
  <c r="G740" i="5"/>
  <c r="J740" i="5"/>
  <c r="L740" i="5"/>
  <c r="D741" i="5"/>
  <c r="F741" i="5"/>
  <c r="E741" i="5"/>
  <c r="G741" i="5"/>
  <c r="H741" i="5"/>
  <c r="J741" i="5"/>
  <c r="K741" i="5"/>
  <c r="D742" i="5"/>
  <c r="E742" i="5"/>
  <c r="G742" i="5"/>
  <c r="F742" i="5"/>
  <c r="I742" i="5"/>
  <c r="L742" i="5"/>
  <c r="D743" i="5"/>
  <c r="F743" i="5"/>
  <c r="E743" i="5"/>
  <c r="I743" i="5"/>
  <c r="J743" i="5"/>
  <c r="D744" i="5"/>
  <c r="I744" i="5"/>
  <c r="E744" i="5"/>
  <c r="G744" i="5"/>
  <c r="F744" i="5"/>
  <c r="H744" i="5"/>
  <c r="J744" i="5"/>
  <c r="K744" i="5"/>
  <c r="D745" i="5"/>
  <c r="I745" i="5"/>
  <c r="E745" i="5"/>
  <c r="F745" i="5"/>
  <c r="G745" i="5"/>
  <c r="K745" i="5"/>
  <c r="L745" i="5"/>
  <c r="D746" i="5"/>
  <c r="H746" i="5"/>
  <c r="E746" i="5"/>
  <c r="K746" i="5"/>
  <c r="J746" i="5"/>
  <c r="D747" i="5"/>
  <c r="E747" i="5"/>
  <c r="F747" i="5"/>
  <c r="H747" i="5"/>
  <c r="I747" i="5"/>
  <c r="J747" i="5"/>
  <c r="K747" i="5"/>
  <c r="D748" i="5"/>
  <c r="E748" i="5"/>
  <c r="G748" i="5"/>
  <c r="I748" i="5"/>
  <c r="D749" i="5"/>
  <c r="F749" i="5"/>
  <c r="E749" i="5"/>
  <c r="L749" i="5"/>
  <c r="H749" i="5"/>
  <c r="J749" i="5"/>
  <c r="D750" i="5"/>
  <c r="J750" i="5"/>
  <c r="E750" i="5"/>
  <c r="G750" i="5"/>
  <c r="F750" i="5"/>
  <c r="H750" i="5"/>
  <c r="I750" i="5"/>
  <c r="K750" i="5"/>
  <c r="L750" i="5"/>
  <c r="D751" i="5"/>
  <c r="E751" i="5"/>
  <c r="L751" i="5"/>
  <c r="D752" i="5"/>
  <c r="I752" i="5"/>
  <c r="E752" i="5"/>
  <c r="K752" i="5"/>
  <c r="F752" i="5"/>
  <c r="H752" i="5"/>
  <c r="J752" i="5"/>
  <c r="D753" i="5"/>
  <c r="F753" i="5"/>
  <c r="E753" i="5"/>
  <c r="G753" i="5"/>
  <c r="I753" i="5"/>
  <c r="D754" i="5"/>
  <c r="E754" i="5"/>
  <c r="K754" i="5"/>
  <c r="G754" i="5"/>
  <c r="H754" i="5"/>
  <c r="J754" i="5"/>
  <c r="D755" i="5"/>
  <c r="E755" i="5"/>
  <c r="F755" i="5"/>
  <c r="H755" i="5"/>
  <c r="I755" i="5"/>
  <c r="J755" i="5"/>
  <c r="D756" i="5"/>
  <c r="H756" i="5"/>
  <c r="E756" i="5"/>
  <c r="G756" i="5"/>
  <c r="I756" i="5"/>
  <c r="D757" i="5"/>
  <c r="E757" i="5"/>
  <c r="G757" i="5"/>
  <c r="K757" i="5"/>
  <c r="D758" i="5"/>
  <c r="J758" i="5"/>
  <c r="E758" i="5"/>
  <c r="L758" i="5"/>
  <c r="F758" i="5"/>
  <c r="I758" i="5"/>
  <c r="K758" i="5"/>
  <c r="D759" i="5"/>
  <c r="H759" i="5"/>
  <c r="E759" i="5"/>
  <c r="K759" i="5"/>
  <c r="F759" i="5"/>
  <c r="G759" i="5"/>
  <c r="I759" i="5"/>
  <c r="J759" i="5"/>
  <c r="L759" i="5"/>
  <c r="D760" i="5"/>
  <c r="I760" i="5"/>
  <c r="E760" i="5"/>
  <c r="F760" i="5"/>
  <c r="G760" i="5"/>
  <c r="J760" i="5"/>
  <c r="K760" i="5"/>
  <c r="L760" i="5"/>
  <c r="D761" i="5"/>
  <c r="J761" i="5"/>
  <c r="E761" i="5"/>
  <c r="F761" i="5"/>
  <c r="I761" i="5"/>
  <c r="K761" i="5"/>
  <c r="D762" i="5"/>
  <c r="J762" i="5"/>
  <c r="E762" i="5"/>
  <c r="K762" i="5"/>
  <c r="H762" i="5"/>
  <c r="D763" i="5"/>
  <c r="E763" i="5"/>
  <c r="L763" i="5"/>
  <c r="F763" i="5"/>
  <c r="G763" i="5"/>
  <c r="H763" i="5"/>
  <c r="I763" i="5"/>
  <c r="J763" i="5"/>
  <c r="K763" i="5"/>
  <c r="D764" i="5"/>
  <c r="F764" i="5"/>
  <c r="E764" i="5"/>
  <c r="G764" i="5"/>
  <c r="I764" i="5"/>
  <c r="L764" i="5"/>
  <c r="D765" i="5"/>
  <c r="F765" i="5"/>
  <c r="E765" i="5"/>
  <c r="G765" i="5"/>
  <c r="H765" i="5"/>
  <c r="I765" i="5"/>
  <c r="J765" i="5"/>
  <c r="K765" i="5"/>
  <c r="L765" i="5"/>
  <c r="D766" i="5"/>
  <c r="H766" i="5"/>
  <c r="E766" i="5"/>
  <c r="G766" i="5"/>
  <c r="F766" i="5"/>
  <c r="I766" i="5"/>
  <c r="J766" i="5"/>
  <c r="D767" i="5"/>
  <c r="H767" i="5"/>
  <c r="E767" i="5"/>
  <c r="G767" i="5"/>
  <c r="J767" i="5"/>
  <c r="D768" i="5"/>
  <c r="I768" i="5"/>
  <c r="E768" i="5"/>
  <c r="G768" i="5"/>
  <c r="D769" i="5"/>
  <c r="J769" i="5"/>
  <c r="E769" i="5"/>
  <c r="F769" i="5"/>
  <c r="G769" i="5"/>
  <c r="I769" i="5"/>
  <c r="K769" i="5"/>
  <c r="L769" i="5"/>
  <c r="D770" i="5"/>
  <c r="H770" i="5"/>
  <c r="E770" i="5"/>
  <c r="K770" i="5"/>
  <c r="F770" i="5"/>
  <c r="I770" i="5"/>
  <c r="J770" i="5"/>
  <c r="D771" i="5"/>
  <c r="E771" i="5"/>
  <c r="L771" i="5"/>
  <c r="F771" i="5"/>
  <c r="G771" i="5"/>
  <c r="H771" i="5"/>
  <c r="I771" i="5"/>
  <c r="J771" i="5"/>
  <c r="K771" i="5"/>
  <c r="D772" i="5"/>
  <c r="K772" i="5"/>
  <c r="E772" i="5"/>
  <c r="F772" i="5"/>
  <c r="G772" i="5"/>
  <c r="H772" i="5"/>
  <c r="I772" i="5"/>
  <c r="J772" i="5"/>
  <c r="L772" i="5"/>
  <c r="D773" i="5"/>
  <c r="F773" i="5"/>
  <c r="E773" i="5"/>
  <c r="G773" i="5"/>
  <c r="H773" i="5"/>
  <c r="I773" i="5"/>
  <c r="L773" i="5"/>
  <c r="D774" i="5"/>
  <c r="E774" i="5"/>
  <c r="G774" i="5"/>
  <c r="F774" i="5"/>
  <c r="H774" i="5"/>
  <c r="I774" i="5"/>
  <c r="J774" i="5"/>
  <c r="K774" i="5"/>
  <c r="L774" i="5"/>
  <c r="D775" i="5"/>
  <c r="H775" i="5"/>
  <c r="E775" i="5"/>
  <c r="L775" i="5"/>
  <c r="F775" i="5"/>
  <c r="I775" i="5"/>
  <c r="J775" i="5"/>
  <c r="D776" i="5"/>
  <c r="I776" i="5"/>
  <c r="E776" i="5"/>
  <c r="G776" i="5"/>
  <c r="D777" i="5"/>
  <c r="J777" i="5"/>
  <c r="E777" i="5"/>
  <c r="G777" i="5"/>
  <c r="D778" i="5"/>
  <c r="H778" i="5"/>
  <c r="E778" i="5"/>
  <c r="K778" i="5"/>
  <c r="F778" i="5"/>
  <c r="G778" i="5"/>
  <c r="I778" i="5"/>
  <c r="J778" i="5"/>
  <c r="L778" i="5"/>
  <c r="D779" i="5"/>
  <c r="E779" i="5"/>
  <c r="L779" i="5"/>
  <c r="F779" i="5"/>
  <c r="H779" i="5"/>
  <c r="I779" i="5"/>
  <c r="J779" i="5"/>
  <c r="D780" i="5"/>
  <c r="E780" i="5"/>
  <c r="F780" i="5"/>
  <c r="G780" i="5"/>
  <c r="H780" i="5"/>
  <c r="I780" i="5"/>
  <c r="J780" i="5"/>
  <c r="K780" i="5"/>
  <c r="L780" i="5"/>
  <c r="D781" i="5"/>
  <c r="F781" i="5"/>
  <c r="E781" i="5"/>
  <c r="K781" i="5"/>
  <c r="I781" i="5"/>
  <c r="D782" i="5"/>
  <c r="F782" i="5"/>
  <c r="E782" i="5"/>
  <c r="G782" i="5"/>
  <c r="H782" i="5"/>
  <c r="I782" i="5"/>
  <c r="L782" i="5"/>
  <c r="D783" i="5"/>
  <c r="H783" i="5"/>
  <c r="E783" i="5"/>
  <c r="F783" i="5"/>
  <c r="G783" i="5"/>
  <c r="I783" i="5"/>
  <c r="J783" i="5"/>
  <c r="K783" i="5"/>
  <c r="L783" i="5"/>
  <c r="D784" i="5"/>
  <c r="I784" i="5"/>
  <c r="E784" i="5"/>
  <c r="L784" i="5"/>
  <c r="F784" i="5"/>
  <c r="J784" i="5"/>
  <c r="D785" i="5"/>
  <c r="F785" i="5"/>
  <c r="E785" i="5"/>
  <c r="G785" i="5"/>
  <c r="H785" i="5"/>
  <c r="K785" i="5"/>
  <c r="L785" i="5"/>
  <c r="D786" i="5"/>
  <c r="F786" i="5"/>
  <c r="E786" i="5"/>
  <c r="G786" i="5"/>
  <c r="L786" i="5"/>
  <c r="D787" i="5"/>
  <c r="E787" i="5"/>
  <c r="G787" i="5"/>
  <c r="F787" i="5"/>
  <c r="H787" i="5"/>
  <c r="I787" i="5"/>
  <c r="J787" i="5"/>
  <c r="D788" i="5"/>
  <c r="E788" i="5"/>
  <c r="L788" i="5"/>
  <c r="F788" i="5"/>
  <c r="G788" i="5"/>
  <c r="H788" i="5"/>
  <c r="I788" i="5"/>
  <c r="J788" i="5"/>
  <c r="K788" i="5"/>
  <c r="D789" i="5"/>
  <c r="I789" i="5"/>
  <c r="E789" i="5"/>
  <c r="G789" i="5"/>
  <c r="L789" i="5"/>
  <c r="D790" i="5"/>
  <c r="J790" i="5"/>
  <c r="E790" i="5"/>
  <c r="H790" i="5"/>
  <c r="D791" i="5"/>
  <c r="H791" i="5"/>
  <c r="E791" i="5"/>
  <c r="K791" i="5"/>
  <c r="F791" i="5"/>
  <c r="I791" i="5"/>
  <c r="J791" i="5"/>
  <c r="D792" i="5"/>
  <c r="H792" i="5"/>
  <c r="E792" i="5"/>
  <c r="L792" i="5"/>
  <c r="F792" i="5"/>
  <c r="G792" i="5"/>
  <c r="I792" i="5"/>
  <c r="J792" i="5"/>
  <c r="K792" i="5"/>
  <c r="D793" i="5"/>
  <c r="F793" i="5"/>
  <c r="E793" i="5"/>
  <c r="G793" i="5"/>
  <c r="H793" i="5"/>
  <c r="K793" i="5"/>
  <c r="L793" i="5"/>
  <c r="D794" i="5"/>
  <c r="F794" i="5"/>
  <c r="E794" i="5"/>
  <c r="G794" i="5"/>
  <c r="L794" i="5"/>
  <c r="D795" i="5"/>
  <c r="E795" i="5"/>
  <c r="G795" i="5"/>
  <c r="F795" i="5"/>
  <c r="H795" i="5"/>
  <c r="I795" i="5"/>
  <c r="J795" i="5"/>
  <c r="D796" i="5"/>
  <c r="E796" i="5"/>
  <c r="L796" i="5"/>
  <c r="F796" i="5"/>
  <c r="G796" i="5"/>
  <c r="H796" i="5"/>
  <c r="I796" i="5"/>
  <c r="J796" i="5"/>
  <c r="K796" i="5"/>
  <c r="D797" i="5"/>
  <c r="I797" i="5"/>
  <c r="E797" i="5"/>
  <c r="G797" i="5"/>
  <c r="L797" i="5"/>
  <c r="D798" i="5"/>
  <c r="J798" i="5"/>
  <c r="E798" i="5"/>
  <c r="H798" i="5"/>
  <c r="D799" i="5"/>
  <c r="H799" i="5"/>
  <c r="E799" i="5"/>
  <c r="K799" i="5"/>
  <c r="F799" i="5"/>
  <c r="I799" i="5"/>
  <c r="J799" i="5"/>
  <c r="D800" i="5"/>
  <c r="H800" i="5"/>
  <c r="E800" i="5"/>
  <c r="L800" i="5"/>
  <c r="F800" i="5"/>
  <c r="G800" i="5"/>
  <c r="I800" i="5"/>
  <c r="J800" i="5"/>
  <c r="K800" i="5"/>
  <c r="D801" i="5"/>
  <c r="F801" i="5"/>
  <c r="E801" i="5"/>
  <c r="G801" i="5"/>
  <c r="H801" i="5"/>
  <c r="K801" i="5"/>
  <c r="L801" i="5"/>
  <c r="D802" i="5"/>
  <c r="F802" i="5"/>
  <c r="E802" i="5"/>
  <c r="G802" i="5"/>
  <c r="L802" i="5"/>
  <c r="D803" i="5"/>
  <c r="E803" i="5"/>
  <c r="G803" i="5"/>
  <c r="F803" i="5"/>
  <c r="H803" i="5"/>
  <c r="I803" i="5"/>
  <c r="J803" i="5"/>
  <c r="D804" i="5"/>
  <c r="E804" i="5"/>
  <c r="L804" i="5"/>
  <c r="F804" i="5"/>
  <c r="G804" i="5"/>
  <c r="H804" i="5"/>
  <c r="I804" i="5"/>
  <c r="J804" i="5"/>
  <c r="K804" i="5"/>
  <c r="D805" i="5"/>
  <c r="I805" i="5"/>
  <c r="E805" i="5"/>
  <c r="G805" i="5"/>
  <c r="L805" i="5"/>
  <c r="D806" i="5"/>
  <c r="J806" i="5"/>
  <c r="E806" i="5"/>
  <c r="H806" i="5"/>
  <c r="D807" i="5"/>
  <c r="H807" i="5"/>
  <c r="E807" i="5"/>
  <c r="K807" i="5"/>
  <c r="F807" i="5"/>
  <c r="I807" i="5"/>
  <c r="J807" i="5"/>
  <c r="D808" i="5"/>
  <c r="H808" i="5"/>
  <c r="E808" i="5"/>
  <c r="L808" i="5"/>
  <c r="F808" i="5"/>
  <c r="G808" i="5"/>
  <c r="I808" i="5"/>
  <c r="J808" i="5"/>
  <c r="K808" i="5"/>
  <c r="D809" i="5"/>
  <c r="F809" i="5"/>
  <c r="E809" i="5"/>
  <c r="G809" i="5"/>
  <c r="H809" i="5"/>
  <c r="K809" i="5"/>
  <c r="L809" i="5"/>
  <c r="D810" i="5"/>
  <c r="F810" i="5"/>
  <c r="E810" i="5"/>
  <c r="G810" i="5"/>
  <c r="L810" i="5"/>
  <c r="D811" i="5"/>
  <c r="E811" i="5"/>
  <c r="G811" i="5"/>
  <c r="F811" i="5"/>
  <c r="H811" i="5"/>
  <c r="I811" i="5"/>
  <c r="J811" i="5"/>
  <c r="D812" i="5"/>
  <c r="E812" i="5"/>
  <c r="L812" i="5"/>
  <c r="F812" i="5"/>
  <c r="G812" i="5"/>
  <c r="H812" i="5"/>
  <c r="I812" i="5"/>
  <c r="J812" i="5"/>
  <c r="K812" i="5"/>
  <c r="D813" i="5"/>
  <c r="I813" i="5"/>
  <c r="E813" i="5"/>
  <c r="G813" i="5"/>
  <c r="L813" i="5"/>
  <c r="D814" i="5"/>
  <c r="J814" i="5"/>
  <c r="E814" i="5"/>
  <c r="H814" i="5"/>
  <c r="D815" i="5"/>
  <c r="H815" i="5"/>
  <c r="E815" i="5"/>
  <c r="K815" i="5"/>
  <c r="F815" i="5"/>
  <c r="I815" i="5"/>
  <c r="J815" i="5"/>
  <c r="D816" i="5"/>
  <c r="H816" i="5"/>
  <c r="E816" i="5"/>
  <c r="L816" i="5"/>
  <c r="F816" i="5"/>
  <c r="G816" i="5"/>
  <c r="I816" i="5"/>
  <c r="J816" i="5"/>
  <c r="K816" i="5"/>
  <c r="D817" i="5"/>
  <c r="F817" i="5"/>
  <c r="E817" i="5"/>
  <c r="G817" i="5"/>
  <c r="H817" i="5"/>
  <c r="K817" i="5"/>
  <c r="L817" i="5"/>
  <c r="D818" i="5"/>
  <c r="I818" i="5"/>
  <c r="E818" i="5"/>
  <c r="G818" i="5"/>
  <c r="L818" i="5"/>
  <c r="D819" i="5"/>
  <c r="E819" i="5"/>
  <c r="F819" i="5"/>
  <c r="H819" i="5"/>
  <c r="I819" i="5"/>
  <c r="J819" i="5"/>
  <c r="D820" i="5"/>
  <c r="E820" i="5"/>
  <c r="L820" i="5"/>
  <c r="F820" i="5"/>
  <c r="G820" i="5"/>
  <c r="H820" i="5"/>
  <c r="I820" i="5"/>
  <c r="J820" i="5"/>
  <c r="K820" i="5"/>
  <c r="D821" i="5"/>
  <c r="E821" i="5"/>
  <c r="G821" i="5"/>
  <c r="L821" i="5"/>
  <c r="D822" i="5"/>
  <c r="J822" i="5"/>
  <c r="E822" i="5"/>
  <c r="H822" i="5"/>
  <c r="D823" i="5"/>
  <c r="H823" i="5"/>
  <c r="E823" i="5"/>
  <c r="K823" i="5"/>
  <c r="F823" i="5"/>
  <c r="I823" i="5"/>
  <c r="J823" i="5"/>
  <c r="D824" i="5"/>
  <c r="H824" i="5"/>
  <c r="E824" i="5"/>
  <c r="L824" i="5"/>
  <c r="F824" i="5"/>
  <c r="G824" i="5"/>
  <c r="I824" i="5"/>
  <c r="J824" i="5"/>
  <c r="K824" i="5"/>
  <c r="D825" i="5"/>
  <c r="F825" i="5"/>
  <c r="E825" i="5"/>
  <c r="G825" i="5"/>
  <c r="H825" i="5"/>
  <c r="K825" i="5"/>
  <c r="L825" i="5"/>
  <c r="D826" i="5"/>
  <c r="E826" i="5"/>
  <c r="G826" i="5"/>
  <c r="I826" i="5"/>
  <c r="L826" i="5"/>
  <c r="D827" i="5"/>
  <c r="E827" i="5"/>
  <c r="F827" i="5"/>
  <c r="H827" i="5"/>
  <c r="I827" i="5"/>
  <c r="J827" i="5"/>
  <c r="D828" i="5"/>
  <c r="E828" i="5"/>
  <c r="L828" i="5"/>
  <c r="F828" i="5"/>
  <c r="G828" i="5"/>
  <c r="H828" i="5"/>
  <c r="I828" i="5"/>
  <c r="J828" i="5"/>
  <c r="K828" i="5"/>
  <c r="D829" i="5"/>
  <c r="L829" i="5"/>
  <c r="E829" i="5"/>
  <c r="G829" i="5"/>
  <c r="D830" i="5"/>
  <c r="J830" i="5"/>
  <c r="E830" i="5"/>
  <c r="H830" i="5"/>
  <c r="D831" i="5"/>
  <c r="H831" i="5"/>
  <c r="E831" i="5"/>
  <c r="K831" i="5"/>
  <c r="F831" i="5"/>
  <c r="I831" i="5"/>
  <c r="J831" i="5"/>
  <c r="D832" i="5"/>
  <c r="H832" i="5"/>
  <c r="E832" i="5"/>
  <c r="L832" i="5"/>
  <c r="F832" i="5"/>
  <c r="G832" i="5"/>
  <c r="I832" i="5"/>
  <c r="J832" i="5"/>
  <c r="K832" i="5"/>
  <c r="D833" i="5"/>
  <c r="F833" i="5"/>
  <c r="E833" i="5"/>
  <c r="G833" i="5"/>
  <c r="H833" i="5"/>
  <c r="K833" i="5"/>
  <c r="L833" i="5"/>
  <c r="D834" i="5"/>
  <c r="I834" i="5"/>
  <c r="E834" i="5"/>
  <c r="G834" i="5"/>
  <c r="L834" i="5"/>
  <c r="D835" i="5"/>
  <c r="E835" i="5"/>
  <c r="F835" i="5"/>
  <c r="H835" i="5"/>
  <c r="I835" i="5"/>
  <c r="J835" i="5"/>
  <c r="D836" i="5"/>
  <c r="E836" i="5"/>
  <c r="L836" i="5"/>
  <c r="F836" i="5"/>
  <c r="G836" i="5"/>
  <c r="H836" i="5"/>
  <c r="I836" i="5"/>
  <c r="J836" i="5"/>
  <c r="K836" i="5"/>
  <c r="D837" i="5"/>
  <c r="K837" i="5"/>
  <c r="E837" i="5"/>
  <c r="G837" i="5"/>
  <c r="L837" i="5"/>
  <c r="D838" i="5"/>
  <c r="E838" i="5"/>
  <c r="H838" i="5"/>
  <c r="L838" i="5"/>
  <c r="D839" i="5"/>
  <c r="H839" i="5"/>
  <c r="E839" i="5"/>
  <c r="F839" i="5"/>
  <c r="I839" i="5"/>
  <c r="J839" i="5"/>
  <c r="D840" i="5"/>
  <c r="H840" i="5"/>
  <c r="E840" i="5"/>
  <c r="L840" i="5"/>
  <c r="F840" i="5"/>
  <c r="G840" i="5"/>
  <c r="I840" i="5"/>
  <c r="J840" i="5"/>
  <c r="K840" i="5"/>
  <c r="D841" i="5"/>
  <c r="F841" i="5"/>
  <c r="E841" i="5"/>
  <c r="G841" i="5"/>
  <c r="H841" i="5"/>
  <c r="K841" i="5"/>
  <c r="L841" i="5"/>
  <c r="D842" i="5"/>
  <c r="L842" i="5"/>
  <c r="E842" i="5"/>
  <c r="G842" i="5"/>
  <c r="H842" i="5"/>
  <c r="I842" i="5"/>
  <c r="D843" i="5"/>
  <c r="E843" i="5"/>
  <c r="F843" i="5"/>
  <c r="H843" i="5"/>
  <c r="I843" i="5"/>
  <c r="J843" i="5"/>
  <c r="D844" i="5"/>
  <c r="E844" i="5"/>
  <c r="L844" i="5"/>
  <c r="F844" i="5"/>
  <c r="G844" i="5"/>
  <c r="H844" i="5"/>
  <c r="I844" i="5"/>
  <c r="J844" i="5"/>
  <c r="K844" i="5"/>
  <c r="D845" i="5"/>
  <c r="H845" i="5"/>
  <c r="E845" i="5"/>
  <c r="G845" i="5"/>
  <c r="K845" i="5"/>
  <c r="D846" i="5"/>
  <c r="H846" i="5"/>
  <c r="E846" i="5"/>
  <c r="L846" i="5"/>
  <c r="D847" i="5"/>
  <c r="H847" i="5"/>
  <c r="E847" i="5"/>
  <c r="F847" i="5"/>
  <c r="I847" i="5"/>
  <c r="J847" i="5"/>
  <c r="D848" i="5"/>
  <c r="H848" i="5"/>
  <c r="E848" i="5"/>
  <c r="L848" i="5"/>
  <c r="F848" i="5"/>
  <c r="G848" i="5"/>
  <c r="I848" i="5"/>
  <c r="J848" i="5"/>
  <c r="K848" i="5"/>
  <c r="D849" i="5"/>
  <c r="E849" i="5"/>
  <c r="G849" i="5"/>
  <c r="H849" i="5"/>
  <c r="K849" i="5"/>
  <c r="L849" i="5"/>
  <c r="D850" i="5"/>
  <c r="E850" i="5"/>
  <c r="H850" i="5"/>
  <c r="I850" i="5"/>
  <c r="D851" i="5"/>
  <c r="E851" i="5"/>
  <c r="F851" i="5"/>
  <c r="H851" i="5"/>
  <c r="I851" i="5"/>
  <c r="J851" i="5"/>
  <c r="D852" i="5"/>
  <c r="E852" i="5"/>
  <c r="L852" i="5"/>
  <c r="F852" i="5"/>
  <c r="G852" i="5"/>
  <c r="H852" i="5"/>
  <c r="I852" i="5"/>
  <c r="J852" i="5"/>
  <c r="K852" i="5"/>
  <c r="D853" i="5"/>
  <c r="H853" i="5"/>
  <c r="E853" i="5"/>
  <c r="G853" i="5"/>
  <c r="K853" i="5"/>
  <c r="D854" i="5"/>
  <c r="H854" i="5"/>
  <c r="E854" i="5"/>
  <c r="L854" i="5"/>
  <c r="D855" i="5"/>
  <c r="H855" i="5"/>
  <c r="E855" i="5"/>
  <c r="F855" i="5"/>
  <c r="I855" i="5"/>
  <c r="J855" i="5"/>
  <c r="D856" i="5"/>
  <c r="H856" i="5"/>
  <c r="E856" i="5"/>
  <c r="L856" i="5"/>
  <c r="F856" i="5"/>
  <c r="G856" i="5"/>
  <c r="I856" i="5"/>
  <c r="J856" i="5"/>
  <c r="K856" i="5"/>
  <c r="D857" i="5"/>
  <c r="F857" i="5"/>
  <c r="E857" i="5"/>
  <c r="G857" i="5"/>
  <c r="K857" i="5"/>
  <c r="L857" i="5"/>
  <c r="D858" i="5"/>
  <c r="E858" i="5"/>
  <c r="G858" i="5"/>
  <c r="H858" i="5"/>
  <c r="I858" i="5"/>
  <c r="D859" i="5"/>
  <c r="E859" i="5"/>
  <c r="F859" i="5"/>
  <c r="H859" i="5"/>
  <c r="I859" i="5"/>
  <c r="J859" i="5"/>
  <c r="D860" i="5"/>
  <c r="E860" i="5"/>
  <c r="L860" i="5"/>
  <c r="F860" i="5"/>
  <c r="H860" i="5"/>
  <c r="I860" i="5"/>
  <c r="J860" i="5"/>
  <c r="K860" i="5"/>
  <c r="D861" i="5"/>
  <c r="I861" i="5"/>
  <c r="E861" i="5"/>
  <c r="F861" i="5"/>
  <c r="G861" i="5"/>
  <c r="H861" i="5"/>
  <c r="J861" i="5"/>
  <c r="K861" i="5"/>
  <c r="L861" i="5"/>
  <c r="D862" i="5"/>
  <c r="E862" i="5"/>
  <c r="G862" i="5"/>
  <c r="H862" i="5"/>
  <c r="D863" i="5"/>
  <c r="I863" i="5"/>
  <c r="E863" i="5"/>
  <c r="F863" i="5"/>
  <c r="H863" i="5"/>
  <c r="L863" i="5"/>
  <c r="D864" i="5"/>
  <c r="H864" i="5"/>
  <c r="E864" i="5"/>
  <c r="L864" i="5"/>
  <c r="F864" i="5"/>
  <c r="I864" i="5"/>
  <c r="J864" i="5"/>
  <c r="K864" i="5"/>
  <c r="D865" i="5"/>
  <c r="I865" i="5"/>
  <c r="E865" i="5"/>
  <c r="F865" i="5"/>
  <c r="G865" i="5"/>
  <c r="K865" i="5"/>
  <c r="D866" i="5"/>
  <c r="E866" i="5"/>
  <c r="G866" i="5"/>
  <c r="H866" i="5"/>
  <c r="I866" i="5"/>
  <c r="L866" i="5"/>
  <c r="D867" i="5"/>
  <c r="J867" i="5"/>
  <c r="E867" i="5"/>
  <c r="L867" i="5"/>
  <c r="F867" i="5"/>
  <c r="H867" i="5"/>
  <c r="I867" i="5"/>
  <c r="D868" i="5"/>
  <c r="E868" i="5"/>
  <c r="L868" i="5"/>
  <c r="F868" i="5"/>
  <c r="G868" i="5"/>
  <c r="H868" i="5"/>
  <c r="I868" i="5"/>
  <c r="J868" i="5"/>
  <c r="K868" i="5"/>
  <c r="D869" i="5"/>
  <c r="J869" i="5"/>
  <c r="E869" i="5"/>
  <c r="F869" i="5"/>
  <c r="G869" i="5"/>
  <c r="H869" i="5"/>
  <c r="I869" i="5"/>
  <c r="K869" i="5"/>
  <c r="L869" i="5"/>
  <c r="D870" i="5"/>
  <c r="F870" i="5"/>
  <c r="E870" i="5"/>
  <c r="G870" i="5"/>
  <c r="H870" i="5"/>
  <c r="I870" i="5"/>
  <c r="L870" i="5"/>
  <c r="D871" i="5"/>
  <c r="E871" i="5"/>
  <c r="G871" i="5"/>
  <c r="F871" i="5"/>
  <c r="H871" i="5"/>
  <c r="I871" i="5"/>
  <c r="J871" i="5"/>
  <c r="K871" i="5"/>
  <c r="L871" i="5"/>
  <c r="D872" i="5"/>
  <c r="H872" i="5"/>
  <c r="E872" i="5"/>
  <c r="L872" i="5"/>
  <c r="F872" i="5"/>
  <c r="I872" i="5"/>
  <c r="J872" i="5"/>
  <c r="D873" i="5"/>
  <c r="I873" i="5"/>
  <c r="E873" i="5"/>
  <c r="K873" i="5"/>
  <c r="G873" i="5"/>
  <c r="D874" i="5"/>
  <c r="J874" i="5"/>
  <c r="E874" i="5"/>
  <c r="G874" i="5"/>
  <c r="D875" i="5"/>
  <c r="H875" i="5"/>
  <c r="E875" i="5"/>
  <c r="L875" i="5"/>
  <c r="F875" i="5"/>
  <c r="G875" i="5"/>
  <c r="J875" i="5"/>
  <c r="D876" i="5"/>
  <c r="E876" i="5"/>
  <c r="L876" i="5"/>
  <c r="F876" i="5"/>
  <c r="G876" i="5"/>
  <c r="H876" i="5"/>
  <c r="I876" i="5"/>
  <c r="J876" i="5"/>
  <c r="K876" i="5"/>
  <c r="D877" i="5"/>
  <c r="E877" i="5"/>
  <c r="F877" i="5"/>
  <c r="G877" i="5"/>
  <c r="H877" i="5"/>
  <c r="I877" i="5"/>
  <c r="J877" i="5"/>
  <c r="K877" i="5"/>
  <c r="L877" i="5"/>
  <c r="D878" i="5"/>
  <c r="F878" i="5"/>
  <c r="E878" i="5"/>
  <c r="K878" i="5"/>
  <c r="I878" i="5"/>
  <c r="D879" i="5"/>
  <c r="J879" i="5"/>
  <c r="E879" i="5"/>
  <c r="G879" i="5"/>
  <c r="F879" i="5"/>
  <c r="H879" i="5"/>
  <c r="I879" i="5"/>
  <c r="L879" i="5"/>
  <c r="D880" i="5"/>
  <c r="H880" i="5"/>
  <c r="E880" i="5"/>
  <c r="G880" i="5"/>
  <c r="F880" i="5"/>
  <c r="I880" i="5"/>
  <c r="J880" i="5"/>
  <c r="K880" i="5"/>
  <c r="L880" i="5"/>
  <c r="D881" i="5"/>
  <c r="J881" i="5"/>
  <c r="E881" i="5"/>
  <c r="H881" i="5"/>
  <c r="D882" i="5"/>
  <c r="H882" i="5"/>
  <c r="E882" i="5"/>
  <c r="K882" i="5"/>
  <c r="F882" i="5"/>
  <c r="I882" i="5"/>
  <c r="D883" i="5"/>
  <c r="H883" i="5"/>
  <c r="E883" i="5"/>
  <c r="K883" i="5"/>
  <c r="F883" i="5"/>
  <c r="G883" i="5"/>
  <c r="J883" i="5"/>
  <c r="L883" i="5"/>
  <c r="D884" i="5"/>
  <c r="I884" i="5"/>
  <c r="E884" i="5"/>
  <c r="G884" i="5"/>
  <c r="F884" i="5"/>
  <c r="H884" i="5"/>
  <c r="J884" i="5"/>
  <c r="K884" i="5"/>
  <c r="D885" i="5"/>
  <c r="F885" i="5"/>
  <c r="E885" i="5"/>
  <c r="G885" i="5"/>
  <c r="L885" i="5"/>
  <c r="D886" i="5"/>
  <c r="F886" i="5"/>
  <c r="E886" i="5"/>
  <c r="G886" i="5"/>
  <c r="H886" i="5"/>
  <c r="I886" i="5"/>
  <c r="J886" i="5"/>
  <c r="D887" i="5"/>
  <c r="E887" i="5"/>
  <c r="L887" i="5"/>
  <c r="F887" i="5"/>
  <c r="H887" i="5"/>
  <c r="I887" i="5"/>
  <c r="J887" i="5"/>
  <c r="K887" i="5"/>
  <c r="D888" i="5"/>
  <c r="I888" i="5"/>
  <c r="E888" i="5"/>
  <c r="G888" i="5"/>
  <c r="L888" i="5"/>
  <c r="D889" i="5"/>
  <c r="J889" i="5"/>
  <c r="E889" i="5"/>
  <c r="H889" i="5"/>
  <c r="D890" i="5"/>
  <c r="H890" i="5"/>
  <c r="E890" i="5"/>
  <c r="K890" i="5"/>
  <c r="F890" i="5"/>
  <c r="I890" i="5"/>
  <c r="D891" i="5"/>
  <c r="H891" i="5"/>
  <c r="E891" i="5"/>
  <c r="K891" i="5"/>
  <c r="F891" i="5"/>
  <c r="G891" i="5"/>
  <c r="J891" i="5"/>
  <c r="L891" i="5"/>
  <c r="D892" i="5"/>
  <c r="I892" i="5"/>
  <c r="E892" i="5"/>
  <c r="F892" i="5"/>
  <c r="G892" i="5"/>
  <c r="H892" i="5"/>
  <c r="J892" i="5"/>
  <c r="K892" i="5"/>
  <c r="D893" i="5"/>
  <c r="F893" i="5"/>
  <c r="E893" i="5"/>
  <c r="G893" i="5"/>
  <c r="L893" i="5"/>
  <c r="D894" i="5"/>
  <c r="F894" i="5"/>
  <c r="E894" i="5"/>
  <c r="G894" i="5"/>
  <c r="H894" i="5"/>
  <c r="I894" i="5"/>
  <c r="J894" i="5"/>
  <c r="D895" i="5"/>
  <c r="E895" i="5"/>
  <c r="L895" i="5"/>
  <c r="F895" i="5"/>
  <c r="H895" i="5"/>
  <c r="I895" i="5"/>
  <c r="J895" i="5"/>
  <c r="K895" i="5"/>
  <c r="D896" i="5"/>
  <c r="I896" i="5"/>
  <c r="E896" i="5"/>
  <c r="G896" i="5"/>
  <c r="L896" i="5"/>
  <c r="D897" i="5"/>
  <c r="J897" i="5"/>
  <c r="E897" i="5"/>
  <c r="H897" i="5"/>
  <c r="D898" i="5"/>
  <c r="H898" i="5"/>
  <c r="E898" i="5"/>
  <c r="K898" i="5"/>
  <c r="F898" i="5"/>
  <c r="I898" i="5"/>
  <c r="D899" i="5"/>
  <c r="H899" i="5"/>
  <c r="E899" i="5"/>
  <c r="K899" i="5"/>
  <c r="F899" i="5"/>
  <c r="G899" i="5"/>
  <c r="J899" i="5"/>
  <c r="L899" i="5"/>
  <c r="D900" i="5"/>
  <c r="I900" i="5"/>
  <c r="E900" i="5"/>
  <c r="F900" i="5"/>
  <c r="G900" i="5"/>
  <c r="H900" i="5"/>
  <c r="J900" i="5"/>
  <c r="K900" i="5"/>
  <c r="D901" i="5"/>
  <c r="F901" i="5"/>
  <c r="E901" i="5"/>
  <c r="G901" i="5"/>
  <c r="L901" i="5"/>
  <c r="D902" i="5"/>
  <c r="F902" i="5"/>
  <c r="E902" i="5"/>
  <c r="G902" i="5"/>
  <c r="H902" i="5"/>
  <c r="I902" i="5"/>
  <c r="J902" i="5"/>
  <c r="D903" i="5"/>
  <c r="E903" i="5"/>
  <c r="L903" i="5"/>
  <c r="F903" i="5"/>
  <c r="H903" i="5"/>
  <c r="I903" i="5"/>
  <c r="J903" i="5"/>
  <c r="K903" i="5"/>
  <c r="D904" i="5"/>
  <c r="I904" i="5"/>
  <c r="E904" i="5"/>
  <c r="G904" i="5"/>
  <c r="L904" i="5"/>
  <c r="D905" i="5"/>
  <c r="J905" i="5"/>
  <c r="E905" i="5"/>
  <c r="H905" i="5"/>
  <c r="D906" i="5"/>
  <c r="H906" i="5"/>
  <c r="E906" i="5"/>
  <c r="K906" i="5"/>
  <c r="F906" i="5"/>
  <c r="I906" i="5"/>
  <c r="D907" i="5"/>
  <c r="H907" i="5"/>
  <c r="E907" i="5"/>
  <c r="K907" i="5"/>
  <c r="F907" i="5"/>
  <c r="G907" i="5"/>
  <c r="J907" i="5"/>
  <c r="L907" i="5"/>
  <c r="D908" i="5"/>
  <c r="I908" i="5"/>
  <c r="E908" i="5"/>
  <c r="F908" i="5"/>
  <c r="G908" i="5"/>
  <c r="H908" i="5"/>
  <c r="J908" i="5"/>
  <c r="K908" i="5"/>
  <c r="D909" i="5"/>
  <c r="F909" i="5"/>
  <c r="E909" i="5"/>
  <c r="G909" i="5"/>
  <c r="L909" i="5"/>
  <c r="D910" i="5"/>
  <c r="F910" i="5"/>
  <c r="E910" i="5"/>
  <c r="G910" i="5"/>
  <c r="H910" i="5"/>
  <c r="I910" i="5"/>
  <c r="J910" i="5"/>
  <c r="D911" i="5"/>
  <c r="E911" i="5"/>
  <c r="L911" i="5"/>
  <c r="F911" i="5"/>
  <c r="H911" i="5"/>
  <c r="I911" i="5"/>
  <c r="J911" i="5"/>
  <c r="K911" i="5"/>
  <c r="D912" i="5"/>
  <c r="I912" i="5"/>
  <c r="E912" i="5"/>
  <c r="G912" i="5"/>
  <c r="L912" i="5"/>
  <c r="D913" i="5"/>
  <c r="J913" i="5"/>
  <c r="E913" i="5"/>
  <c r="H913" i="5"/>
  <c r="D914" i="5"/>
  <c r="H914" i="5"/>
  <c r="E914" i="5"/>
  <c r="K914" i="5"/>
  <c r="F914" i="5"/>
  <c r="I914" i="5"/>
  <c r="D915" i="5"/>
  <c r="H915" i="5"/>
  <c r="E915" i="5"/>
  <c r="K915" i="5"/>
  <c r="F915" i="5"/>
  <c r="G915" i="5"/>
  <c r="J915" i="5"/>
  <c r="L915" i="5"/>
  <c r="D916" i="5"/>
  <c r="I916" i="5"/>
  <c r="E916" i="5"/>
  <c r="F916" i="5"/>
  <c r="G916" i="5"/>
  <c r="H916" i="5"/>
  <c r="J916" i="5"/>
  <c r="K916" i="5"/>
  <c r="D917" i="5"/>
  <c r="F917" i="5"/>
  <c r="E917" i="5"/>
  <c r="G917" i="5"/>
  <c r="L917" i="5"/>
  <c r="D918" i="5"/>
  <c r="F918" i="5"/>
  <c r="E918" i="5"/>
  <c r="G918" i="5"/>
  <c r="H918" i="5"/>
  <c r="I918" i="5"/>
  <c r="J918" i="5"/>
  <c r="D919" i="5"/>
  <c r="E919" i="5"/>
  <c r="L919" i="5"/>
  <c r="F919" i="5"/>
  <c r="H919" i="5"/>
  <c r="I919" i="5"/>
  <c r="J919" i="5"/>
  <c r="K919" i="5"/>
  <c r="D920" i="5"/>
  <c r="I920" i="5"/>
  <c r="E920" i="5"/>
  <c r="G920" i="5"/>
  <c r="L920" i="5"/>
  <c r="D921" i="5"/>
  <c r="J921" i="5"/>
  <c r="E921" i="5"/>
  <c r="H921" i="5"/>
  <c r="D922" i="5"/>
  <c r="H922" i="5"/>
  <c r="E922" i="5"/>
  <c r="K922" i="5"/>
  <c r="F922" i="5"/>
  <c r="I922" i="5"/>
  <c r="D923" i="5"/>
  <c r="H923" i="5"/>
  <c r="E923" i="5"/>
  <c r="K923" i="5"/>
  <c r="F923" i="5"/>
  <c r="G923" i="5"/>
  <c r="J923" i="5"/>
  <c r="L923" i="5"/>
  <c r="D924" i="5"/>
  <c r="I924" i="5"/>
  <c r="E924" i="5"/>
  <c r="F924" i="5"/>
  <c r="G924" i="5"/>
  <c r="H924" i="5"/>
  <c r="J924" i="5"/>
  <c r="K924" i="5"/>
  <c r="D925" i="5"/>
  <c r="F925" i="5"/>
  <c r="E925" i="5"/>
  <c r="G925" i="5"/>
  <c r="L925" i="5"/>
  <c r="D926" i="5"/>
  <c r="F926" i="5"/>
  <c r="E926" i="5"/>
  <c r="G926" i="5"/>
  <c r="H926" i="5"/>
  <c r="I926" i="5"/>
  <c r="J926" i="5"/>
  <c r="D927" i="5"/>
  <c r="E927" i="5"/>
  <c r="L927" i="5"/>
  <c r="F927" i="5"/>
  <c r="H927" i="5"/>
  <c r="I927" i="5"/>
  <c r="J927" i="5"/>
  <c r="K927" i="5"/>
  <c r="D928" i="5"/>
  <c r="I928" i="5"/>
  <c r="E928" i="5"/>
  <c r="G928" i="5"/>
  <c r="L928" i="5"/>
  <c r="D929" i="5"/>
  <c r="J929" i="5"/>
  <c r="E929" i="5"/>
  <c r="H929" i="5"/>
  <c r="D930" i="5"/>
  <c r="H930" i="5"/>
  <c r="E930" i="5"/>
  <c r="K930" i="5"/>
  <c r="F930" i="5"/>
  <c r="I930" i="5"/>
  <c r="D931" i="5"/>
  <c r="H931" i="5"/>
  <c r="E931" i="5"/>
  <c r="K931" i="5"/>
  <c r="F931" i="5"/>
  <c r="G931" i="5"/>
  <c r="J931" i="5"/>
  <c r="L931" i="5"/>
  <c r="D932" i="5"/>
  <c r="I932" i="5"/>
  <c r="E932" i="5"/>
  <c r="F932" i="5"/>
  <c r="G932" i="5"/>
  <c r="H932" i="5"/>
  <c r="J932" i="5"/>
  <c r="K932" i="5"/>
  <c r="D933" i="5"/>
  <c r="F933" i="5"/>
  <c r="E933" i="5"/>
  <c r="G933" i="5"/>
  <c r="L933" i="5"/>
  <c r="D934" i="5"/>
  <c r="F934" i="5"/>
  <c r="E934" i="5"/>
  <c r="G934" i="5"/>
  <c r="H934" i="5"/>
  <c r="I934" i="5"/>
  <c r="J934" i="5"/>
  <c r="D935" i="5"/>
  <c r="E935" i="5"/>
  <c r="L935" i="5"/>
  <c r="F935" i="5"/>
  <c r="H935" i="5"/>
  <c r="I935" i="5"/>
  <c r="J935" i="5"/>
  <c r="K935" i="5"/>
  <c r="D936" i="5"/>
  <c r="I936" i="5"/>
  <c r="E936" i="5"/>
  <c r="G936" i="5"/>
  <c r="L936" i="5"/>
  <c r="D937" i="5"/>
  <c r="J937" i="5"/>
  <c r="E937" i="5"/>
  <c r="H937" i="5"/>
  <c r="D938" i="5"/>
  <c r="H938" i="5"/>
  <c r="E938" i="5"/>
  <c r="K938" i="5"/>
  <c r="F938" i="5"/>
  <c r="I938" i="5"/>
  <c r="D939" i="5"/>
  <c r="H939" i="5"/>
  <c r="E939" i="5"/>
  <c r="K939" i="5"/>
  <c r="F939" i="5"/>
  <c r="G939" i="5"/>
  <c r="J939" i="5"/>
  <c r="L939" i="5"/>
  <c r="D940" i="5"/>
  <c r="I940" i="5"/>
  <c r="E940" i="5"/>
  <c r="F940" i="5"/>
  <c r="G940" i="5"/>
  <c r="H940" i="5"/>
  <c r="J940" i="5"/>
  <c r="K940" i="5"/>
  <c r="D941" i="5"/>
  <c r="F941" i="5"/>
  <c r="E941" i="5"/>
  <c r="G941" i="5"/>
  <c r="L941" i="5"/>
  <c r="D942" i="5"/>
  <c r="F942" i="5"/>
  <c r="E942" i="5"/>
  <c r="G942" i="5"/>
  <c r="H942" i="5"/>
  <c r="I942" i="5"/>
  <c r="J942" i="5"/>
  <c r="D943" i="5"/>
  <c r="E943" i="5"/>
  <c r="L943" i="5"/>
  <c r="F943" i="5"/>
  <c r="H943" i="5"/>
  <c r="I943" i="5"/>
  <c r="J943" i="5"/>
  <c r="K943" i="5"/>
  <c r="D944" i="5"/>
  <c r="I944" i="5"/>
  <c r="E944" i="5"/>
  <c r="G944" i="5"/>
  <c r="L944" i="5"/>
  <c r="D945" i="5"/>
  <c r="J945" i="5"/>
  <c r="E945" i="5"/>
  <c r="H945" i="5"/>
  <c r="D946" i="5"/>
  <c r="H946" i="5"/>
  <c r="E946" i="5"/>
  <c r="K946" i="5"/>
  <c r="F946" i="5"/>
  <c r="I946" i="5"/>
  <c r="D947" i="5"/>
  <c r="H947" i="5"/>
  <c r="E947" i="5"/>
  <c r="K947" i="5"/>
  <c r="F947" i="5"/>
  <c r="G947" i="5"/>
  <c r="J947" i="5"/>
  <c r="L947" i="5"/>
  <c r="D948" i="5"/>
  <c r="I948" i="5"/>
  <c r="E948" i="5"/>
  <c r="F948" i="5"/>
  <c r="G948" i="5"/>
  <c r="H948" i="5"/>
  <c r="J948" i="5"/>
  <c r="K948" i="5"/>
  <c r="D949" i="5"/>
  <c r="F949" i="5"/>
  <c r="E949" i="5"/>
  <c r="G949" i="5"/>
  <c r="L949" i="5"/>
  <c r="D950" i="5"/>
  <c r="F950" i="5"/>
  <c r="E950" i="5"/>
  <c r="G950" i="5"/>
  <c r="H950" i="5"/>
  <c r="I950" i="5"/>
  <c r="J950" i="5"/>
  <c r="D951" i="5"/>
  <c r="E951" i="5"/>
  <c r="L951" i="5"/>
  <c r="F951" i="5"/>
  <c r="H951" i="5"/>
  <c r="I951" i="5"/>
  <c r="J951" i="5"/>
  <c r="K951" i="5"/>
  <c r="D952" i="5"/>
  <c r="I952" i="5"/>
  <c r="E952" i="5"/>
  <c r="G952" i="5"/>
  <c r="L952" i="5"/>
  <c r="D953" i="5"/>
  <c r="J953" i="5"/>
  <c r="E953" i="5"/>
  <c r="H953" i="5"/>
  <c r="D954" i="5"/>
  <c r="H954" i="5"/>
  <c r="E954" i="5"/>
  <c r="K954" i="5"/>
  <c r="F954" i="5"/>
  <c r="I954" i="5"/>
  <c r="D955" i="5"/>
  <c r="H955" i="5"/>
  <c r="E955" i="5"/>
  <c r="K955" i="5"/>
  <c r="F955" i="5"/>
  <c r="G955" i="5"/>
  <c r="J955" i="5"/>
  <c r="L955" i="5"/>
  <c r="D956" i="5"/>
  <c r="I956" i="5"/>
  <c r="E956" i="5"/>
  <c r="F956" i="5"/>
  <c r="G956" i="5"/>
  <c r="H956" i="5"/>
  <c r="J956" i="5"/>
  <c r="K956" i="5"/>
  <c r="D957" i="5"/>
  <c r="F957" i="5"/>
  <c r="E957" i="5"/>
  <c r="G957" i="5"/>
  <c r="L957" i="5"/>
  <c r="D958" i="5"/>
  <c r="F958" i="5"/>
  <c r="E958" i="5"/>
  <c r="G958" i="5"/>
  <c r="H958" i="5"/>
  <c r="I958" i="5"/>
  <c r="J958" i="5"/>
  <c r="D959" i="5"/>
  <c r="E959" i="5"/>
  <c r="L959" i="5"/>
  <c r="F959" i="5"/>
  <c r="H959" i="5"/>
  <c r="I959" i="5"/>
  <c r="J959" i="5"/>
  <c r="K959" i="5"/>
  <c r="D960" i="5"/>
  <c r="I960" i="5"/>
  <c r="E960" i="5"/>
  <c r="G960" i="5"/>
  <c r="L960" i="5"/>
  <c r="D961" i="5"/>
  <c r="J961" i="5"/>
  <c r="E961" i="5"/>
  <c r="H961" i="5"/>
  <c r="D962" i="5"/>
  <c r="H962" i="5"/>
  <c r="E962" i="5"/>
  <c r="K962" i="5"/>
  <c r="F962" i="5"/>
  <c r="I962" i="5"/>
  <c r="D963" i="5"/>
  <c r="H963" i="5"/>
  <c r="E963" i="5"/>
  <c r="K963" i="5"/>
  <c r="F963" i="5"/>
  <c r="G963" i="5"/>
  <c r="J963" i="5"/>
  <c r="L963" i="5"/>
  <c r="D964" i="5"/>
  <c r="I964" i="5"/>
  <c r="E964" i="5"/>
  <c r="F964" i="5"/>
  <c r="G964" i="5"/>
  <c r="H964" i="5"/>
  <c r="J964" i="5"/>
  <c r="K964" i="5"/>
  <c r="D965" i="5"/>
  <c r="F965" i="5"/>
  <c r="E965" i="5"/>
  <c r="G965" i="5"/>
  <c r="L965" i="5"/>
  <c r="D966" i="5"/>
  <c r="F966" i="5"/>
  <c r="E966" i="5"/>
  <c r="H966" i="5"/>
  <c r="I966" i="5"/>
  <c r="J966" i="5"/>
  <c r="D967" i="5"/>
  <c r="E967" i="5"/>
  <c r="L967" i="5"/>
  <c r="F967" i="5"/>
  <c r="H967" i="5"/>
  <c r="I967" i="5"/>
  <c r="J967" i="5"/>
  <c r="K967" i="5"/>
  <c r="D968" i="5"/>
  <c r="I968" i="5"/>
  <c r="E968" i="5"/>
  <c r="G968" i="5"/>
  <c r="L968" i="5"/>
  <c r="D969" i="5"/>
  <c r="J969" i="5"/>
  <c r="E969" i="5"/>
  <c r="H969" i="5"/>
  <c r="D970" i="5"/>
  <c r="H970" i="5"/>
  <c r="E970" i="5"/>
  <c r="K970" i="5"/>
  <c r="F970" i="5"/>
  <c r="I970" i="5"/>
  <c r="D971" i="5"/>
  <c r="H971" i="5"/>
  <c r="E971" i="5"/>
  <c r="K971" i="5"/>
  <c r="F971" i="5"/>
  <c r="G971" i="5"/>
  <c r="J971" i="5"/>
  <c r="L971" i="5"/>
  <c r="D972" i="5"/>
  <c r="I972" i="5"/>
  <c r="E972" i="5"/>
  <c r="F972" i="5"/>
  <c r="G972" i="5"/>
  <c r="H972" i="5"/>
  <c r="J972" i="5"/>
  <c r="K972" i="5"/>
  <c r="D973" i="5"/>
  <c r="E973" i="5"/>
  <c r="G973" i="5"/>
  <c r="L973" i="5"/>
  <c r="D974" i="5"/>
  <c r="F974" i="5"/>
  <c r="E974" i="5"/>
  <c r="H974" i="5"/>
  <c r="I974" i="5"/>
  <c r="J974" i="5"/>
  <c r="D975" i="5"/>
  <c r="E975" i="5"/>
  <c r="L975" i="5"/>
  <c r="F975" i="5"/>
  <c r="H975" i="5"/>
  <c r="I975" i="5"/>
  <c r="J975" i="5"/>
  <c r="K975" i="5"/>
  <c r="D976" i="5"/>
  <c r="I976" i="5"/>
  <c r="E976" i="5"/>
  <c r="G976" i="5"/>
  <c r="L976" i="5"/>
  <c r="D977" i="5"/>
  <c r="J977" i="5"/>
  <c r="E977" i="5"/>
  <c r="H977" i="5"/>
  <c r="D978" i="5"/>
  <c r="H978" i="5"/>
  <c r="E978" i="5"/>
  <c r="K978" i="5"/>
  <c r="F978" i="5"/>
  <c r="I978" i="5"/>
  <c r="D979" i="5"/>
  <c r="H979" i="5"/>
  <c r="E979" i="5"/>
  <c r="K979" i="5"/>
  <c r="F979" i="5"/>
  <c r="G979" i="5"/>
  <c r="J979" i="5"/>
  <c r="L979" i="5"/>
  <c r="D980" i="5"/>
  <c r="I980" i="5"/>
  <c r="E980" i="5"/>
  <c r="F980" i="5"/>
  <c r="G980" i="5"/>
  <c r="H980" i="5"/>
  <c r="J980" i="5"/>
  <c r="K980" i="5"/>
  <c r="D981" i="5"/>
  <c r="L981" i="5"/>
  <c r="E981" i="5"/>
  <c r="G981" i="5"/>
  <c r="D982" i="5"/>
  <c r="F982" i="5"/>
  <c r="E982" i="5"/>
  <c r="H982" i="5"/>
  <c r="I982" i="5"/>
  <c r="J982" i="5"/>
  <c r="D983" i="5"/>
  <c r="E983" i="5"/>
  <c r="L983" i="5"/>
  <c r="F983" i="5"/>
  <c r="H983" i="5"/>
  <c r="I983" i="5"/>
  <c r="J983" i="5"/>
  <c r="K983" i="5"/>
  <c r="D984" i="5"/>
  <c r="E984" i="5"/>
  <c r="G984" i="5"/>
  <c r="L984" i="5"/>
  <c r="D985" i="5"/>
  <c r="J985" i="5"/>
  <c r="E985" i="5"/>
  <c r="H985" i="5"/>
  <c r="D986" i="5"/>
  <c r="H986" i="5"/>
  <c r="E986" i="5"/>
  <c r="K986" i="5"/>
  <c r="F986" i="5"/>
  <c r="I986" i="5"/>
  <c r="D987" i="5"/>
  <c r="H987" i="5"/>
  <c r="E987" i="5"/>
  <c r="K987" i="5"/>
  <c r="F987" i="5"/>
  <c r="G987" i="5"/>
  <c r="J987" i="5"/>
  <c r="L987" i="5"/>
  <c r="D988" i="5"/>
  <c r="I988" i="5"/>
  <c r="E988" i="5"/>
  <c r="F988" i="5"/>
  <c r="G988" i="5"/>
  <c r="H988" i="5"/>
  <c r="J988" i="5"/>
  <c r="K988" i="5"/>
  <c r="D989" i="5"/>
  <c r="E989" i="5"/>
  <c r="G989" i="5"/>
  <c r="I989" i="5"/>
  <c r="D990" i="5"/>
  <c r="F990" i="5"/>
  <c r="E990" i="5"/>
  <c r="H990" i="5"/>
  <c r="I990" i="5"/>
  <c r="J990" i="5"/>
  <c r="D991" i="5"/>
  <c r="E991" i="5"/>
  <c r="L991" i="5"/>
  <c r="F991" i="5"/>
  <c r="H991" i="5"/>
  <c r="I991" i="5"/>
  <c r="J991" i="5"/>
  <c r="K991" i="5"/>
  <c r="D992" i="5"/>
  <c r="L992" i="5"/>
  <c r="E992" i="5"/>
  <c r="G992" i="5"/>
  <c r="D993" i="5"/>
  <c r="J993" i="5"/>
  <c r="E993" i="5"/>
  <c r="H993" i="5"/>
  <c r="D994" i="5"/>
  <c r="H994" i="5"/>
  <c r="E994" i="5"/>
  <c r="K994" i="5"/>
  <c r="F994" i="5"/>
  <c r="I994" i="5"/>
  <c r="D995" i="5"/>
  <c r="H995" i="5"/>
  <c r="E995" i="5"/>
  <c r="K995" i="5"/>
  <c r="F995" i="5"/>
  <c r="G995" i="5"/>
  <c r="J995" i="5"/>
  <c r="L995" i="5"/>
  <c r="D996" i="5"/>
  <c r="I996" i="5"/>
  <c r="E996" i="5"/>
  <c r="F996" i="5"/>
  <c r="G996" i="5"/>
  <c r="H996" i="5"/>
  <c r="J996" i="5"/>
  <c r="K996" i="5"/>
  <c r="D997" i="5"/>
  <c r="H997" i="5"/>
  <c r="E997" i="5"/>
  <c r="G997" i="5"/>
  <c r="I997" i="5"/>
  <c r="D998" i="5"/>
  <c r="F998" i="5"/>
  <c r="E998" i="5"/>
  <c r="H998" i="5"/>
  <c r="I998" i="5"/>
  <c r="J998" i="5"/>
  <c r="D999" i="5"/>
  <c r="E999" i="5"/>
  <c r="L999" i="5"/>
  <c r="F999" i="5"/>
  <c r="H999" i="5"/>
  <c r="I999" i="5"/>
  <c r="J999" i="5"/>
  <c r="K999" i="5"/>
  <c r="D1000" i="5"/>
  <c r="E1000" i="5"/>
  <c r="G1000" i="5"/>
  <c r="I1000" i="5"/>
  <c r="K1000" i="5"/>
  <c r="L1000" i="5"/>
  <c r="D1001" i="5"/>
  <c r="E1001" i="5"/>
  <c r="H1001" i="5"/>
  <c r="J1001" i="5"/>
  <c r="D1002" i="5"/>
  <c r="H1002" i="5"/>
  <c r="E1002" i="5"/>
  <c r="F1002" i="5"/>
  <c r="I1002" i="5"/>
  <c r="D1003" i="5"/>
  <c r="E1003" i="5"/>
  <c r="K1003" i="5"/>
  <c r="F1003" i="5"/>
  <c r="G1003" i="5"/>
  <c r="J1003" i="5"/>
  <c r="L1003" i="5"/>
  <c r="D1004" i="5"/>
  <c r="I1004" i="5"/>
  <c r="E1004" i="5"/>
  <c r="F1004" i="5"/>
  <c r="H1004" i="5"/>
  <c r="J1004" i="5"/>
  <c r="D1005" i="5"/>
  <c r="E1005" i="5"/>
  <c r="F1005" i="5"/>
  <c r="G1005" i="5"/>
  <c r="L1005" i="5"/>
  <c r="D1006" i="5"/>
  <c r="F1006" i="5"/>
  <c r="E1006" i="5"/>
  <c r="G1006" i="5"/>
  <c r="H1006" i="5"/>
  <c r="I1006" i="5"/>
  <c r="J1006" i="5"/>
  <c r="D1007" i="5"/>
  <c r="E1007" i="5"/>
  <c r="L1007" i="5"/>
  <c r="F1007" i="5"/>
  <c r="H1007" i="5"/>
  <c r="I1007" i="5"/>
  <c r="J1007" i="5"/>
  <c r="K1007" i="5"/>
  <c r="D1008" i="5"/>
  <c r="E1008" i="5"/>
  <c r="G1008" i="5"/>
  <c r="L1008" i="5"/>
  <c r="D1009" i="5"/>
  <c r="H1009" i="5"/>
  <c r="E1009" i="5"/>
  <c r="D1010" i="5"/>
  <c r="H1010" i="5"/>
  <c r="E1010" i="5"/>
  <c r="F1010" i="5"/>
  <c r="I1010" i="5"/>
  <c r="D1011" i="5"/>
  <c r="F1011" i="5"/>
  <c r="E1011" i="5"/>
  <c r="K1011" i="5"/>
  <c r="G1011" i="5"/>
  <c r="L1011" i="5"/>
  <c r="D1012" i="5"/>
  <c r="I1012" i="5"/>
  <c r="E1012" i="5"/>
  <c r="F1012" i="5"/>
  <c r="G1012" i="5"/>
  <c r="H1012" i="5"/>
  <c r="J1012" i="5"/>
  <c r="D1013" i="5"/>
  <c r="H1013" i="5"/>
  <c r="E1013" i="5"/>
  <c r="F1013" i="5"/>
  <c r="G1013" i="5"/>
  <c r="I1013" i="5"/>
  <c r="L1013" i="5"/>
  <c r="D1014" i="5"/>
  <c r="F1014" i="5"/>
  <c r="E1014" i="5"/>
  <c r="G1014" i="5"/>
  <c r="H1014" i="5"/>
  <c r="I1014" i="5"/>
  <c r="J1014" i="5"/>
  <c r="D1015" i="5"/>
  <c r="E1015" i="5"/>
  <c r="L1015" i="5"/>
  <c r="F1015" i="5"/>
  <c r="H1015" i="5"/>
  <c r="I1015" i="5"/>
  <c r="J1015" i="5"/>
  <c r="K1015" i="5"/>
  <c r="D1016" i="5"/>
  <c r="E1016" i="5"/>
  <c r="G1016" i="5"/>
  <c r="D1017" i="5"/>
  <c r="E1017" i="5"/>
  <c r="G1017" i="5"/>
  <c r="H1017" i="5"/>
  <c r="J1017" i="5"/>
  <c r="D1018" i="5"/>
  <c r="I1018" i="5"/>
  <c r="E1018" i="5"/>
  <c r="K1018" i="5"/>
  <c r="F1018" i="5"/>
  <c r="L1018" i="5"/>
  <c r="D1019" i="5"/>
  <c r="F1019" i="5"/>
  <c r="E1019" i="5"/>
  <c r="K1019" i="5"/>
  <c r="J1019" i="5"/>
  <c r="L1019" i="5"/>
  <c r="D1020" i="5"/>
  <c r="I1020" i="5"/>
  <c r="E1020" i="5"/>
  <c r="F1020" i="5"/>
  <c r="G1020" i="5"/>
  <c r="H1020" i="5"/>
  <c r="J1020" i="5"/>
  <c r="K1020" i="5"/>
  <c r="D1021" i="5"/>
  <c r="E1021" i="5"/>
  <c r="G1021" i="5"/>
  <c r="D1022" i="5"/>
  <c r="F1022" i="5"/>
  <c r="E1022" i="5"/>
  <c r="G1022" i="5"/>
  <c r="H1022" i="5"/>
  <c r="I1022" i="5"/>
  <c r="J1022" i="5"/>
  <c r="D1023" i="5"/>
  <c r="E1023" i="5"/>
  <c r="L1023" i="5"/>
  <c r="F1023" i="5"/>
  <c r="H1023" i="5"/>
  <c r="I1023" i="5"/>
  <c r="J1023" i="5"/>
  <c r="K1023" i="5"/>
  <c r="D1024" i="5"/>
  <c r="E1024" i="5"/>
  <c r="G1024" i="5"/>
  <c r="I1024" i="5"/>
  <c r="L1024" i="5"/>
  <c r="D1025" i="5"/>
  <c r="H1025" i="5"/>
  <c r="E1025" i="5"/>
  <c r="G1025" i="5"/>
  <c r="J1025" i="5"/>
  <c r="D1026" i="5"/>
  <c r="J1026" i="5"/>
  <c r="E1026" i="5"/>
  <c r="D1027" i="5"/>
  <c r="H1027" i="5"/>
  <c r="E1027" i="5"/>
  <c r="K1027" i="5"/>
  <c r="F1027" i="5"/>
  <c r="J1027" i="5"/>
  <c r="L1027" i="5"/>
  <c r="D1028" i="5"/>
  <c r="I1028" i="5"/>
  <c r="E1028" i="5"/>
  <c r="L1028" i="5"/>
  <c r="F1028" i="5"/>
  <c r="H1028" i="5"/>
  <c r="J1028" i="5"/>
  <c r="K1028" i="5"/>
  <c r="D1029" i="5"/>
  <c r="J1029" i="5"/>
  <c r="E1029" i="5"/>
  <c r="F1029" i="5"/>
  <c r="G1029" i="5"/>
  <c r="I1029" i="5"/>
  <c r="K1029" i="5"/>
  <c r="L1029" i="5"/>
  <c r="D1030" i="5"/>
  <c r="F1030" i="5"/>
  <c r="E1030" i="5"/>
  <c r="K1030" i="5"/>
  <c r="G1030" i="5"/>
  <c r="H1030" i="5"/>
  <c r="I1030" i="5"/>
  <c r="J1030" i="5"/>
  <c r="L1030" i="5"/>
  <c r="D1031" i="5"/>
  <c r="E1031" i="5"/>
  <c r="F1031" i="5"/>
  <c r="H1031" i="5"/>
  <c r="I1031" i="5"/>
  <c r="J1031" i="5"/>
  <c r="K1031" i="5"/>
  <c r="D1032" i="5"/>
  <c r="H1032" i="5"/>
  <c r="E1032" i="5"/>
  <c r="F1032" i="5"/>
  <c r="G1032" i="5"/>
  <c r="I1032" i="5"/>
  <c r="J1032" i="5"/>
  <c r="K1032" i="5"/>
  <c r="D1033" i="5"/>
  <c r="H1033" i="5"/>
  <c r="E1033" i="5"/>
  <c r="G1033" i="5"/>
  <c r="K1033" i="5"/>
  <c r="L1033" i="5"/>
  <c r="D1034" i="5"/>
  <c r="J1034" i="5"/>
  <c r="E1034" i="5"/>
  <c r="F1034" i="5"/>
  <c r="H1034" i="5"/>
  <c r="I1034" i="5"/>
  <c r="K1034" i="5"/>
  <c r="L1034" i="5"/>
  <c r="D1035" i="5"/>
  <c r="H1035" i="5"/>
  <c r="E1035" i="5"/>
  <c r="G1035" i="5"/>
  <c r="D1036" i="5"/>
  <c r="I1036" i="5"/>
  <c r="E1036" i="5"/>
  <c r="L1036" i="5"/>
  <c r="F1036" i="5"/>
  <c r="G1036" i="5"/>
  <c r="H1036" i="5"/>
  <c r="J1036" i="5"/>
  <c r="K1036" i="5"/>
  <c r="D1037" i="5"/>
  <c r="J1037" i="5"/>
  <c r="E1037" i="5"/>
  <c r="G1037" i="5"/>
  <c r="D1038" i="5"/>
  <c r="F1038" i="5"/>
  <c r="E1038" i="5"/>
  <c r="G1038" i="5"/>
  <c r="I1038" i="5"/>
  <c r="D1039" i="5"/>
  <c r="E1039" i="5"/>
  <c r="F1039" i="5"/>
  <c r="H1039" i="5"/>
  <c r="I1039" i="5"/>
  <c r="J1039" i="5"/>
  <c r="D1040" i="5"/>
  <c r="H1040" i="5"/>
  <c r="E1040" i="5"/>
  <c r="G1040" i="5"/>
  <c r="I1040" i="5"/>
  <c r="D1041" i="5"/>
  <c r="E1041" i="5"/>
  <c r="G1041" i="5"/>
  <c r="D1042" i="5"/>
  <c r="J1042" i="5"/>
  <c r="E1042" i="5"/>
  <c r="L1042" i="5"/>
  <c r="I1042" i="5"/>
  <c r="K1042" i="5"/>
  <c r="D1043" i="5"/>
  <c r="H1043" i="5"/>
  <c r="E1043" i="5"/>
  <c r="K1043" i="5"/>
  <c r="F1043" i="5"/>
  <c r="I1043" i="5"/>
  <c r="J1043" i="5"/>
  <c r="L1043" i="5"/>
  <c r="D1044" i="5"/>
  <c r="I1044" i="5"/>
  <c r="E1044" i="5"/>
  <c r="L1044" i="5"/>
  <c r="F1044" i="5"/>
  <c r="H1044" i="5"/>
  <c r="J1044" i="5"/>
  <c r="K1044" i="5"/>
  <c r="D1045" i="5"/>
  <c r="J1045" i="5"/>
  <c r="E1045" i="5"/>
  <c r="F1045" i="5"/>
  <c r="G1045" i="5"/>
  <c r="H1045" i="5"/>
  <c r="I1045" i="5"/>
  <c r="K1045" i="5"/>
  <c r="D1046" i="5"/>
  <c r="F1046" i="5"/>
  <c r="E1046" i="5"/>
  <c r="K1046" i="5"/>
  <c r="G1046" i="5"/>
  <c r="J1046" i="5"/>
  <c r="L1046" i="5"/>
  <c r="D1047" i="5"/>
  <c r="E1047" i="5"/>
  <c r="F1047" i="5"/>
  <c r="H1047" i="5"/>
  <c r="I1047" i="5"/>
  <c r="J1047" i="5"/>
  <c r="K1047" i="5"/>
  <c r="D1048" i="5"/>
  <c r="H1048" i="5"/>
  <c r="E1048" i="5"/>
  <c r="F1048" i="5"/>
  <c r="G1048" i="5"/>
  <c r="J1048" i="5"/>
  <c r="K1048" i="5"/>
  <c r="L1048" i="5"/>
  <c r="D1049" i="5"/>
  <c r="E1049" i="5"/>
  <c r="K1049" i="5"/>
  <c r="G1049" i="5"/>
  <c r="H1049" i="5"/>
  <c r="J1049" i="5"/>
  <c r="L1049" i="5"/>
  <c r="D1050" i="5"/>
  <c r="J1050" i="5"/>
  <c r="E1050" i="5"/>
  <c r="K1050" i="5"/>
  <c r="F1050" i="5"/>
  <c r="H1050" i="5"/>
  <c r="L1050" i="5"/>
  <c r="D1051" i="5"/>
  <c r="H1051" i="5"/>
  <c r="E1051" i="5"/>
  <c r="G1051" i="5"/>
  <c r="I1051" i="5"/>
  <c r="D1052" i="5"/>
  <c r="I1052" i="5"/>
  <c r="E1052" i="5"/>
  <c r="K1052" i="5"/>
  <c r="G1052" i="5"/>
  <c r="D1053" i="5"/>
  <c r="J1053" i="5"/>
  <c r="E1053" i="5"/>
  <c r="F1053" i="5"/>
  <c r="G1053" i="5"/>
  <c r="H1053" i="5"/>
  <c r="I1053" i="5"/>
  <c r="K1053" i="5"/>
  <c r="L1053" i="5"/>
  <c r="D1054" i="5"/>
  <c r="H1054" i="5"/>
  <c r="E1054" i="5"/>
  <c r="K1054" i="5"/>
  <c r="F1054" i="5"/>
  <c r="I1054" i="5"/>
  <c r="J1054" i="5"/>
  <c r="D1055" i="5"/>
  <c r="E1055" i="5"/>
  <c r="L1055" i="5"/>
  <c r="F1055" i="5"/>
  <c r="G1055" i="5"/>
  <c r="H1055" i="5"/>
  <c r="I1055" i="5"/>
  <c r="J1055" i="5"/>
  <c r="K1055" i="5"/>
  <c r="D1056" i="5"/>
  <c r="K1056" i="5"/>
  <c r="E1056" i="5"/>
  <c r="F1056" i="5"/>
  <c r="G1056" i="5"/>
  <c r="H1056" i="5"/>
  <c r="I1056" i="5"/>
  <c r="J1056" i="5"/>
  <c r="L1056" i="5"/>
  <c r="D1057" i="5"/>
  <c r="F1057" i="5"/>
  <c r="E1057" i="5"/>
  <c r="G1057" i="5"/>
  <c r="I1057" i="5"/>
  <c r="D1058" i="5"/>
  <c r="I1058" i="5"/>
  <c r="E1058" i="5"/>
  <c r="G1058" i="5"/>
  <c r="F1058" i="5"/>
  <c r="H1058" i="5"/>
  <c r="K1058" i="5"/>
  <c r="L1058" i="5"/>
  <c r="D1059" i="5"/>
  <c r="H1059" i="5"/>
  <c r="E1059" i="5"/>
  <c r="F1059" i="5"/>
  <c r="I1059" i="5"/>
  <c r="J1059" i="5"/>
  <c r="K1059" i="5"/>
  <c r="D1060" i="5"/>
  <c r="I1060" i="5"/>
  <c r="E1060" i="5"/>
  <c r="L1060" i="5"/>
  <c r="H1060" i="5"/>
  <c r="J1060" i="5"/>
  <c r="D1061" i="5"/>
  <c r="E1061" i="5"/>
  <c r="G1061" i="5"/>
  <c r="D1062" i="5"/>
  <c r="E1062" i="5"/>
  <c r="K1062" i="5"/>
  <c r="F1062" i="5"/>
  <c r="G1062" i="5"/>
  <c r="H1062" i="5"/>
  <c r="I1062" i="5"/>
  <c r="J1062" i="5"/>
  <c r="L1062" i="5"/>
  <c r="D1063" i="5"/>
  <c r="E1063" i="5"/>
  <c r="L1063" i="5"/>
  <c r="F1063" i="5"/>
  <c r="H1063" i="5"/>
  <c r="I1063" i="5"/>
  <c r="J1063" i="5"/>
  <c r="D1064" i="5"/>
  <c r="H1064" i="5"/>
  <c r="E1064" i="5"/>
  <c r="F1064" i="5"/>
  <c r="G1064" i="5"/>
  <c r="J1064" i="5"/>
  <c r="K1064" i="5"/>
  <c r="L1064" i="5"/>
  <c r="D1065" i="5"/>
  <c r="F1065" i="5"/>
  <c r="E1065" i="5"/>
  <c r="J1065" i="5"/>
  <c r="D1066" i="5"/>
  <c r="E1066" i="5"/>
  <c r="G1066" i="5"/>
  <c r="I1066" i="5"/>
  <c r="D1067" i="5"/>
  <c r="H1067" i="5"/>
  <c r="E1067" i="5"/>
  <c r="L1067" i="5"/>
  <c r="F1067" i="5"/>
  <c r="I1067" i="5"/>
  <c r="J1067" i="5"/>
  <c r="D1068" i="5"/>
  <c r="H1068" i="5"/>
  <c r="E1068" i="5"/>
  <c r="F1068" i="5"/>
  <c r="G1068" i="5"/>
  <c r="J1068" i="5"/>
  <c r="K1068" i="5"/>
  <c r="L1068" i="5"/>
  <c r="D1069" i="5"/>
  <c r="L1069" i="5"/>
  <c r="E1069" i="5"/>
  <c r="G1069" i="5"/>
  <c r="H1069" i="5"/>
  <c r="D1070" i="5"/>
  <c r="H1070" i="5"/>
  <c r="E1070" i="5"/>
  <c r="I1070" i="5"/>
  <c r="D1071" i="5"/>
  <c r="E1071" i="5"/>
  <c r="K1071" i="5"/>
  <c r="F1071" i="5"/>
  <c r="H1071" i="5"/>
  <c r="I1071" i="5"/>
  <c r="J1071" i="5"/>
  <c r="D1072" i="5"/>
  <c r="E1072" i="5"/>
  <c r="L1072" i="5"/>
  <c r="F1072" i="5"/>
  <c r="G1072" i="5"/>
  <c r="H1072" i="5"/>
  <c r="I1072" i="5"/>
  <c r="J1072" i="5"/>
  <c r="K1072" i="5"/>
  <c r="D1073" i="5"/>
  <c r="E1073" i="5"/>
  <c r="G1073" i="5"/>
  <c r="H1073" i="5"/>
  <c r="L1073" i="5"/>
  <c r="D1074" i="5"/>
  <c r="F1074" i="5"/>
  <c r="E1074" i="5"/>
  <c r="H1074" i="5"/>
  <c r="I1074" i="5"/>
  <c r="D1075" i="5"/>
  <c r="H1075" i="5"/>
  <c r="E1075" i="5"/>
  <c r="L1075" i="5"/>
  <c r="F1075" i="5"/>
  <c r="I1075" i="5"/>
  <c r="J1075" i="5"/>
  <c r="D1076" i="5"/>
  <c r="H1076" i="5"/>
  <c r="E1076" i="5"/>
  <c r="F1076" i="5"/>
  <c r="G1076" i="5"/>
  <c r="J1076" i="5"/>
  <c r="K1076" i="5"/>
  <c r="L1076" i="5"/>
  <c r="D1077" i="5"/>
  <c r="E1077" i="5"/>
  <c r="G1077" i="5"/>
  <c r="H1077" i="5"/>
  <c r="L1077" i="5"/>
  <c r="D1078" i="5"/>
  <c r="H1078" i="5"/>
  <c r="E1078" i="5"/>
  <c r="I1078" i="5"/>
  <c r="D1079" i="5"/>
  <c r="E1079" i="5"/>
  <c r="K1079" i="5"/>
  <c r="F1079" i="5"/>
  <c r="H1079" i="5"/>
  <c r="I1079" i="5"/>
  <c r="J1079" i="5"/>
  <c r="D1080" i="5"/>
  <c r="E1080" i="5"/>
  <c r="F1080" i="5"/>
  <c r="G1080" i="5"/>
  <c r="H1080" i="5"/>
  <c r="I1080" i="5"/>
  <c r="J1080" i="5"/>
  <c r="K1080" i="5"/>
  <c r="L1080" i="5"/>
  <c r="D1081" i="5"/>
  <c r="E1081" i="5"/>
  <c r="G1081" i="5"/>
  <c r="H1081" i="5"/>
  <c r="L1081" i="5"/>
  <c r="D1082" i="5"/>
  <c r="F1082" i="5"/>
  <c r="E1082" i="5"/>
  <c r="H1082" i="5"/>
  <c r="I1082" i="5"/>
  <c r="D1083" i="5"/>
  <c r="H1083" i="5"/>
  <c r="E1083" i="5"/>
  <c r="L1083" i="5"/>
  <c r="F1083" i="5"/>
  <c r="I1083" i="5"/>
  <c r="J1083" i="5"/>
  <c r="D1084" i="5"/>
  <c r="H1084" i="5"/>
  <c r="E1084" i="5"/>
  <c r="F1084" i="5"/>
  <c r="G1084" i="5"/>
  <c r="J1084" i="5"/>
  <c r="K1084" i="5"/>
  <c r="L1084" i="5"/>
  <c r="D1085" i="5"/>
  <c r="K1085" i="5"/>
  <c r="E1085" i="5"/>
  <c r="G1085" i="5"/>
  <c r="H1085" i="5"/>
  <c r="L1085" i="5"/>
  <c r="D1086" i="5"/>
  <c r="E1086" i="5"/>
  <c r="L1086" i="5"/>
  <c r="D1087" i="5"/>
  <c r="E1087" i="5"/>
  <c r="F1087" i="5"/>
  <c r="H1087" i="5"/>
  <c r="I1087" i="5"/>
  <c r="J1087" i="5"/>
  <c r="D1088" i="5"/>
  <c r="E1088" i="5"/>
  <c r="F1088" i="5"/>
  <c r="G1088" i="5"/>
  <c r="H1088" i="5"/>
  <c r="I1088" i="5"/>
  <c r="J1088" i="5"/>
  <c r="K1088" i="5"/>
  <c r="L1088" i="5"/>
  <c r="D1089" i="5"/>
  <c r="K1089" i="5"/>
  <c r="E1089" i="5"/>
  <c r="G1089" i="5"/>
  <c r="H1089" i="5"/>
  <c r="D1090" i="5"/>
  <c r="H1090" i="5"/>
  <c r="E1090" i="5"/>
  <c r="I1090" i="5"/>
  <c r="D1091" i="5"/>
  <c r="H1091" i="5"/>
  <c r="E1091" i="5"/>
  <c r="F1091" i="5"/>
  <c r="I1091" i="5"/>
  <c r="J1091" i="5"/>
  <c r="D1092" i="5"/>
  <c r="H1092" i="5"/>
  <c r="E1092" i="5"/>
  <c r="L1092" i="5"/>
  <c r="F1092" i="5"/>
  <c r="G1092" i="5"/>
  <c r="J1092" i="5"/>
  <c r="K1092" i="5"/>
  <c r="D1093" i="5"/>
  <c r="E1093" i="5"/>
  <c r="G1093" i="5"/>
  <c r="L1093" i="5"/>
  <c r="D1094" i="5"/>
  <c r="E1094" i="5"/>
  <c r="H1094" i="5"/>
  <c r="D1095" i="5"/>
  <c r="E1095" i="5"/>
  <c r="F1095" i="5"/>
  <c r="H1095" i="5"/>
  <c r="I1095" i="5"/>
  <c r="J1095" i="5"/>
  <c r="D1096" i="5"/>
  <c r="E1096" i="5"/>
  <c r="F1096" i="5"/>
  <c r="G1096" i="5"/>
  <c r="H1096" i="5"/>
  <c r="I1096" i="5"/>
  <c r="J1096" i="5"/>
  <c r="K1096" i="5"/>
  <c r="L1096" i="5"/>
  <c r="D1097" i="5"/>
  <c r="E1097" i="5"/>
  <c r="G1097" i="5"/>
  <c r="H1097" i="5"/>
  <c r="K1097" i="5"/>
  <c r="D1098" i="5"/>
  <c r="E1098" i="5"/>
  <c r="H1098" i="5"/>
  <c r="I1098" i="5"/>
  <c r="L1098" i="5"/>
  <c r="D1099" i="5"/>
  <c r="H1099" i="5"/>
  <c r="E1099" i="5"/>
  <c r="F1099" i="5"/>
  <c r="I1099" i="5"/>
  <c r="J1099" i="5"/>
  <c r="D1100" i="5"/>
  <c r="H1100" i="5"/>
  <c r="E1100" i="5"/>
  <c r="L1100" i="5"/>
  <c r="F1100" i="5"/>
  <c r="G1100" i="5"/>
  <c r="J1100" i="5"/>
  <c r="K1100" i="5"/>
  <c r="D1101" i="5"/>
  <c r="E1101" i="5"/>
  <c r="G1101" i="5"/>
  <c r="L1101" i="5"/>
  <c r="D1102" i="5"/>
  <c r="H1102" i="5"/>
  <c r="E1102" i="5"/>
  <c r="D1103" i="5"/>
  <c r="E1103" i="5"/>
  <c r="F1103" i="5"/>
  <c r="H1103" i="5"/>
  <c r="I1103" i="5"/>
  <c r="J1103" i="5"/>
  <c r="D1104" i="5"/>
  <c r="E1104" i="5"/>
  <c r="F1104" i="5"/>
  <c r="G1104" i="5"/>
  <c r="H1104" i="5"/>
  <c r="I1104" i="5"/>
  <c r="J1104" i="5"/>
  <c r="K1104" i="5"/>
  <c r="L1104" i="5"/>
  <c r="D1105" i="5"/>
  <c r="E1105" i="5"/>
  <c r="G1105" i="5"/>
  <c r="H1105" i="5"/>
  <c r="K1105" i="5"/>
  <c r="D1106" i="5"/>
  <c r="E1106" i="5"/>
  <c r="H1106" i="5"/>
  <c r="I1106" i="5"/>
  <c r="L1106" i="5"/>
  <c r="D1107" i="5"/>
  <c r="H1107" i="5"/>
  <c r="E1107" i="5"/>
  <c r="F1107" i="5"/>
  <c r="I1107" i="5"/>
  <c r="J1107" i="5"/>
  <c r="D1108" i="5"/>
  <c r="H1108" i="5"/>
  <c r="E1108" i="5"/>
  <c r="L1108" i="5"/>
  <c r="F1108" i="5"/>
  <c r="J1108" i="5"/>
  <c r="D1109" i="5"/>
  <c r="E1109" i="5"/>
  <c r="G1109" i="5"/>
  <c r="L1109" i="5"/>
  <c r="D1110" i="5"/>
  <c r="H1110" i="5"/>
  <c r="E1110" i="5"/>
  <c r="G1110" i="5"/>
  <c r="I1110" i="5"/>
  <c r="L1110" i="5"/>
  <c r="D1111" i="5"/>
  <c r="E1111" i="5"/>
  <c r="F1111" i="5"/>
  <c r="H1111" i="5"/>
  <c r="I1111" i="5"/>
  <c r="J1111" i="5"/>
  <c r="D1112" i="5"/>
  <c r="E1112" i="5"/>
  <c r="F1112" i="5"/>
  <c r="G1112" i="5"/>
  <c r="H1112" i="5"/>
  <c r="I1112" i="5"/>
  <c r="J1112" i="5"/>
  <c r="K1112" i="5"/>
  <c r="L1112" i="5"/>
  <c r="D1113" i="5"/>
  <c r="F1113" i="5"/>
  <c r="E1113" i="5"/>
  <c r="G1113" i="5"/>
  <c r="H1113" i="5"/>
  <c r="I1113" i="5"/>
  <c r="J1113" i="5"/>
  <c r="K1113" i="5"/>
  <c r="L1113" i="5"/>
  <c r="D1114" i="5"/>
  <c r="F1114" i="5"/>
  <c r="E1114" i="5"/>
  <c r="G1114" i="5"/>
  <c r="H1114" i="5"/>
  <c r="I1114" i="5"/>
  <c r="K1114" i="5"/>
  <c r="L1114" i="5"/>
  <c r="D1115" i="5"/>
  <c r="H1115" i="5"/>
  <c r="E1115" i="5"/>
  <c r="G1115" i="5"/>
  <c r="F1115" i="5"/>
  <c r="I1115" i="5"/>
  <c r="D1116" i="5"/>
  <c r="E1116" i="5"/>
  <c r="D1117" i="5"/>
  <c r="E1117" i="5"/>
  <c r="G1117" i="5"/>
  <c r="F1117" i="5"/>
  <c r="H1117" i="5"/>
  <c r="K1117" i="5"/>
  <c r="D1118" i="5"/>
  <c r="J1118" i="5"/>
  <c r="E1118" i="5"/>
  <c r="G1118" i="5"/>
  <c r="F1118" i="5"/>
  <c r="H1118" i="5"/>
  <c r="I1118" i="5"/>
  <c r="D1119" i="5"/>
  <c r="E1119" i="5"/>
  <c r="F1119" i="5"/>
  <c r="G1119" i="5"/>
  <c r="H1119" i="5"/>
  <c r="I1119" i="5"/>
  <c r="J1119" i="5"/>
  <c r="D1120" i="5"/>
  <c r="H1120" i="5"/>
  <c r="E1120" i="5"/>
  <c r="G1120" i="5"/>
  <c r="L1120" i="5"/>
  <c r="D1121" i="5"/>
  <c r="F1121" i="5"/>
  <c r="E1121" i="5"/>
  <c r="G1121" i="5"/>
  <c r="H1121" i="5"/>
  <c r="L1121" i="5"/>
  <c r="D1122" i="5"/>
  <c r="I1122" i="5"/>
  <c r="E1122" i="5"/>
  <c r="G1122" i="5"/>
  <c r="F1122" i="5"/>
  <c r="H1122" i="5"/>
  <c r="J1122" i="5"/>
  <c r="K1122" i="5"/>
  <c r="L1122" i="5"/>
  <c r="D1123" i="5"/>
  <c r="H1123" i="5"/>
  <c r="E1123" i="5"/>
  <c r="G1123" i="5"/>
  <c r="D1124" i="5"/>
  <c r="I1124" i="5"/>
  <c r="E1124" i="5"/>
  <c r="K1124" i="5"/>
  <c r="G1124" i="5"/>
  <c r="H1124" i="5"/>
  <c r="D1125" i="5"/>
  <c r="J1125" i="5"/>
  <c r="E1125" i="5"/>
  <c r="G1125" i="5"/>
  <c r="H1125" i="5"/>
  <c r="K1125" i="5"/>
  <c r="L1125" i="5"/>
  <c r="D1126" i="5"/>
  <c r="E1126" i="5"/>
  <c r="K1126" i="5"/>
  <c r="F1126" i="5"/>
  <c r="H1126" i="5"/>
  <c r="I1126" i="5"/>
  <c r="J1126" i="5"/>
  <c r="D1127" i="5"/>
  <c r="E1127" i="5"/>
  <c r="L1127" i="5"/>
  <c r="F1127" i="5"/>
  <c r="G1127" i="5"/>
  <c r="H1127" i="5"/>
  <c r="I1127" i="5"/>
  <c r="J1127" i="5"/>
  <c r="D1128" i="5"/>
  <c r="H1128" i="5"/>
  <c r="E1128" i="5"/>
  <c r="F1128" i="5"/>
  <c r="G1128" i="5"/>
  <c r="I1128" i="5"/>
  <c r="J1128" i="5"/>
  <c r="K1128" i="5"/>
  <c r="L1128" i="5"/>
  <c r="D1129" i="5"/>
  <c r="F1129" i="5"/>
  <c r="E1129" i="5"/>
  <c r="G1129" i="5"/>
  <c r="D1130" i="5"/>
  <c r="J1130" i="5"/>
  <c r="E1130" i="5"/>
  <c r="G1130" i="5"/>
  <c r="F1130" i="5"/>
  <c r="H1130" i="5"/>
  <c r="D1131" i="5"/>
  <c r="H1131" i="5"/>
  <c r="E1131" i="5"/>
  <c r="F1131" i="5"/>
  <c r="G1131" i="5"/>
  <c r="J1131" i="5"/>
  <c r="K1131" i="5"/>
  <c r="L1131" i="5"/>
  <c r="D1132" i="5"/>
  <c r="F1132" i="5"/>
  <c r="E1132" i="5"/>
  <c r="G1132" i="5"/>
  <c r="L1132" i="5"/>
  <c r="D1133" i="5"/>
  <c r="H1133" i="5"/>
  <c r="E1133" i="5"/>
  <c r="G1133" i="5"/>
  <c r="D1134" i="5"/>
  <c r="E1134" i="5"/>
  <c r="F1134" i="5"/>
  <c r="H1134" i="5"/>
  <c r="I1134" i="5"/>
  <c r="J1134" i="5"/>
  <c r="D1135" i="5"/>
  <c r="I1135" i="5"/>
  <c r="E1135" i="5"/>
  <c r="F1135" i="5"/>
  <c r="G1135" i="5"/>
  <c r="L1135" i="5"/>
  <c r="D1136" i="5"/>
  <c r="J1136" i="5"/>
  <c r="E1136" i="5"/>
  <c r="G1136" i="5"/>
  <c r="H1136" i="5"/>
  <c r="D1137" i="5"/>
  <c r="E1137" i="5"/>
  <c r="K1137" i="5"/>
  <c r="F1137" i="5"/>
  <c r="H1137" i="5"/>
  <c r="I1137" i="5"/>
  <c r="J1137" i="5"/>
  <c r="D1138" i="5"/>
  <c r="H1138" i="5"/>
  <c r="E1138" i="5"/>
  <c r="L1138" i="5"/>
  <c r="F1138" i="5"/>
  <c r="G1138" i="5"/>
  <c r="I1138" i="5"/>
  <c r="J1138" i="5"/>
  <c r="K1138" i="5"/>
  <c r="D1139" i="5"/>
  <c r="F1139" i="5"/>
  <c r="E1139" i="5"/>
  <c r="G1139" i="5"/>
  <c r="H1139" i="5"/>
  <c r="J1139" i="5"/>
  <c r="K1139" i="5"/>
  <c r="L1139" i="5"/>
  <c r="D1140" i="5"/>
  <c r="F1140" i="5"/>
  <c r="E1140" i="5"/>
  <c r="G1140" i="5"/>
  <c r="L1140" i="5"/>
  <c r="D1141" i="5"/>
  <c r="H1141" i="5"/>
  <c r="E1141" i="5"/>
  <c r="G1141" i="5"/>
  <c r="D1142" i="5"/>
  <c r="E1142" i="5"/>
  <c r="F1142" i="5"/>
  <c r="H1142" i="5"/>
  <c r="I1142" i="5"/>
  <c r="J1142" i="5"/>
  <c r="D1143" i="5"/>
  <c r="I1143" i="5"/>
  <c r="E1143" i="5"/>
  <c r="F1143" i="5"/>
  <c r="G1143" i="5"/>
  <c r="L1143" i="5"/>
  <c r="D1144" i="5"/>
  <c r="J1144" i="5"/>
  <c r="E1144" i="5"/>
  <c r="G1144" i="5"/>
  <c r="H1144" i="5"/>
  <c r="D1145" i="5"/>
  <c r="E1145" i="5"/>
  <c r="K1145" i="5"/>
  <c r="F1145" i="5"/>
  <c r="H1145" i="5"/>
  <c r="I1145" i="5"/>
  <c r="J1145" i="5"/>
  <c r="D1146" i="5"/>
  <c r="H1146" i="5"/>
  <c r="E1146" i="5"/>
  <c r="L1146" i="5"/>
  <c r="F1146" i="5"/>
  <c r="G1146" i="5"/>
  <c r="I1146" i="5"/>
  <c r="J1146" i="5"/>
  <c r="K1146" i="5"/>
  <c r="D1147" i="5"/>
  <c r="F1147" i="5"/>
  <c r="E1147" i="5"/>
  <c r="G1147" i="5"/>
  <c r="H1147" i="5"/>
  <c r="J1147" i="5"/>
  <c r="K1147" i="5"/>
  <c r="L1147" i="5"/>
  <c r="D1148" i="5"/>
  <c r="F1148" i="5"/>
  <c r="E1148" i="5"/>
  <c r="G1148" i="5"/>
  <c r="L1148" i="5"/>
  <c r="D1149" i="5"/>
  <c r="H1149" i="5"/>
  <c r="E1149" i="5"/>
  <c r="G1149" i="5"/>
  <c r="D1150" i="5"/>
  <c r="E1150" i="5"/>
  <c r="F1150" i="5"/>
  <c r="H1150" i="5"/>
  <c r="I1150" i="5"/>
  <c r="J1150" i="5"/>
  <c r="D1151" i="5"/>
  <c r="I1151" i="5"/>
  <c r="E1151" i="5"/>
  <c r="F1151" i="5"/>
  <c r="G1151" i="5"/>
  <c r="L1151" i="5"/>
  <c r="D1152" i="5"/>
  <c r="J1152" i="5"/>
  <c r="E1152" i="5"/>
  <c r="G1152" i="5"/>
  <c r="H1152" i="5"/>
  <c r="D1153" i="5"/>
  <c r="E1153" i="5"/>
  <c r="K1153" i="5"/>
  <c r="F1153" i="5"/>
  <c r="H1153" i="5"/>
  <c r="I1153" i="5"/>
  <c r="J1153" i="5"/>
  <c r="D1154" i="5"/>
  <c r="H1154" i="5"/>
  <c r="E1154" i="5"/>
  <c r="F1154" i="5"/>
  <c r="G1154" i="5"/>
  <c r="I1154" i="5"/>
  <c r="J1154" i="5"/>
  <c r="K1154" i="5"/>
  <c r="L1154" i="5"/>
  <c r="D1155" i="5"/>
  <c r="F1155" i="5"/>
  <c r="E1155" i="5"/>
  <c r="G1155" i="5"/>
  <c r="H1155" i="5"/>
  <c r="J1155" i="5"/>
  <c r="K1155" i="5"/>
  <c r="L1155" i="5"/>
  <c r="D1156" i="5"/>
  <c r="F1156" i="5"/>
  <c r="E1156" i="5"/>
  <c r="G1156" i="5"/>
  <c r="H1156" i="5"/>
  <c r="L1156" i="5"/>
  <c r="D1157" i="5"/>
  <c r="H1157" i="5"/>
  <c r="E1157" i="5"/>
  <c r="G1157" i="5"/>
  <c r="I1157" i="5"/>
  <c r="D1158" i="5"/>
  <c r="E1158" i="5"/>
  <c r="K1158" i="5"/>
  <c r="F1158" i="5"/>
  <c r="H1158" i="5"/>
  <c r="I1158" i="5"/>
  <c r="J1158" i="5"/>
  <c r="D1159" i="5"/>
  <c r="I1159" i="5"/>
  <c r="E1159" i="5"/>
  <c r="F1159" i="5"/>
  <c r="G1159" i="5"/>
  <c r="K1159" i="5"/>
  <c r="L1159" i="5"/>
  <c r="D1160" i="5"/>
  <c r="J1160" i="5"/>
  <c r="E1160" i="5"/>
  <c r="G1160" i="5"/>
  <c r="L1160" i="5"/>
  <c r="D1161" i="5"/>
  <c r="E1161" i="5"/>
  <c r="K1161" i="5"/>
  <c r="F1161" i="5"/>
  <c r="H1161" i="5"/>
  <c r="I1161" i="5"/>
  <c r="J1161" i="5"/>
  <c r="D1162" i="5"/>
  <c r="H1162" i="5"/>
  <c r="E1162" i="5"/>
  <c r="F1162" i="5"/>
  <c r="G1162" i="5"/>
  <c r="I1162" i="5"/>
  <c r="J1162" i="5"/>
  <c r="K1162" i="5"/>
  <c r="L1162" i="5"/>
  <c r="D1163" i="5"/>
  <c r="F1163" i="5"/>
  <c r="E1163" i="5"/>
  <c r="G1163" i="5"/>
  <c r="H1163" i="5"/>
  <c r="J1163" i="5"/>
  <c r="K1163" i="5"/>
  <c r="L1163" i="5"/>
  <c r="D1164" i="5"/>
  <c r="F1164" i="5"/>
  <c r="E1164" i="5"/>
  <c r="G1164" i="5"/>
  <c r="H1164" i="5"/>
  <c r="L1164" i="5"/>
  <c r="D1165" i="5"/>
  <c r="H1165" i="5"/>
  <c r="E1165" i="5"/>
  <c r="G1165" i="5"/>
  <c r="I1165" i="5"/>
  <c r="D1166" i="5"/>
  <c r="E1166" i="5"/>
  <c r="K1166" i="5"/>
  <c r="F1166" i="5"/>
  <c r="H1166" i="5"/>
  <c r="I1166" i="5"/>
  <c r="J1166" i="5"/>
  <c r="D1167" i="5"/>
  <c r="I1167" i="5"/>
  <c r="E1167" i="5"/>
  <c r="F1167" i="5"/>
  <c r="G1167" i="5"/>
  <c r="K1167" i="5"/>
  <c r="L1167" i="5"/>
  <c r="D1168" i="5"/>
  <c r="J1168" i="5"/>
  <c r="E1168" i="5"/>
  <c r="G1168" i="5"/>
  <c r="L1168" i="5"/>
  <c r="D1169" i="5"/>
  <c r="E1169" i="5"/>
  <c r="K1169" i="5"/>
  <c r="F1169" i="5"/>
  <c r="H1169" i="5"/>
  <c r="I1169" i="5"/>
  <c r="J1169" i="5"/>
  <c r="D1170" i="5"/>
  <c r="H1170" i="5"/>
  <c r="E1170" i="5"/>
  <c r="F1170" i="5"/>
  <c r="G1170" i="5"/>
  <c r="I1170" i="5"/>
  <c r="J1170" i="5"/>
  <c r="K1170" i="5"/>
  <c r="L1170" i="5"/>
  <c r="D1171" i="5"/>
  <c r="F1171" i="5"/>
  <c r="E1171" i="5"/>
  <c r="G1171" i="5"/>
  <c r="H1171" i="5"/>
  <c r="J1171" i="5"/>
  <c r="K1171" i="5"/>
  <c r="L1171" i="5"/>
  <c r="D1172" i="5"/>
  <c r="F1172" i="5"/>
  <c r="E1172" i="5"/>
  <c r="G1172" i="5"/>
  <c r="H1172" i="5"/>
  <c r="L1172" i="5"/>
  <c r="D1173" i="5"/>
  <c r="H1173" i="5"/>
  <c r="E1173" i="5"/>
  <c r="G1173" i="5"/>
  <c r="I1173" i="5"/>
  <c r="D1174" i="5"/>
  <c r="E1174" i="5"/>
  <c r="K1174" i="5"/>
  <c r="F1174" i="5"/>
  <c r="H1174" i="5"/>
  <c r="I1174" i="5"/>
  <c r="J1174" i="5"/>
  <c r="D1175" i="5"/>
  <c r="I1175" i="5"/>
  <c r="E1175" i="5"/>
  <c r="F1175" i="5"/>
  <c r="G1175" i="5"/>
  <c r="K1175" i="5"/>
  <c r="L1175" i="5"/>
  <c r="D1176" i="5"/>
  <c r="J1176" i="5"/>
  <c r="E1176" i="5"/>
  <c r="G1176" i="5"/>
  <c r="L1176" i="5"/>
  <c r="D1177" i="5"/>
  <c r="E1177" i="5"/>
  <c r="K1177" i="5"/>
  <c r="F1177" i="5"/>
  <c r="H1177" i="5"/>
  <c r="I1177" i="5"/>
  <c r="J1177" i="5"/>
  <c r="D1178" i="5"/>
  <c r="H1178" i="5"/>
  <c r="E1178" i="5"/>
  <c r="F1178" i="5"/>
  <c r="G1178" i="5"/>
  <c r="I1178" i="5"/>
  <c r="J1178" i="5"/>
  <c r="K1178" i="5"/>
  <c r="L1178" i="5"/>
  <c r="D1179" i="5"/>
  <c r="F1179" i="5"/>
  <c r="E1179" i="5"/>
  <c r="G1179" i="5"/>
  <c r="H1179" i="5"/>
  <c r="J1179" i="5"/>
  <c r="K1179" i="5"/>
  <c r="L1179" i="5"/>
  <c r="D1180" i="5"/>
  <c r="F1180" i="5"/>
  <c r="E1180" i="5"/>
  <c r="G1180" i="5"/>
  <c r="H1180" i="5"/>
  <c r="L1180" i="5"/>
  <c r="D1181" i="5"/>
  <c r="H1181" i="5"/>
  <c r="E1181" i="5"/>
  <c r="G1181" i="5"/>
  <c r="I1181" i="5"/>
  <c r="D1182" i="5"/>
  <c r="E1182" i="5"/>
  <c r="K1182" i="5"/>
  <c r="F1182" i="5"/>
  <c r="H1182" i="5"/>
  <c r="I1182" i="5"/>
  <c r="J1182" i="5"/>
  <c r="D1183" i="5"/>
  <c r="I1183" i="5"/>
  <c r="E1183" i="5"/>
  <c r="F1183" i="5"/>
  <c r="G1183" i="5"/>
  <c r="K1183" i="5"/>
  <c r="L1183" i="5"/>
  <c r="D1184" i="5"/>
  <c r="J1184" i="5"/>
  <c r="E1184" i="5"/>
  <c r="G1184" i="5"/>
  <c r="L1184" i="5"/>
  <c r="D1185" i="5"/>
  <c r="E1185" i="5"/>
  <c r="K1185" i="5"/>
  <c r="F1185" i="5"/>
  <c r="H1185" i="5"/>
  <c r="I1185" i="5"/>
  <c r="J1185" i="5"/>
  <c r="D1186" i="5"/>
  <c r="H1186" i="5"/>
  <c r="E1186" i="5"/>
  <c r="F1186" i="5"/>
  <c r="G1186" i="5"/>
  <c r="I1186" i="5"/>
  <c r="J1186" i="5"/>
  <c r="L1186" i="5"/>
  <c r="D1187" i="5"/>
  <c r="F1187" i="5"/>
  <c r="E1187" i="5"/>
  <c r="L1187" i="5"/>
  <c r="G1187" i="5"/>
  <c r="H1187" i="5"/>
  <c r="J1187" i="5"/>
  <c r="K1187" i="5"/>
  <c r="D1188" i="5"/>
  <c r="F1188" i="5"/>
  <c r="E1188" i="5"/>
  <c r="G1188" i="5"/>
  <c r="H1188" i="5"/>
  <c r="L1188" i="5"/>
  <c r="D1189" i="5"/>
  <c r="H1189" i="5"/>
  <c r="E1189" i="5"/>
  <c r="G1189" i="5"/>
  <c r="I1189" i="5"/>
  <c r="D1190" i="5"/>
  <c r="E1190" i="5"/>
  <c r="K1190" i="5"/>
  <c r="F1190" i="5"/>
  <c r="H1190" i="5"/>
  <c r="I1190" i="5"/>
  <c r="J1190" i="5"/>
  <c r="D1191" i="5"/>
  <c r="I1191" i="5"/>
  <c r="E1191" i="5"/>
  <c r="F1191" i="5"/>
  <c r="G1191" i="5"/>
  <c r="K1191" i="5"/>
  <c r="L1191" i="5"/>
  <c r="D1192" i="5"/>
  <c r="J1192" i="5"/>
  <c r="E1192" i="5"/>
  <c r="G1192" i="5"/>
  <c r="L1192" i="5"/>
  <c r="D1193" i="5"/>
  <c r="E1193" i="5"/>
  <c r="K1193" i="5"/>
  <c r="F1193" i="5"/>
  <c r="H1193" i="5"/>
  <c r="I1193" i="5"/>
  <c r="J1193" i="5"/>
  <c r="D1194" i="5"/>
  <c r="H1194" i="5"/>
  <c r="E1194" i="5"/>
  <c r="F1194" i="5"/>
  <c r="G1194" i="5"/>
  <c r="I1194" i="5"/>
  <c r="J1194" i="5"/>
  <c r="L1194" i="5"/>
  <c r="D1195" i="5"/>
  <c r="F1195" i="5"/>
  <c r="E1195" i="5"/>
  <c r="L1195" i="5"/>
  <c r="G1195" i="5"/>
  <c r="H1195" i="5"/>
  <c r="J1195" i="5"/>
  <c r="K1195" i="5"/>
  <c r="D1196" i="5"/>
  <c r="F1196" i="5"/>
  <c r="E1196" i="5"/>
  <c r="G1196" i="5"/>
  <c r="H1196" i="5"/>
  <c r="L1196" i="5"/>
  <c r="D1197" i="5"/>
  <c r="H1197" i="5"/>
  <c r="E1197" i="5"/>
  <c r="G1197" i="5"/>
  <c r="I1197" i="5"/>
  <c r="D1198" i="5"/>
  <c r="E1198" i="5"/>
  <c r="K1198" i="5"/>
  <c r="F1198" i="5"/>
  <c r="H1198" i="5"/>
  <c r="I1198" i="5"/>
  <c r="J1198" i="5"/>
  <c r="D1199" i="5"/>
  <c r="I1199" i="5"/>
  <c r="E1199" i="5"/>
  <c r="F1199" i="5"/>
  <c r="G1199" i="5"/>
  <c r="K1199" i="5"/>
  <c r="L1199" i="5"/>
  <c r="D1200" i="5"/>
  <c r="J1200" i="5"/>
  <c r="E1200" i="5"/>
  <c r="G1200" i="5"/>
  <c r="L1200" i="5"/>
  <c r="D1201" i="5"/>
  <c r="E1201" i="5"/>
  <c r="K1201" i="5"/>
  <c r="F1201" i="5"/>
  <c r="H1201" i="5"/>
  <c r="I1201" i="5"/>
  <c r="J1201" i="5"/>
  <c r="D1202" i="5"/>
  <c r="H1202" i="5"/>
  <c r="E1202" i="5"/>
  <c r="F1202" i="5"/>
  <c r="G1202" i="5"/>
  <c r="I1202" i="5"/>
  <c r="J1202" i="5"/>
  <c r="L1202" i="5"/>
  <c r="D1203" i="5"/>
  <c r="F1203" i="5"/>
  <c r="E1203" i="5"/>
  <c r="L1203" i="5"/>
  <c r="G1203" i="5"/>
  <c r="H1203" i="5"/>
  <c r="J1203" i="5"/>
  <c r="K1203" i="5"/>
  <c r="D1204" i="5"/>
  <c r="F1204" i="5"/>
  <c r="E1204" i="5"/>
  <c r="G1204" i="5"/>
  <c r="H1204" i="5"/>
  <c r="L1204" i="5"/>
  <c r="D1205" i="5"/>
  <c r="H1205" i="5"/>
  <c r="E1205" i="5"/>
  <c r="G1205" i="5"/>
  <c r="I1205" i="5"/>
  <c r="C7" i="1"/>
  <c r="C8" i="1"/>
  <c r="E23" i="1"/>
  <c r="F23" i="1"/>
  <c r="E31" i="1"/>
  <c r="F31" i="1"/>
  <c r="E39" i="1"/>
  <c r="F39" i="1"/>
  <c r="E48" i="1"/>
  <c r="F48" i="1"/>
  <c r="E56" i="1"/>
  <c r="F56" i="1"/>
  <c r="E47" i="1"/>
  <c r="F47" i="1"/>
  <c r="C18" i="1"/>
  <c r="C1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2" i="4"/>
  <c r="V8" i="4"/>
  <c r="Q3" i="4"/>
  <c r="F11" i="4"/>
  <c r="G11" i="4"/>
  <c r="E21" i="4"/>
  <c r="F21" i="4" s="1"/>
  <c r="G21" i="4" s="1"/>
  <c r="N21" i="4" s="1"/>
  <c r="E22" i="4"/>
  <c r="F22" i="4" s="1"/>
  <c r="G22" i="4" s="1"/>
  <c r="K22" i="4" s="1"/>
  <c r="E23" i="4"/>
  <c r="F23" i="4" s="1"/>
  <c r="G23" i="4" s="1"/>
  <c r="H23" i="4" s="1"/>
  <c r="E24" i="4"/>
  <c r="F24" i="4" s="1"/>
  <c r="G24" i="4" s="1"/>
  <c r="K24" i="4" s="1"/>
  <c r="E25" i="4"/>
  <c r="F25" i="4" s="1"/>
  <c r="G25" i="4" s="1"/>
  <c r="K25" i="4" s="1"/>
  <c r="E26" i="4"/>
  <c r="F26" i="4" s="1"/>
  <c r="G26" i="4" s="1"/>
  <c r="K26" i="4" s="1"/>
  <c r="E27" i="4"/>
  <c r="F27" i="4"/>
  <c r="G27" i="4" s="1"/>
  <c r="K27" i="4" s="1"/>
  <c r="E28" i="4"/>
  <c r="F28" i="4" s="1"/>
  <c r="G28" i="4" s="1"/>
  <c r="K28" i="4" s="1"/>
  <c r="E29" i="4"/>
  <c r="F29" i="4" s="1"/>
  <c r="G29" i="4" s="1"/>
  <c r="K29" i="4" s="1"/>
  <c r="E30" i="4"/>
  <c r="F30" i="4"/>
  <c r="G30" i="4" s="1"/>
  <c r="K30" i="4" s="1"/>
  <c r="E31" i="4"/>
  <c r="F31" i="4" s="1"/>
  <c r="G31" i="4" s="1"/>
  <c r="K31" i="4" s="1"/>
  <c r="E32" i="4"/>
  <c r="F32" i="4" s="1"/>
  <c r="G32" i="4" s="1"/>
  <c r="K32" i="4" s="1"/>
  <c r="E33" i="4"/>
  <c r="F33" i="4" s="1"/>
  <c r="G33" i="4" s="1"/>
  <c r="N33" i="4" s="1"/>
  <c r="E34" i="4"/>
  <c r="F34" i="4" s="1"/>
  <c r="G34" i="4" s="1"/>
  <c r="K34" i="4" s="1"/>
  <c r="E35" i="4"/>
  <c r="F35" i="4" s="1"/>
  <c r="G35" i="4" s="1"/>
  <c r="N35" i="4" s="1"/>
  <c r="E36" i="4"/>
  <c r="F36" i="4" s="1"/>
  <c r="G36" i="4" s="1"/>
  <c r="K36" i="4" s="1"/>
  <c r="E37" i="4"/>
  <c r="F37" i="4" s="1"/>
  <c r="G37" i="4" s="1"/>
  <c r="I37" i="4" s="1"/>
  <c r="E38" i="4"/>
  <c r="F38" i="4" s="1"/>
  <c r="G38" i="4" s="1"/>
  <c r="I38" i="4" s="1"/>
  <c r="E39" i="4"/>
  <c r="F39" i="4"/>
  <c r="G39" i="4" s="1"/>
  <c r="I39" i="4" s="1"/>
  <c r="E40" i="4"/>
  <c r="F40" i="4" s="1"/>
  <c r="G40" i="4" s="1"/>
  <c r="I40" i="4" s="1"/>
  <c r="E41" i="4"/>
  <c r="F41" i="4" s="1"/>
  <c r="G41" i="4" s="1"/>
  <c r="I41" i="4" s="1"/>
  <c r="E42" i="4"/>
  <c r="F42" i="4" s="1"/>
  <c r="G42" i="4" s="1"/>
  <c r="K42" i="4" s="1"/>
  <c r="E43" i="4"/>
  <c r="F43" i="4" s="1"/>
  <c r="G43" i="4" s="1"/>
  <c r="K43" i="4" s="1"/>
  <c r="E44" i="4"/>
  <c r="F44" i="4" s="1"/>
  <c r="G44" i="4" s="1"/>
  <c r="K44" i="4" s="1"/>
  <c r="E45" i="4"/>
  <c r="F45" i="4" s="1"/>
  <c r="G45" i="4" s="1"/>
  <c r="I45" i="4" s="1"/>
  <c r="E46" i="4"/>
  <c r="F46" i="4" s="1"/>
  <c r="G46" i="4" s="1"/>
  <c r="I46" i="4" s="1"/>
  <c r="E47" i="4"/>
  <c r="F47" i="4" s="1"/>
  <c r="G47" i="4" s="1"/>
  <c r="I47" i="4" s="1"/>
  <c r="E48" i="4"/>
  <c r="F48" i="4" s="1"/>
  <c r="G48" i="4" s="1"/>
  <c r="K48" i="4" s="1"/>
  <c r="E49" i="4"/>
  <c r="F49" i="4" s="1"/>
  <c r="G49" i="4" s="1"/>
  <c r="K49" i="4" s="1"/>
  <c r="E50" i="4"/>
  <c r="F50" i="4" s="1"/>
  <c r="G50" i="4" s="1"/>
  <c r="N50" i="4" s="1"/>
  <c r="E51" i="4"/>
  <c r="F51" i="4" s="1"/>
  <c r="G51" i="4" s="1"/>
  <c r="N51" i="4" s="1"/>
  <c r="E52" i="4"/>
  <c r="F52" i="4"/>
  <c r="G52" i="4" s="1"/>
  <c r="I52" i="4" s="1"/>
  <c r="E53" i="4"/>
  <c r="F53" i="4" s="1"/>
  <c r="G53" i="4" s="1"/>
  <c r="N53" i="4" s="1"/>
  <c r="E54" i="4"/>
  <c r="F54" i="4" s="1"/>
  <c r="G54" i="4" s="1"/>
  <c r="I54" i="4" s="1"/>
  <c r="E55" i="4"/>
  <c r="F55" i="4" s="1"/>
  <c r="G55" i="4" s="1"/>
  <c r="I55" i="4" s="1"/>
  <c r="E56" i="4"/>
  <c r="F56" i="4" s="1"/>
  <c r="G56" i="4" s="1"/>
  <c r="I56" i="4" s="1"/>
  <c r="E57" i="4"/>
  <c r="F57" i="4" s="1"/>
  <c r="G57" i="4" s="1"/>
  <c r="I57" i="4" s="1"/>
  <c r="E58" i="4"/>
  <c r="F58" i="4" s="1"/>
  <c r="G58" i="4" s="1"/>
  <c r="I58" i="4" s="1"/>
  <c r="E59" i="4"/>
  <c r="F59" i="4" s="1"/>
  <c r="G59" i="4" s="1"/>
  <c r="I59" i="4" s="1"/>
  <c r="E60" i="4"/>
  <c r="F60" i="4"/>
  <c r="G60" i="4" s="1"/>
  <c r="I60" i="4" s="1"/>
  <c r="E61" i="4"/>
  <c r="F61" i="4" s="1"/>
  <c r="G61" i="4" s="1"/>
  <c r="I61" i="4" s="1"/>
  <c r="E62" i="4"/>
  <c r="F62" i="4" s="1"/>
  <c r="G62" i="4" s="1"/>
  <c r="I62" i="4" s="1"/>
  <c r="E63" i="4"/>
  <c r="F63" i="4" s="1"/>
  <c r="G63" i="4" s="1"/>
  <c r="N63" i="4" s="1"/>
  <c r="E64" i="4"/>
  <c r="F64" i="4" s="1"/>
  <c r="G64" i="4" s="1"/>
  <c r="N64" i="4" s="1"/>
  <c r="E65" i="4"/>
  <c r="F65" i="4" s="1"/>
  <c r="G65" i="4" s="1"/>
  <c r="N65" i="4" s="1"/>
  <c r="E66" i="4"/>
  <c r="F66" i="4" s="1"/>
  <c r="G66" i="4" s="1"/>
  <c r="I66" i="4" s="1"/>
  <c r="E67" i="4"/>
  <c r="F67" i="4" s="1"/>
  <c r="G67" i="4" s="1"/>
  <c r="I67" i="4" s="1"/>
  <c r="E68" i="4"/>
  <c r="F68" i="4" s="1"/>
  <c r="G68" i="4" s="1"/>
  <c r="I68" i="4" s="1"/>
  <c r="E69" i="4"/>
  <c r="F69" i="4" s="1"/>
  <c r="G69" i="4" s="1"/>
  <c r="I69" i="4" s="1"/>
  <c r="E70" i="4"/>
  <c r="F70" i="4" s="1"/>
  <c r="G70" i="4" s="1"/>
  <c r="I70" i="4" s="1"/>
  <c r="E71" i="4"/>
  <c r="F71" i="4" s="1"/>
  <c r="G71" i="4" s="1"/>
  <c r="I71" i="4" s="1"/>
  <c r="E72" i="4"/>
  <c r="F72" i="4" s="1"/>
  <c r="G72" i="4" s="1"/>
  <c r="I72" i="4" s="1"/>
  <c r="E74" i="4"/>
  <c r="F74" i="4" s="1"/>
  <c r="G74" i="4" s="1"/>
  <c r="I74" i="4" s="1"/>
  <c r="E75" i="4"/>
  <c r="F75" i="4" s="1"/>
  <c r="G75" i="4" s="1"/>
  <c r="I75" i="4" s="1"/>
  <c r="E76" i="4"/>
  <c r="F76" i="4" s="1"/>
  <c r="G76" i="4" s="1"/>
  <c r="I76" i="4" s="1"/>
  <c r="E77" i="4"/>
  <c r="F77" i="4" s="1"/>
  <c r="G77" i="4" s="1"/>
  <c r="I77" i="4" s="1"/>
  <c r="E78" i="4"/>
  <c r="F78" i="4" s="1"/>
  <c r="G78" i="4" s="1"/>
  <c r="K78" i="4" s="1"/>
  <c r="E79" i="4"/>
  <c r="F79" i="4" s="1"/>
  <c r="G79" i="4" s="1"/>
  <c r="N79" i="4" s="1"/>
  <c r="E80" i="4"/>
  <c r="F80" i="4"/>
  <c r="G80" i="4" s="1"/>
  <c r="K80" i="4" s="1"/>
  <c r="E81" i="4"/>
  <c r="F81" i="4" s="1"/>
  <c r="G81" i="4" s="1"/>
  <c r="K81" i="4" s="1"/>
  <c r="E82" i="4"/>
  <c r="F82" i="4"/>
  <c r="G82" i="4" s="1"/>
  <c r="K82" i="4" s="1"/>
  <c r="E83" i="4"/>
  <c r="F83" i="4" s="1"/>
  <c r="G83" i="4" s="1"/>
  <c r="K83" i="4" s="1"/>
  <c r="E84" i="4"/>
  <c r="F84" i="4" s="1"/>
  <c r="G84" i="4" s="1"/>
  <c r="J84" i="4" s="1"/>
  <c r="E85" i="4"/>
  <c r="F85" i="4" s="1"/>
  <c r="G85" i="4" s="1"/>
  <c r="K85" i="4" s="1"/>
  <c r="E86" i="4"/>
  <c r="F86" i="4" s="1"/>
  <c r="G86" i="4" s="1"/>
  <c r="K86" i="4" s="1"/>
  <c r="E87" i="4"/>
  <c r="F87" i="4"/>
  <c r="G87" i="4" s="1"/>
  <c r="K87" i="4" s="1"/>
  <c r="E88" i="4"/>
  <c r="F88" i="4" s="1"/>
  <c r="G88" i="4" s="1"/>
  <c r="N88" i="4" s="1"/>
  <c r="E89" i="4"/>
  <c r="F89" i="4" s="1"/>
  <c r="G89" i="4" s="1"/>
  <c r="K89" i="4" s="1"/>
  <c r="E90" i="4"/>
  <c r="F90" i="4" s="1"/>
  <c r="G90" i="4" s="1"/>
  <c r="K90" i="4" s="1"/>
  <c r="E91" i="4"/>
  <c r="F91" i="4" s="1"/>
  <c r="G91" i="4" s="1"/>
  <c r="K91" i="4" s="1"/>
  <c r="E92" i="4"/>
  <c r="F92" i="4" s="1"/>
  <c r="G92" i="4" s="1"/>
  <c r="K92" i="4" s="1"/>
  <c r="E93" i="4"/>
  <c r="F93" i="4"/>
  <c r="G93" i="4" s="1"/>
  <c r="K93" i="4" s="1"/>
  <c r="E94" i="4"/>
  <c r="F94" i="4"/>
  <c r="G94" i="4" s="1"/>
  <c r="K94" i="4" s="1"/>
  <c r="E95" i="4"/>
  <c r="F95" i="4" s="1"/>
  <c r="G95" i="4" s="1"/>
  <c r="K95" i="4" s="1"/>
  <c r="E96" i="4"/>
  <c r="F96" i="4"/>
  <c r="G96" i="4" s="1"/>
  <c r="K96" i="4" s="1"/>
  <c r="E97" i="4"/>
  <c r="F97" i="4"/>
  <c r="G97" i="4" s="1"/>
  <c r="K97" i="4" s="1"/>
  <c r="E98" i="4"/>
  <c r="F98" i="4" s="1"/>
  <c r="G98" i="4" s="1"/>
  <c r="K98" i="4" s="1"/>
  <c r="E99" i="4"/>
  <c r="F99" i="4" s="1"/>
  <c r="G99" i="4" s="1"/>
  <c r="K99" i="4" s="1"/>
  <c r="E100" i="4"/>
  <c r="F100" i="4" s="1"/>
  <c r="G100" i="4" s="1"/>
  <c r="K100" i="4" s="1"/>
  <c r="E101" i="4"/>
  <c r="F101" i="4" s="1"/>
  <c r="G101" i="4" s="1"/>
  <c r="K101" i="4" s="1"/>
  <c r="E102" i="4"/>
  <c r="F102" i="4" s="1"/>
  <c r="G102" i="4" s="1"/>
  <c r="K102" i="4" s="1"/>
  <c r="E103" i="4"/>
  <c r="F103" i="4"/>
  <c r="G103" i="4" s="1"/>
  <c r="K103" i="4" s="1"/>
  <c r="E104" i="4"/>
  <c r="F104" i="4"/>
  <c r="G104" i="4" s="1"/>
  <c r="N104" i="4" s="1"/>
  <c r="E105" i="4"/>
  <c r="F105" i="4" s="1"/>
  <c r="G105" i="4" s="1"/>
  <c r="K105" i="4" s="1"/>
  <c r="E106" i="4"/>
  <c r="F106" i="4" s="1"/>
  <c r="G106" i="4" s="1"/>
  <c r="K106" i="4" s="1"/>
  <c r="E107" i="4"/>
  <c r="F107" i="4" s="1"/>
  <c r="G107" i="4" s="1"/>
  <c r="J107" i="4" s="1"/>
  <c r="E108" i="4"/>
  <c r="F108" i="4" s="1"/>
  <c r="G108" i="4" s="1"/>
  <c r="K108" i="4" s="1"/>
  <c r="E109" i="4"/>
  <c r="F109" i="4"/>
  <c r="G109" i="4" s="1"/>
  <c r="K109" i="4" s="1"/>
  <c r="E110" i="4"/>
  <c r="F110" i="4" s="1"/>
  <c r="G110" i="4" s="1"/>
  <c r="K110" i="4" s="1"/>
  <c r="E111" i="4"/>
  <c r="F111" i="4" s="1"/>
  <c r="G111" i="4" s="1"/>
  <c r="J111" i="4" s="1"/>
  <c r="E112" i="4"/>
  <c r="F112" i="4" s="1"/>
  <c r="G112" i="4" s="1"/>
  <c r="K112" i="4" s="1"/>
  <c r="E113" i="4"/>
  <c r="F113" i="4"/>
  <c r="G113" i="4" s="1"/>
  <c r="K113" i="4" s="1"/>
  <c r="E114" i="4"/>
  <c r="F114" i="4" s="1"/>
  <c r="G114" i="4" s="1"/>
  <c r="K114" i="4" s="1"/>
  <c r="E115" i="4"/>
  <c r="F115" i="4" s="1"/>
  <c r="G115" i="4" s="1"/>
  <c r="K115" i="4" s="1"/>
  <c r="E116" i="4"/>
  <c r="F116" i="4" s="1"/>
  <c r="G116" i="4" s="1"/>
  <c r="K116" i="4" s="1"/>
  <c r="E117" i="4"/>
  <c r="F117" i="4" s="1"/>
  <c r="G117" i="4" s="1"/>
  <c r="N117" i="4" s="1"/>
  <c r="E118" i="4"/>
  <c r="F118" i="4" s="1"/>
  <c r="G118" i="4" s="1"/>
  <c r="N118" i="4" s="1"/>
  <c r="E119" i="4"/>
  <c r="F119" i="4" s="1"/>
  <c r="G119" i="4" s="1"/>
  <c r="N119" i="4" s="1"/>
  <c r="E120" i="4"/>
  <c r="F120" i="4" s="1"/>
  <c r="G120" i="4" s="1"/>
  <c r="K120" i="4" s="1"/>
  <c r="E121" i="4"/>
  <c r="F121" i="4" s="1"/>
  <c r="G121" i="4" s="1"/>
  <c r="K121" i="4" s="1"/>
  <c r="E122" i="4"/>
  <c r="F122" i="4" s="1"/>
  <c r="G122" i="4" s="1"/>
  <c r="K122" i="4" s="1"/>
  <c r="E123" i="4"/>
  <c r="F123" i="4" s="1"/>
  <c r="G123" i="4" s="1"/>
  <c r="K123" i="4" s="1"/>
  <c r="E124" i="4"/>
  <c r="F124" i="4" s="1"/>
  <c r="G124" i="4" s="1"/>
  <c r="K124" i="4" s="1"/>
  <c r="E125" i="4"/>
  <c r="F125" i="4" s="1"/>
  <c r="G125" i="4" s="1"/>
  <c r="J125" i="4" s="1"/>
  <c r="E73" i="4"/>
  <c r="F73" i="4" s="1"/>
  <c r="V11" i="4"/>
  <c r="V12" i="4"/>
  <c r="E14" i="4"/>
  <c r="E15" i="4" s="1"/>
  <c r="V15" i="4"/>
  <c r="C17" i="4"/>
  <c r="V19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2" i="3"/>
  <c r="V22" i="3" s="1"/>
  <c r="Q3" i="3"/>
  <c r="V3" i="3"/>
  <c r="V9" i="3"/>
  <c r="F11" i="3"/>
  <c r="G11" i="3"/>
  <c r="E23" i="3"/>
  <c r="F23" i="3" s="1"/>
  <c r="G23" i="3" s="1"/>
  <c r="H23" i="3" s="1"/>
  <c r="E22" i="3"/>
  <c r="F22" i="3"/>
  <c r="G22" i="3" s="1"/>
  <c r="K22" i="3" s="1"/>
  <c r="E24" i="3"/>
  <c r="F24" i="3" s="1"/>
  <c r="G24" i="3" s="1"/>
  <c r="K24" i="3" s="1"/>
  <c r="E25" i="3"/>
  <c r="F25" i="3"/>
  <c r="G25" i="3" s="1"/>
  <c r="K25" i="3" s="1"/>
  <c r="E26" i="3"/>
  <c r="F26" i="3" s="1"/>
  <c r="G26" i="3" s="1"/>
  <c r="K26" i="3" s="1"/>
  <c r="E27" i="3"/>
  <c r="F27" i="3" s="1"/>
  <c r="G27" i="3" s="1"/>
  <c r="K27" i="3" s="1"/>
  <c r="E28" i="3"/>
  <c r="F28" i="3" s="1"/>
  <c r="G28" i="3" s="1"/>
  <c r="K28" i="3" s="1"/>
  <c r="E29" i="3"/>
  <c r="F29" i="3"/>
  <c r="G29" i="3" s="1"/>
  <c r="K29" i="3" s="1"/>
  <c r="E30" i="3"/>
  <c r="F30" i="3" s="1"/>
  <c r="G30" i="3" s="1"/>
  <c r="K30" i="3" s="1"/>
  <c r="E31" i="3"/>
  <c r="F31" i="3" s="1"/>
  <c r="G31" i="3" s="1"/>
  <c r="K31" i="3" s="1"/>
  <c r="E32" i="3"/>
  <c r="F32" i="3" s="1"/>
  <c r="G32" i="3" s="1"/>
  <c r="K32" i="3" s="1"/>
  <c r="E34" i="3"/>
  <c r="F34" i="3" s="1"/>
  <c r="G34" i="3" s="1"/>
  <c r="K34" i="3" s="1"/>
  <c r="E36" i="3"/>
  <c r="F36" i="3" s="1"/>
  <c r="G36" i="3" s="1"/>
  <c r="K36" i="3" s="1"/>
  <c r="E37" i="3"/>
  <c r="F37" i="3" s="1"/>
  <c r="G37" i="3" s="1"/>
  <c r="I37" i="3" s="1"/>
  <c r="E38" i="3"/>
  <c r="F38" i="3" s="1"/>
  <c r="G38" i="3" s="1"/>
  <c r="I38" i="3" s="1"/>
  <c r="E39" i="3"/>
  <c r="F39" i="3" s="1"/>
  <c r="G39" i="3" s="1"/>
  <c r="I39" i="3" s="1"/>
  <c r="E40" i="3"/>
  <c r="F40" i="3" s="1"/>
  <c r="G40" i="3" s="1"/>
  <c r="I40" i="3" s="1"/>
  <c r="E41" i="3"/>
  <c r="F41" i="3" s="1"/>
  <c r="G41" i="3" s="1"/>
  <c r="I41" i="3" s="1"/>
  <c r="E42" i="3"/>
  <c r="F42" i="3" s="1"/>
  <c r="G42" i="3" s="1"/>
  <c r="K42" i="3" s="1"/>
  <c r="E43" i="3"/>
  <c r="F43" i="3" s="1"/>
  <c r="G43" i="3" s="1"/>
  <c r="K43" i="3" s="1"/>
  <c r="E44" i="3"/>
  <c r="F44" i="3" s="1"/>
  <c r="G44" i="3" s="1"/>
  <c r="K44" i="3" s="1"/>
  <c r="E45" i="3"/>
  <c r="F45" i="3" s="1"/>
  <c r="G45" i="3" s="1"/>
  <c r="I45" i="3" s="1"/>
  <c r="E46" i="3"/>
  <c r="F46" i="3" s="1"/>
  <c r="G46" i="3" s="1"/>
  <c r="I46" i="3" s="1"/>
  <c r="E47" i="3"/>
  <c r="F47" i="3" s="1"/>
  <c r="G47" i="3" s="1"/>
  <c r="I47" i="3" s="1"/>
  <c r="E48" i="3"/>
  <c r="F48" i="3" s="1"/>
  <c r="G48" i="3" s="1"/>
  <c r="K48" i="3" s="1"/>
  <c r="E49" i="3"/>
  <c r="F49" i="3" s="1"/>
  <c r="G49" i="3" s="1"/>
  <c r="K49" i="3" s="1"/>
  <c r="E52" i="3"/>
  <c r="F52" i="3" s="1"/>
  <c r="G52" i="3" s="1"/>
  <c r="I52" i="3" s="1"/>
  <c r="E54" i="3"/>
  <c r="F54" i="3" s="1"/>
  <c r="G54" i="3" s="1"/>
  <c r="I54" i="3" s="1"/>
  <c r="E55" i="3"/>
  <c r="F55" i="3" s="1"/>
  <c r="G55" i="3" s="1"/>
  <c r="I55" i="3" s="1"/>
  <c r="E56" i="3"/>
  <c r="F56" i="3" s="1"/>
  <c r="G56" i="3" s="1"/>
  <c r="I56" i="3" s="1"/>
  <c r="E57" i="3"/>
  <c r="F57" i="3" s="1"/>
  <c r="G57" i="3" s="1"/>
  <c r="I57" i="3" s="1"/>
  <c r="E58" i="3"/>
  <c r="F58" i="3" s="1"/>
  <c r="G58" i="3" s="1"/>
  <c r="I58" i="3" s="1"/>
  <c r="E59" i="3"/>
  <c r="F59" i="3" s="1"/>
  <c r="G59" i="3" s="1"/>
  <c r="I59" i="3" s="1"/>
  <c r="E60" i="3"/>
  <c r="F60" i="3" s="1"/>
  <c r="G60" i="3" s="1"/>
  <c r="I60" i="3" s="1"/>
  <c r="E61" i="3"/>
  <c r="F61" i="3" s="1"/>
  <c r="G61" i="3" s="1"/>
  <c r="I61" i="3" s="1"/>
  <c r="E62" i="3"/>
  <c r="F62" i="3" s="1"/>
  <c r="G62" i="3" s="1"/>
  <c r="I62" i="3" s="1"/>
  <c r="E66" i="3"/>
  <c r="F66" i="3" s="1"/>
  <c r="G66" i="3" s="1"/>
  <c r="I66" i="3" s="1"/>
  <c r="E67" i="3"/>
  <c r="F67" i="3" s="1"/>
  <c r="G67" i="3" s="1"/>
  <c r="I67" i="3" s="1"/>
  <c r="E68" i="3"/>
  <c r="F68" i="3" s="1"/>
  <c r="G68" i="3" s="1"/>
  <c r="I68" i="3" s="1"/>
  <c r="E69" i="3"/>
  <c r="F69" i="3"/>
  <c r="G69" i="3" s="1"/>
  <c r="I69" i="3" s="1"/>
  <c r="E70" i="3"/>
  <c r="F70" i="3" s="1"/>
  <c r="G70" i="3" s="1"/>
  <c r="I70" i="3" s="1"/>
  <c r="E71" i="3"/>
  <c r="F71" i="3" s="1"/>
  <c r="G71" i="3" s="1"/>
  <c r="I71" i="3" s="1"/>
  <c r="E72" i="3"/>
  <c r="F72" i="3" s="1"/>
  <c r="G72" i="3" s="1"/>
  <c r="I72" i="3" s="1"/>
  <c r="E74" i="3"/>
  <c r="F74" i="3" s="1"/>
  <c r="G74" i="3" s="1"/>
  <c r="I74" i="3" s="1"/>
  <c r="E75" i="3"/>
  <c r="F75" i="3" s="1"/>
  <c r="G75" i="3" s="1"/>
  <c r="I75" i="3" s="1"/>
  <c r="E76" i="3"/>
  <c r="F76" i="3" s="1"/>
  <c r="G76" i="3" s="1"/>
  <c r="I76" i="3" s="1"/>
  <c r="E77" i="3"/>
  <c r="F77" i="3" s="1"/>
  <c r="G77" i="3" s="1"/>
  <c r="I77" i="3" s="1"/>
  <c r="E78" i="3"/>
  <c r="F78" i="3" s="1"/>
  <c r="G78" i="3" s="1"/>
  <c r="K78" i="3" s="1"/>
  <c r="E80" i="3"/>
  <c r="F80" i="3"/>
  <c r="G80" i="3" s="1"/>
  <c r="K80" i="3" s="1"/>
  <c r="E81" i="3"/>
  <c r="F81" i="3" s="1"/>
  <c r="G81" i="3" s="1"/>
  <c r="K81" i="3" s="1"/>
  <c r="E82" i="3"/>
  <c r="F82" i="3" s="1"/>
  <c r="G82" i="3" s="1"/>
  <c r="K82" i="3" s="1"/>
  <c r="E83" i="3"/>
  <c r="F83" i="3"/>
  <c r="G83" i="3" s="1"/>
  <c r="K83" i="3" s="1"/>
  <c r="E84" i="3"/>
  <c r="F84" i="3"/>
  <c r="G84" i="3"/>
  <c r="J84" i="3" s="1"/>
  <c r="E85" i="3"/>
  <c r="F85" i="3" s="1"/>
  <c r="G85" i="3" s="1"/>
  <c r="K85" i="3" s="1"/>
  <c r="E86" i="3"/>
  <c r="F86" i="3" s="1"/>
  <c r="G86" i="3" s="1"/>
  <c r="K86" i="3" s="1"/>
  <c r="E87" i="3"/>
  <c r="F87" i="3" s="1"/>
  <c r="G87" i="3" s="1"/>
  <c r="K87" i="3" s="1"/>
  <c r="E91" i="3"/>
  <c r="F91" i="3" s="1"/>
  <c r="G91" i="3" s="1"/>
  <c r="K91" i="3" s="1"/>
  <c r="E95" i="3"/>
  <c r="F95" i="3" s="1"/>
  <c r="G95" i="3" s="1"/>
  <c r="K95" i="3" s="1"/>
  <c r="E97" i="3"/>
  <c r="F97" i="3" s="1"/>
  <c r="G97" i="3" s="1"/>
  <c r="K97" i="3" s="1"/>
  <c r="E99" i="3"/>
  <c r="F99" i="3" s="1"/>
  <c r="G99" i="3" s="1"/>
  <c r="K99" i="3" s="1"/>
  <c r="E101" i="3"/>
  <c r="F101" i="3" s="1"/>
  <c r="G101" i="3" s="1"/>
  <c r="K101" i="3" s="1"/>
  <c r="E103" i="3"/>
  <c r="F103" i="3" s="1"/>
  <c r="G103" i="3" s="1"/>
  <c r="K103" i="3" s="1"/>
  <c r="E105" i="3"/>
  <c r="F105" i="3" s="1"/>
  <c r="G105" i="3" s="1"/>
  <c r="K105" i="3" s="1"/>
  <c r="E107" i="3"/>
  <c r="F107" i="3"/>
  <c r="G107" i="3" s="1"/>
  <c r="K107" i="3" s="1"/>
  <c r="E110" i="3"/>
  <c r="F110" i="3"/>
  <c r="G110" i="3" s="1"/>
  <c r="K110" i="3" s="1"/>
  <c r="E111" i="3"/>
  <c r="F111" i="3" s="1"/>
  <c r="G111" i="3" s="1"/>
  <c r="K111" i="3" s="1"/>
  <c r="E114" i="3"/>
  <c r="F114" i="3" s="1"/>
  <c r="G114" i="3" s="1"/>
  <c r="K114" i="3" s="1"/>
  <c r="E116" i="3"/>
  <c r="F116" i="3" s="1"/>
  <c r="G116" i="3" s="1"/>
  <c r="K116" i="3" s="1"/>
  <c r="E118" i="3"/>
  <c r="F118" i="3" s="1"/>
  <c r="G118" i="3" s="1"/>
  <c r="K118" i="3" s="1"/>
  <c r="E120" i="3"/>
  <c r="F120" i="3"/>
  <c r="G120" i="3" s="1"/>
  <c r="K120" i="3" s="1"/>
  <c r="E122" i="3"/>
  <c r="F122" i="3" s="1"/>
  <c r="G122" i="3" s="1"/>
  <c r="K122" i="3" s="1"/>
  <c r="E124" i="3"/>
  <c r="F124" i="3"/>
  <c r="G124" i="3" s="1"/>
  <c r="N124" i="3" s="1"/>
  <c r="E126" i="3"/>
  <c r="F126" i="3" s="1"/>
  <c r="G126" i="3" s="1"/>
  <c r="K126" i="3" s="1"/>
  <c r="E128" i="3"/>
  <c r="F128" i="3" s="1"/>
  <c r="G128" i="3" s="1"/>
  <c r="K128" i="3" s="1"/>
  <c r="E130" i="3"/>
  <c r="F130" i="3" s="1"/>
  <c r="G130" i="3" s="1"/>
  <c r="J130" i="3" s="1"/>
  <c r="E132" i="3"/>
  <c r="F132" i="3"/>
  <c r="G132" i="3" s="1"/>
  <c r="K132" i="3" s="1"/>
  <c r="E134" i="3"/>
  <c r="F134" i="3" s="1"/>
  <c r="G134" i="3" s="1"/>
  <c r="K134" i="3" s="1"/>
  <c r="E136" i="3"/>
  <c r="F136" i="3" s="1"/>
  <c r="G136" i="3" s="1"/>
  <c r="K136" i="3" s="1"/>
  <c r="E138" i="3"/>
  <c r="F138" i="3" s="1"/>
  <c r="G138" i="3" s="1"/>
  <c r="J138" i="3" s="1"/>
  <c r="E140" i="3"/>
  <c r="F140" i="3" s="1"/>
  <c r="G140" i="3" s="1"/>
  <c r="K140" i="3" s="1"/>
  <c r="E142" i="3"/>
  <c r="F142" i="3" s="1"/>
  <c r="G142" i="3" s="1"/>
  <c r="K142" i="3" s="1"/>
  <c r="E144" i="3"/>
  <c r="F144" i="3" s="1"/>
  <c r="G144" i="3" s="1"/>
  <c r="K144" i="3" s="1"/>
  <c r="E146" i="3"/>
  <c r="F146" i="3" s="1"/>
  <c r="G146" i="3" s="1"/>
  <c r="K146" i="3" s="1"/>
  <c r="E148" i="3"/>
  <c r="F148" i="3" s="1"/>
  <c r="G148" i="3" s="1"/>
  <c r="K148" i="3" s="1"/>
  <c r="E150" i="3"/>
  <c r="F150" i="3" s="1"/>
  <c r="G150" i="3" s="1"/>
  <c r="N150" i="3" s="1"/>
  <c r="E152" i="3"/>
  <c r="F152" i="3" s="1"/>
  <c r="G152" i="3" s="1"/>
  <c r="N152" i="3" s="1"/>
  <c r="E154" i="3"/>
  <c r="F154" i="3" s="1"/>
  <c r="G154" i="3" s="1"/>
  <c r="N154" i="3" s="1"/>
  <c r="E156" i="3"/>
  <c r="F156" i="3" s="1"/>
  <c r="G156" i="3" s="1"/>
  <c r="K156" i="3" s="1"/>
  <c r="E158" i="3"/>
  <c r="F158" i="3" s="1"/>
  <c r="G158" i="3" s="1"/>
  <c r="K158" i="3" s="1"/>
  <c r="E160" i="3"/>
  <c r="F160" i="3" s="1"/>
  <c r="G160" i="3" s="1"/>
  <c r="K160" i="3" s="1"/>
  <c r="E162" i="3"/>
  <c r="F162" i="3" s="1"/>
  <c r="G162" i="3" s="1"/>
  <c r="K162" i="3" s="1"/>
  <c r="E166" i="3"/>
  <c r="F166" i="3"/>
  <c r="G166" i="3" s="1"/>
  <c r="K166" i="3" s="1"/>
  <c r="E168" i="3"/>
  <c r="F168" i="3" s="1"/>
  <c r="G168" i="3" s="1"/>
  <c r="J168" i="3" s="1"/>
  <c r="E21" i="3"/>
  <c r="F21" i="3" s="1"/>
  <c r="G21" i="3" s="1"/>
  <c r="N21" i="3" s="1"/>
  <c r="E33" i="3"/>
  <c r="F33" i="3"/>
  <c r="G33" i="3" s="1"/>
  <c r="N33" i="3" s="1"/>
  <c r="E35" i="3"/>
  <c r="F35" i="3"/>
  <c r="G35" i="3" s="1"/>
  <c r="N35" i="3" s="1"/>
  <c r="E50" i="3"/>
  <c r="F50" i="3" s="1"/>
  <c r="G50" i="3" s="1"/>
  <c r="N50" i="3" s="1"/>
  <c r="E51" i="3"/>
  <c r="F51" i="3" s="1"/>
  <c r="G51" i="3" s="1"/>
  <c r="N51" i="3" s="1"/>
  <c r="E53" i="3"/>
  <c r="F53" i="3" s="1"/>
  <c r="G53" i="3" s="1"/>
  <c r="N53" i="3" s="1"/>
  <c r="E63" i="3"/>
  <c r="F63" i="3" s="1"/>
  <c r="G63" i="3" s="1"/>
  <c r="N63" i="3" s="1"/>
  <c r="E64" i="3"/>
  <c r="F64" i="3" s="1"/>
  <c r="G64" i="3" s="1"/>
  <c r="N64" i="3" s="1"/>
  <c r="E65" i="3"/>
  <c r="F65" i="3" s="1"/>
  <c r="G65" i="3" s="1"/>
  <c r="N65" i="3" s="1"/>
  <c r="E79" i="3"/>
  <c r="F79" i="3" s="1"/>
  <c r="G79" i="3" s="1"/>
  <c r="N79" i="3" s="1"/>
  <c r="E88" i="3"/>
  <c r="F88" i="3" s="1"/>
  <c r="G88" i="3" s="1"/>
  <c r="N88" i="3" s="1"/>
  <c r="E73" i="3"/>
  <c r="F73" i="3" s="1"/>
  <c r="V13" i="3"/>
  <c r="E14" i="3"/>
  <c r="E15" i="3" s="1"/>
  <c r="V14" i="3"/>
  <c r="V16" i="3"/>
  <c r="C17" i="3"/>
  <c r="Q23" i="3"/>
  <c r="V21" i="3"/>
  <c r="Q22" i="3"/>
  <c r="Q24" i="3"/>
  <c r="Q25" i="3"/>
  <c r="Q26" i="3"/>
  <c r="Q27" i="3"/>
  <c r="Q28" i="3"/>
  <c r="Q29" i="3"/>
  <c r="Q30" i="3"/>
  <c r="Q31" i="3"/>
  <c r="Q32" i="3"/>
  <c r="Q34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2" i="3"/>
  <c r="Q54" i="3"/>
  <c r="Q55" i="3"/>
  <c r="Q56" i="3"/>
  <c r="Q57" i="3"/>
  <c r="Q58" i="3"/>
  <c r="Q59" i="3"/>
  <c r="Q60" i="3"/>
  <c r="Q61" i="3"/>
  <c r="Q62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80" i="3"/>
  <c r="Q81" i="3"/>
  <c r="Q82" i="3"/>
  <c r="Q83" i="3"/>
  <c r="Q84" i="3"/>
  <c r="Q85" i="3"/>
  <c r="Q86" i="3"/>
  <c r="Q87" i="3"/>
  <c r="Q91" i="3"/>
  <c r="Q95" i="3"/>
  <c r="Q97" i="3"/>
  <c r="Q99" i="3"/>
  <c r="Q101" i="3"/>
  <c r="Q103" i="3"/>
  <c r="Q105" i="3"/>
  <c r="Q107" i="3"/>
  <c r="Q110" i="3"/>
  <c r="Q111" i="3"/>
  <c r="Q114" i="3"/>
  <c r="Q116" i="3"/>
  <c r="Q118" i="3"/>
  <c r="Q120" i="3"/>
  <c r="Q122" i="3"/>
  <c r="Q124" i="3"/>
  <c r="Q126" i="3"/>
  <c r="Q128" i="3"/>
  <c r="Q130" i="3"/>
  <c r="Q132" i="3"/>
  <c r="Q134" i="3"/>
  <c r="Q136" i="3"/>
  <c r="Q138" i="3"/>
  <c r="Q140" i="3"/>
  <c r="Q142" i="3"/>
  <c r="Q144" i="3"/>
  <c r="Q146" i="3"/>
  <c r="Q148" i="3"/>
  <c r="Q150" i="3"/>
  <c r="Q152" i="3"/>
  <c r="Q154" i="3"/>
  <c r="Q156" i="3"/>
  <c r="Q158" i="3"/>
  <c r="Q160" i="3"/>
  <c r="Q162" i="3"/>
  <c r="Q166" i="3"/>
  <c r="Q168" i="3"/>
  <c r="Q21" i="3"/>
  <c r="Q33" i="3"/>
  <c r="Q35" i="3"/>
  <c r="Q50" i="3"/>
  <c r="Q51" i="3"/>
  <c r="Q53" i="3"/>
  <c r="Q63" i="3"/>
  <c r="Q64" i="3"/>
  <c r="Q65" i="3"/>
  <c r="Q79" i="3"/>
  <c r="Q88" i="3"/>
  <c r="A9" i="6"/>
  <c r="C9" i="6" s="1"/>
  <c r="H16" i="6"/>
  <c r="H15" i="6"/>
  <c r="D21" i="6"/>
  <c r="H21" i="6" s="1"/>
  <c r="D22" i="6"/>
  <c r="H22" i="6" s="1"/>
  <c r="D23" i="6"/>
  <c r="I23" i="6" s="1"/>
  <c r="D24" i="6"/>
  <c r="D25" i="6"/>
  <c r="H25" i="6" s="1"/>
  <c r="D26" i="6"/>
  <c r="F26" i="6" s="1"/>
  <c r="D27" i="6"/>
  <c r="J27" i="6" s="1"/>
  <c r="D28" i="6"/>
  <c r="I28" i="6" s="1"/>
  <c r="D29" i="6"/>
  <c r="H29" i="6" s="1"/>
  <c r="D30" i="6"/>
  <c r="I30" i="6" s="1"/>
  <c r="D31" i="6"/>
  <c r="I31" i="6" s="1"/>
  <c r="D32" i="6"/>
  <c r="D33" i="6"/>
  <c r="H33" i="6" s="1"/>
  <c r="D34" i="6"/>
  <c r="F34" i="6" s="1"/>
  <c r="D35" i="6"/>
  <c r="J35" i="6" s="1"/>
  <c r="D36" i="6"/>
  <c r="D37" i="6"/>
  <c r="H37" i="6" s="1"/>
  <c r="D38" i="6"/>
  <c r="J38" i="6" s="1"/>
  <c r="D39" i="6"/>
  <c r="I39" i="6" s="1"/>
  <c r="D40" i="6"/>
  <c r="D41" i="6"/>
  <c r="H41" i="6" s="1"/>
  <c r="D42" i="6"/>
  <c r="F42" i="6" s="1"/>
  <c r="D43" i="6"/>
  <c r="J43" i="6" s="1"/>
  <c r="D44" i="6"/>
  <c r="D45" i="6"/>
  <c r="H45" i="6" s="1"/>
  <c r="D46" i="6"/>
  <c r="H46" i="6" s="1"/>
  <c r="D47" i="6"/>
  <c r="I47" i="6" s="1"/>
  <c r="D48" i="6"/>
  <c r="D49" i="6"/>
  <c r="H49" i="6" s="1"/>
  <c r="D50" i="6"/>
  <c r="F50" i="6" s="1"/>
  <c r="D51" i="6"/>
  <c r="J51" i="6" s="1"/>
  <c r="D52" i="6"/>
  <c r="D53" i="6"/>
  <c r="H53" i="6" s="1"/>
  <c r="D54" i="6"/>
  <c r="H54" i="6" s="1"/>
  <c r="D55" i="6"/>
  <c r="I55" i="6" s="1"/>
  <c r="D56" i="6"/>
  <c r="D57" i="6"/>
  <c r="H57" i="6" s="1"/>
  <c r="D58" i="6"/>
  <c r="F58" i="6" s="1"/>
  <c r="D59" i="6"/>
  <c r="J59" i="6" s="1"/>
  <c r="D60" i="6"/>
  <c r="J60" i="6" s="1"/>
  <c r="D61" i="6"/>
  <c r="H61" i="6" s="1"/>
  <c r="D62" i="6"/>
  <c r="J62" i="6" s="1"/>
  <c r="D63" i="6"/>
  <c r="I63" i="6" s="1"/>
  <c r="D64" i="6"/>
  <c r="D65" i="6"/>
  <c r="H65" i="6" s="1"/>
  <c r="D66" i="6"/>
  <c r="F66" i="6" s="1"/>
  <c r="D67" i="6"/>
  <c r="J67" i="6" s="1"/>
  <c r="D68" i="6"/>
  <c r="L68" i="6" s="1"/>
  <c r="D69" i="6"/>
  <c r="H69" i="6" s="1"/>
  <c r="D70" i="6"/>
  <c r="H70" i="6" s="1"/>
  <c r="D71" i="6"/>
  <c r="I71" i="6" s="1"/>
  <c r="D72" i="6"/>
  <c r="D73" i="6"/>
  <c r="H73" i="6" s="1"/>
  <c r="D74" i="6"/>
  <c r="F74" i="6" s="1"/>
  <c r="D75" i="6"/>
  <c r="J75" i="6" s="1"/>
  <c r="D76" i="6"/>
  <c r="D77" i="6"/>
  <c r="H77" i="6" s="1"/>
  <c r="D78" i="6"/>
  <c r="H78" i="6" s="1"/>
  <c r="D79" i="6"/>
  <c r="I79" i="6" s="1"/>
  <c r="D80" i="6"/>
  <c r="D81" i="6"/>
  <c r="H81" i="6" s="1"/>
  <c r="D82" i="6"/>
  <c r="F82" i="6" s="1"/>
  <c r="D83" i="6"/>
  <c r="J83" i="6" s="1"/>
  <c r="D84" i="6"/>
  <c r="D85" i="6"/>
  <c r="H85" i="6"/>
  <c r="D86" i="6"/>
  <c r="H86" i="6"/>
  <c r="D87" i="6"/>
  <c r="H87" i="6"/>
  <c r="D88" i="6"/>
  <c r="H88" i="6"/>
  <c r="D89" i="6"/>
  <c r="H89" i="6"/>
  <c r="D90" i="6"/>
  <c r="J90" i="6"/>
  <c r="H90" i="6"/>
  <c r="D91" i="6"/>
  <c r="H91" i="6"/>
  <c r="D92" i="6"/>
  <c r="H92" i="6"/>
  <c r="D93" i="6"/>
  <c r="H93" i="6"/>
  <c r="D94" i="6"/>
  <c r="H94" i="6"/>
  <c r="D95" i="6"/>
  <c r="H95" i="6"/>
  <c r="D96" i="6"/>
  <c r="H96" i="6"/>
  <c r="D97" i="6"/>
  <c r="H97" i="6"/>
  <c r="D98" i="6"/>
  <c r="J98" i="6"/>
  <c r="H98" i="6"/>
  <c r="D99" i="6"/>
  <c r="H99" i="6"/>
  <c r="D100" i="6"/>
  <c r="H100" i="6"/>
  <c r="D101" i="6"/>
  <c r="H101" i="6"/>
  <c r="D102" i="6"/>
  <c r="J102" i="6"/>
  <c r="H102" i="6"/>
  <c r="D103" i="6"/>
  <c r="H103" i="6"/>
  <c r="D104" i="6"/>
  <c r="H104" i="6"/>
  <c r="D105" i="6"/>
  <c r="H105" i="6"/>
  <c r="D106" i="6"/>
  <c r="J106" i="6"/>
  <c r="H106" i="6"/>
  <c r="D107" i="6"/>
  <c r="H107" i="6"/>
  <c r="D108" i="6"/>
  <c r="H108" i="6"/>
  <c r="D109" i="6"/>
  <c r="H109" i="6"/>
  <c r="D110" i="6"/>
  <c r="J110" i="6"/>
  <c r="H110" i="6"/>
  <c r="D111" i="6"/>
  <c r="H111" i="6"/>
  <c r="D112" i="6"/>
  <c r="H112" i="6"/>
  <c r="D113" i="6"/>
  <c r="H113" i="6"/>
  <c r="D114" i="6"/>
  <c r="J114" i="6"/>
  <c r="H114" i="6"/>
  <c r="D115" i="6"/>
  <c r="H115" i="6"/>
  <c r="D116" i="6"/>
  <c r="H116" i="6"/>
  <c r="D117" i="6"/>
  <c r="H117" i="6"/>
  <c r="D118" i="6"/>
  <c r="J118" i="6"/>
  <c r="H118" i="6"/>
  <c r="D119" i="6"/>
  <c r="H119" i="6"/>
  <c r="D120" i="6"/>
  <c r="H120" i="6"/>
  <c r="D121" i="6"/>
  <c r="H121" i="6"/>
  <c r="D122" i="6"/>
  <c r="J122" i="6"/>
  <c r="H122" i="6"/>
  <c r="D123" i="6"/>
  <c r="H123" i="6"/>
  <c r="D124" i="6"/>
  <c r="H124" i="6"/>
  <c r="D125" i="6"/>
  <c r="H125" i="6"/>
  <c r="D126" i="6"/>
  <c r="J126" i="6"/>
  <c r="H126" i="6"/>
  <c r="D127" i="6"/>
  <c r="H127" i="6"/>
  <c r="D128" i="6"/>
  <c r="H128" i="6"/>
  <c r="D129" i="6"/>
  <c r="H129" i="6"/>
  <c r="D130" i="6"/>
  <c r="J130" i="6"/>
  <c r="H130" i="6"/>
  <c r="D131" i="6"/>
  <c r="H131" i="6"/>
  <c r="D132" i="6"/>
  <c r="H132" i="6"/>
  <c r="D133" i="6"/>
  <c r="H133" i="6"/>
  <c r="D134" i="6"/>
  <c r="J134" i="6"/>
  <c r="H134" i="6"/>
  <c r="D135" i="6"/>
  <c r="H135" i="6"/>
  <c r="D136" i="6"/>
  <c r="H136" i="6"/>
  <c r="D137" i="6"/>
  <c r="H137" i="6"/>
  <c r="D138" i="6"/>
  <c r="J138" i="6"/>
  <c r="H138" i="6"/>
  <c r="D139" i="6"/>
  <c r="H139" i="6"/>
  <c r="D140" i="6"/>
  <c r="H140" i="6"/>
  <c r="D141" i="6"/>
  <c r="H141" i="6"/>
  <c r="D142" i="6"/>
  <c r="J142" i="6"/>
  <c r="H142" i="6"/>
  <c r="D143" i="6"/>
  <c r="H143" i="6"/>
  <c r="D144" i="6"/>
  <c r="H144" i="6"/>
  <c r="D145" i="6"/>
  <c r="H145" i="6"/>
  <c r="D146" i="6"/>
  <c r="J146" i="6"/>
  <c r="H146" i="6"/>
  <c r="D147" i="6"/>
  <c r="H147" i="6"/>
  <c r="J16" i="6"/>
  <c r="J15" i="6"/>
  <c r="J29" i="6"/>
  <c r="J37" i="6"/>
  <c r="J61" i="6"/>
  <c r="J72" i="6"/>
  <c r="J77" i="6"/>
  <c r="J85" i="6"/>
  <c r="J86" i="6"/>
  <c r="J87" i="6"/>
  <c r="J88" i="6"/>
  <c r="J89" i="6"/>
  <c r="J91" i="6"/>
  <c r="J92" i="6"/>
  <c r="J93" i="6"/>
  <c r="J94" i="6"/>
  <c r="J95" i="6"/>
  <c r="J96" i="6"/>
  <c r="J97" i="6"/>
  <c r="J99" i="6"/>
  <c r="J100" i="6"/>
  <c r="J101" i="6"/>
  <c r="J103" i="6"/>
  <c r="J104" i="6"/>
  <c r="J105" i="6"/>
  <c r="J107" i="6"/>
  <c r="J108" i="6"/>
  <c r="J109" i="6"/>
  <c r="J111" i="6"/>
  <c r="J112" i="6"/>
  <c r="J113" i="6"/>
  <c r="J115" i="6"/>
  <c r="J116" i="6"/>
  <c r="J117" i="6"/>
  <c r="J119" i="6"/>
  <c r="J120" i="6"/>
  <c r="J121" i="6"/>
  <c r="J123" i="6"/>
  <c r="J124" i="6"/>
  <c r="J125" i="6"/>
  <c r="J127" i="6"/>
  <c r="J128" i="6"/>
  <c r="J129" i="6"/>
  <c r="J131" i="6"/>
  <c r="J132" i="6"/>
  <c r="J133" i="6"/>
  <c r="J135" i="6"/>
  <c r="J136" i="6"/>
  <c r="J137" i="6"/>
  <c r="J139" i="6"/>
  <c r="J140" i="6"/>
  <c r="J141" i="6"/>
  <c r="J143" i="6"/>
  <c r="J144" i="6"/>
  <c r="J145" i="6"/>
  <c r="J147" i="6"/>
  <c r="I16" i="6"/>
  <c r="I15" i="6"/>
  <c r="I21" i="6"/>
  <c r="I22" i="6"/>
  <c r="I37" i="6"/>
  <c r="I61" i="6"/>
  <c r="I77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F16" i="6"/>
  <c r="F15" i="6"/>
  <c r="F24" i="6"/>
  <c r="F27" i="6"/>
  <c r="F32" i="6"/>
  <c r="F33" i="6"/>
  <c r="F37" i="6"/>
  <c r="F40" i="6"/>
  <c r="F48" i="6"/>
  <c r="F53" i="6"/>
  <c r="F56" i="6"/>
  <c r="F64" i="6"/>
  <c r="F69" i="6"/>
  <c r="F72" i="6"/>
  <c r="F80" i="6"/>
  <c r="F12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G16" i="6"/>
  <c r="G15" i="6"/>
  <c r="E21" i="6"/>
  <c r="L21" i="6"/>
  <c r="E22" i="6"/>
  <c r="E23" i="6"/>
  <c r="G23" i="6"/>
  <c r="E24" i="6"/>
  <c r="G24" i="6"/>
  <c r="E25" i="6"/>
  <c r="E26" i="6"/>
  <c r="E27" i="6"/>
  <c r="G27" i="6"/>
  <c r="E28" i="6"/>
  <c r="G28" i="6"/>
  <c r="E29" i="6"/>
  <c r="E30" i="6"/>
  <c r="E31" i="6"/>
  <c r="G31" i="6"/>
  <c r="E32" i="6"/>
  <c r="G32" i="6"/>
  <c r="E33" i="6"/>
  <c r="E34" i="6"/>
  <c r="E35" i="6"/>
  <c r="G35" i="6"/>
  <c r="E36" i="6"/>
  <c r="G36" i="6"/>
  <c r="E37" i="6"/>
  <c r="L37" i="6"/>
  <c r="E38" i="6"/>
  <c r="E39" i="6"/>
  <c r="G39" i="6"/>
  <c r="E40" i="6"/>
  <c r="G40" i="6"/>
  <c r="E41" i="6"/>
  <c r="E42" i="6"/>
  <c r="E43" i="6"/>
  <c r="G43" i="6"/>
  <c r="E44" i="6"/>
  <c r="G44" i="6"/>
  <c r="E45" i="6"/>
  <c r="E46" i="6"/>
  <c r="E47" i="6"/>
  <c r="G47" i="6"/>
  <c r="E48" i="6"/>
  <c r="G48" i="6"/>
  <c r="E49" i="6"/>
  <c r="E50" i="6"/>
  <c r="E51" i="6"/>
  <c r="G51" i="6"/>
  <c r="E52" i="6"/>
  <c r="G52" i="6"/>
  <c r="E53" i="6"/>
  <c r="L53" i="6"/>
  <c r="E54" i="6"/>
  <c r="L54" i="6"/>
  <c r="E55" i="6"/>
  <c r="G55" i="6"/>
  <c r="E56" i="6"/>
  <c r="G56" i="6"/>
  <c r="E57" i="6"/>
  <c r="E58" i="6"/>
  <c r="E59" i="6"/>
  <c r="G59" i="6"/>
  <c r="E60" i="6"/>
  <c r="G60" i="6"/>
  <c r="E61" i="6"/>
  <c r="E62" i="6"/>
  <c r="E63" i="6"/>
  <c r="G63" i="6"/>
  <c r="E64" i="6"/>
  <c r="G64" i="6"/>
  <c r="E65" i="6"/>
  <c r="E66" i="6"/>
  <c r="E67" i="6"/>
  <c r="G67" i="6"/>
  <c r="E68" i="6"/>
  <c r="G68" i="6"/>
  <c r="E69" i="6"/>
  <c r="L69" i="6"/>
  <c r="E70" i="6"/>
  <c r="E71" i="6"/>
  <c r="G71" i="6"/>
  <c r="E72" i="6"/>
  <c r="G72" i="6"/>
  <c r="E73" i="6"/>
  <c r="E74" i="6"/>
  <c r="E75" i="6"/>
  <c r="G75" i="6"/>
  <c r="E76" i="6"/>
  <c r="G76" i="6"/>
  <c r="E77" i="6"/>
  <c r="E78" i="6"/>
  <c r="L78" i="6"/>
  <c r="E79" i="6"/>
  <c r="G79" i="6"/>
  <c r="E80" i="6"/>
  <c r="G80" i="6"/>
  <c r="E81" i="6"/>
  <c r="E82" i="6"/>
  <c r="E83" i="6"/>
  <c r="G83" i="6"/>
  <c r="E84" i="6"/>
  <c r="G84" i="6"/>
  <c r="E85" i="6"/>
  <c r="L85" i="6"/>
  <c r="E86" i="6"/>
  <c r="G86" i="6"/>
  <c r="E87" i="6"/>
  <c r="G87" i="6"/>
  <c r="E88" i="6"/>
  <c r="G88" i="6"/>
  <c r="E89" i="6"/>
  <c r="K89" i="6"/>
  <c r="E90" i="6"/>
  <c r="G90" i="6"/>
  <c r="E91" i="6"/>
  <c r="G91" i="6"/>
  <c r="E92" i="6"/>
  <c r="G92" i="6"/>
  <c r="E93" i="6"/>
  <c r="L93" i="6"/>
  <c r="E94" i="6"/>
  <c r="G94" i="6"/>
  <c r="E95" i="6"/>
  <c r="G95" i="6"/>
  <c r="E96" i="6"/>
  <c r="G96" i="6"/>
  <c r="E97" i="6"/>
  <c r="K97" i="6"/>
  <c r="E98" i="6"/>
  <c r="G98" i="6"/>
  <c r="E99" i="6"/>
  <c r="G99" i="6"/>
  <c r="E100" i="6"/>
  <c r="G100" i="6"/>
  <c r="E101" i="6"/>
  <c r="L101" i="6"/>
  <c r="E102" i="6"/>
  <c r="G102" i="6"/>
  <c r="E103" i="6"/>
  <c r="G103" i="6"/>
  <c r="E104" i="6"/>
  <c r="G104" i="6"/>
  <c r="E105" i="6"/>
  <c r="K105" i="6"/>
  <c r="E106" i="6"/>
  <c r="G106" i="6"/>
  <c r="E107" i="6"/>
  <c r="G107" i="6"/>
  <c r="E108" i="6"/>
  <c r="G108" i="6"/>
  <c r="E109" i="6"/>
  <c r="L109" i="6"/>
  <c r="E110" i="6"/>
  <c r="G110" i="6"/>
  <c r="E111" i="6"/>
  <c r="G111" i="6"/>
  <c r="E112" i="6"/>
  <c r="G112" i="6"/>
  <c r="E113" i="6"/>
  <c r="K113" i="6"/>
  <c r="E114" i="6"/>
  <c r="G114" i="6"/>
  <c r="E115" i="6"/>
  <c r="G115" i="6"/>
  <c r="E116" i="6"/>
  <c r="G116" i="6"/>
  <c r="E117" i="6"/>
  <c r="L117" i="6"/>
  <c r="E118" i="6"/>
  <c r="G118" i="6"/>
  <c r="E119" i="6"/>
  <c r="G119" i="6"/>
  <c r="E120" i="6"/>
  <c r="G120" i="6"/>
  <c r="E121" i="6"/>
  <c r="K121" i="6"/>
  <c r="E122" i="6"/>
  <c r="G122" i="6"/>
  <c r="E123" i="6"/>
  <c r="G123" i="6"/>
  <c r="E124" i="6"/>
  <c r="G124" i="6"/>
  <c r="E125" i="6"/>
  <c r="L125" i="6"/>
  <c r="E126" i="6"/>
  <c r="G126" i="6"/>
  <c r="E127" i="6"/>
  <c r="G127" i="6"/>
  <c r="E128" i="6"/>
  <c r="G128" i="6"/>
  <c r="E129" i="6"/>
  <c r="K129" i="6"/>
  <c r="E130" i="6"/>
  <c r="G130" i="6"/>
  <c r="E131" i="6"/>
  <c r="G131" i="6"/>
  <c r="E132" i="6"/>
  <c r="G132" i="6"/>
  <c r="E133" i="6"/>
  <c r="L133" i="6"/>
  <c r="E134" i="6"/>
  <c r="G134" i="6"/>
  <c r="E135" i="6"/>
  <c r="G135" i="6"/>
  <c r="E136" i="6"/>
  <c r="G136" i="6"/>
  <c r="E137" i="6"/>
  <c r="K137" i="6"/>
  <c r="E138" i="6"/>
  <c r="G138" i="6"/>
  <c r="E139" i="6"/>
  <c r="G139" i="6"/>
  <c r="E140" i="6"/>
  <c r="G140" i="6"/>
  <c r="E141" i="6"/>
  <c r="L141" i="6"/>
  <c r="E142" i="6"/>
  <c r="G142" i="6"/>
  <c r="E143" i="6"/>
  <c r="G143" i="6"/>
  <c r="E144" i="6"/>
  <c r="G144" i="6"/>
  <c r="E145" i="6"/>
  <c r="K145" i="6"/>
  <c r="E146" i="6"/>
  <c r="G146" i="6"/>
  <c r="E147" i="6"/>
  <c r="G147" i="6"/>
  <c r="K16" i="6"/>
  <c r="K15" i="6"/>
  <c r="K21" i="6"/>
  <c r="K29" i="6"/>
  <c r="K53" i="6"/>
  <c r="K69" i="6"/>
  <c r="K72" i="6"/>
  <c r="K12" i="6"/>
  <c r="K86" i="6"/>
  <c r="K88" i="6"/>
  <c r="K90" i="6"/>
  <c r="K92" i="6"/>
  <c r="K94" i="6"/>
  <c r="K96" i="6"/>
  <c r="K98" i="6"/>
  <c r="K100" i="6"/>
  <c r="K102" i="6"/>
  <c r="K104" i="6"/>
  <c r="K106" i="6"/>
  <c r="K108" i="6"/>
  <c r="K110" i="6"/>
  <c r="K112" i="6"/>
  <c r="K114" i="6"/>
  <c r="K116" i="6"/>
  <c r="K118" i="6"/>
  <c r="K120" i="6"/>
  <c r="K122" i="6"/>
  <c r="K124" i="6"/>
  <c r="K126" i="6"/>
  <c r="K128" i="6"/>
  <c r="K130" i="6"/>
  <c r="K132" i="6"/>
  <c r="K134" i="6"/>
  <c r="K136" i="6"/>
  <c r="K138" i="6"/>
  <c r="K140" i="6"/>
  <c r="K142" i="6"/>
  <c r="K144" i="6"/>
  <c r="K146" i="6"/>
  <c r="L16" i="6"/>
  <c r="L15" i="6"/>
  <c r="L35" i="6"/>
  <c r="L56" i="6"/>
  <c r="L59" i="6"/>
  <c r="L86" i="6"/>
  <c r="L88" i="6"/>
  <c r="L90" i="6"/>
  <c r="L92" i="6"/>
  <c r="L94" i="6"/>
  <c r="L96" i="6"/>
  <c r="L98" i="6"/>
  <c r="L100" i="6"/>
  <c r="L102" i="6"/>
  <c r="L104" i="6"/>
  <c r="L106" i="6"/>
  <c r="L108" i="6"/>
  <c r="L110" i="6"/>
  <c r="L112" i="6"/>
  <c r="L114" i="6"/>
  <c r="L116" i="6"/>
  <c r="L118" i="6"/>
  <c r="L120" i="6"/>
  <c r="L122" i="6"/>
  <c r="L124" i="6"/>
  <c r="L126" i="6"/>
  <c r="L128" i="6"/>
  <c r="L130" i="6"/>
  <c r="L132" i="6"/>
  <c r="L134" i="6"/>
  <c r="L136" i="6"/>
  <c r="L138" i="6"/>
  <c r="L140" i="6"/>
  <c r="L142" i="6"/>
  <c r="L144" i="6"/>
  <c r="L146" i="6"/>
  <c r="C16" i="6"/>
  <c r="C15" i="6"/>
  <c r="N16" i="6"/>
  <c r="N15" i="6"/>
  <c r="O16" i="6"/>
  <c r="O15" i="6"/>
  <c r="G4" i="6"/>
  <c r="P16" i="6"/>
  <c r="P15" i="6"/>
  <c r="G5" i="6"/>
  <c r="Q16" i="6"/>
  <c r="Q15" i="6"/>
  <c r="G6" i="6"/>
  <c r="G7" i="6"/>
  <c r="E16" i="6"/>
  <c r="E15" i="6"/>
  <c r="M16" i="6"/>
  <c r="M15" i="6"/>
  <c r="M12" i="6"/>
  <c r="B10" i="6"/>
  <c r="D16" i="6"/>
  <c r="D15" i="6"/>
  <c r="D12" i="6"/>
  <c r="D148" i="6"/>
  <c r="I148" i="6"/>
  <c r="E148" i="6"/>
  <c r="F148" i="6"/>
  <c r="H148" i="6"/>
  <c r="L148" i="6"/>
  <c r="D149" i="6"/>
  <c r="H149" i="6"/>
  <c r="E149" i="6"/>
  <c r="F149" i="6"/>
  <c r="G149" i="6"/>
  <c r="I149" i="6"/>
  <c r="J149" i="6"/>
  <c r="D150" i="6"/>
  <c r="I150" i="6"/>
  <c r="E150" i="6"/>
  <c r="F150" i="6"/>
  <c r="G150" i="6"/>
  <c r="H150" i="6"/>
  <c r="J150" i="6"/>
  <c r="K150" i="6"/>
  <c r="L150" i="6"/>
  <c r="D151" i="6"/>
  <c r="F151" i="6"/>
  <c r="E151" i="6"/>
  <c r="G151" i="6"/>
  <c r="I151" i="6"/>
  <c r="K151" i="6"/>
  <c r="L151" i="6"/>
  <c r="D152" i="6"/>
  <c r="E152" i="6"/>
  <c r="G152" i="6"/>
  <c r="D153" i="6"/>
  <c r="E153" i="6"/>
  <c r="F153" i="6"/>
  <c r="H153" i="6"/>
  <c r="I153" i="6"/>
  <c r="J153" i="6"/>
  <c r="D154" i="6"/>
  <c r="E154" i="6"/>
  <c r="G154" i="6"/>
  <c r="D155" i="6"/>
  <c r="I155" i="6"/>
  <c r="E155" i="6"/>
  <c r="G155" i="6"/>
  <c r="H155" i="6"/>
  <c r="K155" i="6"/>
  <c r="D156" i="6"/>
  <c r="E156" i="6"/>
  <c r="D157" i="6"/>
  <c r="H157" i="6"/>
  <c r="E157" i="6"/>
  <c r="F157" i="6"/>
  <c r="I157" i="6"/>
  <c r="J157" i="6"/>
  <c r="D158" i="6"/>
  <c r="I158" i="6"/>
  <c r="E158" i="6"/>
  <c r="L158" i="6"/>
  <c r="F158" i="6"/>
  <c r="G158" i="6"/>
  <c r="H158" i="6"/>
  <c r="J158" i="6"/>
  <c r="K158" i="6"/>
  <c r="D159" i="6"/>
  <c r="F159" i="6"/>
  <c r="E159" i="6"/>
  <c r="G159" i="6"/>
  <c r="I159" i="6"/>
  <c r="K159" i="6"/>
  <c r="L159" i="6"/>
  <c r="D160" i="6"/>
  <c r="E160" i="6"/>
  <c r="G160" i="6"/>
  <c r="H160" i="6"/>
  <c r="J160" i="6"/>
  <c r="L160" i="6"/>
  <c r="D161" i="6"/>
  <c r="E161" i="6"/>
  <c r="K161" i="6"/>
  <c r="F161" i="6"/>
  <c r="H161" i="6"/>
  <c r="I161" i="6"/>
  <c r="J161" i="6"/>
  <c r="D162" i="6"/>
  <c r="L162" i="6"/>
  <c r="E162" i="6"/>
  <c r="F162" i="6"/>
  <c r="G162" i="6"/>
  <c r="J162" i="6"/>
  <c r="D163" i="6"/>
  <c r="H163" i="6"/>
  <c r="E163" i="6"/>
  <c r="G163" i="6"/>
  <c r="K163" i="6"/>
  <c r="D164" i="6"/>
  <c r="E164" i="6"/>
  <c r="D165" i="6"/>
  <c r="H165" i="6"/>
  <c r="E165" i="6"/>
  <c r="F165" i="6"/>
  <c r="I165" i="6"/>
  <c r="J165" i="6"/>
  <c r="D166" i="6"/>
  <c r="I166" i="6"/>
  <c r="E166" i="6"/>
  <c r="L166" i="6"/>
  <c r="F166" i="6"/>
  <c r="G166" i="6"/>
  <c r="H166" i="6"/>
  <c r="J166" i="6"/>
  <c r="K166" i="6"/>
  <c r="D167" i="6"/>
  <c r="F167" i="6"/>
  <c r="E167" i="6"/>
  <c r="G167" i="6"/>
  <c r="H167" i="6"/>
  <c r="I167" i="6"/>
  <c r="K167" i="6"/>
  <c r="L167" i="6"/>
  <c r="D168" i="6"/>
  <c r="E168" i="6"/>
  <c r="G168" i="6"/>
  <c r="H168" i="6"/>
  <c r="J168" i="6"/>
  <c r="L168" i="6"/>
  <c r="D169" i="6"/>
  <c r="E169" i="6"/>
  <c r="F169" i="6"/>
  <c r="H169" i="6"/>
  <c r="I169" i="6"/>
  <c r="J169" i="6"/>
  <c r="K169" i="6"/>
  <c r="D170" i="6"/>
  <c r="E170" i="6"/>
  <c r="F170" i="6"/>
  <c r="G170" i="6"/>
  <c r="J170" i="6"/>
  <c r="L170" i="6"/>
  <c r="D171" i="6"/>
  <c r="H171" i="6"/>
  <c r="E171" i="6"/>
  <c r="K171" i="6"/>
  <c r="G171" i="6"/>
  <c r="D172" i="6"/>
  <c r="E172" i="6"/>
  <c r="D173" i="6"/>
  <c r="H173" i="6"/>
  <c r="E173" i="6"/>
  <c r="F173" i="6"/>
  <c r="I173" i="6"/>
  <c r="J173" i="6"/>
  <c r="D174" i="6"/>
  <c r="I174" i="6"/>
  <c r="E174" i="6"/>
  <c r="L174" i="6"/>
  <c r="F174" i="6"/>
  <c r="G174" i="6"/>
  <c r="H174" i="6"/>
  <c r="J174" i="6"/>
  <c r="K174" i="6"/>
  <c r="D175" i="6"/>
  <c r="F175" i="6"/>
  <c r="E175" i="6"/>
  <c r="G175" i="6"/>
  <c r="H175" i="6"/>
  <c r="I175" i="6"/>
  <c r="K175" i="6"/>
  <c r="L175" i="6"/>
  <c r="D176" i="6"/>
  <c r="H176" i="6"/>
  <c r="E176" i="6"/>
  <c r="G176" i="6"/>
  <c r="L176" i="6"/>
  <c r="D177" i="6"/>
  <c r="E177" i="6"/>
  <c r="F177" i="6"/>
  <c r="H177" i="6"/>
  <c r="I177" i="6"/>
  <c r="J177" i="6"/>
  <c r="K177" i="6"/>
  <c r="D178" i="6"/>
  <c r="F178" i="6"/>
  <c r="E178" i="6"/>
  <c r="G178" i="6"/>
  <c r="J178" i="6"/>
  <c r="L178" i="6"/>
  <c r="D179" i="6"/>
  <c r="H179" i="6"/>
  <c r="E179" i="6"/>
  <c r="G179" i="6"/>
  <c r="D180" i="6"/>
  <c r="L180" i="6"/>
  <c r="E180" i="6"/>
  <c r="F180" i="6"/>
  <c r="H180" i="6"/>
  <c r="D181" i="6"/>
  <c r="H181" i="6"/>
  <c r="E181" i="6"/>
  <c r="F181" i="6"/>
  <c r="G181" i="6"/>
  <c r="I181" i="6"/>
  <c r="J181" i="6"/>
  <c r="D182" i="6"/>
  <c r="I182" i="6"/>
  <c r="E182" i="6"/>
  <c r="L182" i="6"/>
  <c r="F182" i="6"/>
  <c r="G182" i="6"/>
  <c r="H182" i="6"/>
  <c r="J182" i="6"/>
  <c r="K182" i="6"/>
  <c r="D183" i="6"/>
  <c r="E183" i="6"/>
  <c r="G183" i="6"/>
  <c r="H183" i="6"/>
  <c r="I183" i="6"/>
  <c r="L183" i="6"/>
  <c r="D184" i="6"/>
  <c r="F184" i="6"/>
  <c r="E184" i="6"/>
  <c r="D185" i="6"/>
  <c r="E185" i="6"/>
  <c r="F185" i="6"/>
  <c r="H185" i="6"/>
  <c r="I185" i="6"/>
  <c r="J185" i="6"/>
  <c r="K185" i="6"/>
  <c r="D186" i="6"/>
  <c r="F186" i="6"/>
  <c r="E186" i="6"/>
  <c r="G186" i="6"/>
  <c r="J186" i="6"/>
  <c r="D187" i="6"/>
  <c r="E187" i="6"/>
  <c r="G187" i="6"/>
  <c r="H187" i="6"/>
  <c r="D188" i="6"/>
  <c r="J188" i="6"/>
  <c r="E188" i="6"/>
  <c r="D189" i="6"/>
  <c r="H189" i="6"/>
  <c r="E189" i="6"/>
  <c r="F189" i="6"/>
  <c r="G189" i="6"/>
  <c r="I189" i="6"/>
  <c r="J189" i="6"/>
  <c r="D190" i="6"/>
  <c r="I190" i="6"/>
  <c r="E190" i="6"/>
  <c r="L190" i="6"/>
  <c r="F190" i="6"/>
  <c r="G190" i="6"/>
  <c r="H190" i="6"/>
  <c r="J190" i="6"/>
  <c r="K190" i="6"/>
  <c r="D191" i="6"/>
  <c r="E191" i="6"/>
  <c r="G191" i="6"/>
  <c r="D192" i="6"/>
  <c r="F192" i="6"/>
  <c r="E192" i="6"/>
  <c r="H192" i="6"/>
  <c r="I192" i="6"/>
  <c r="D193" i="6"/>
  <c r="E193" i="6"/>
  <c r="F193" i="6"/>
  <c r="H193" i="6"/>
  <c r="I193" i="6"/>
  <c r="J193" i="6"/>
  <c r="D194" i="6"/>
  <c r="E194" i="6"/>
  <c r="F194" i="6"/>
  <c r="G194" i="6"/>
  <c r="K194" i="6"/>
  <c r="L194" i="6"/>
  <c r="D195" i="6"/>
  <c r="E195" i="6"/>
  <c r="G195" i="6"/>
  <c r="D196" i="6"/>
  <c r="J196" i="6"/>
  <c r="E196" i="6"/>
  <c r="F196" i="6"/>
  <c r="H196" i="6"/>
  <c r="D197" i="6"/>
  <c r="H197" i="6"/>
  <c r="E197" i="6"/>
  <c r="K197" i="6"/>
  <c r="F197" i="6"/>
  <c r="I197" i="6"/>
  <c r="J197" i="6"/>
  <c r="D198" i="6"/>
  <c r="I198" i="6"/>
  <c r="E198" i="6"/>
  <c r="L198" i="6"/>
  <c r="F198" i="6"/>
  <c r="H198" i="6"/>
  <c r="J198" i="6"/>
  <c r="D199" i="6"/>
  <c r="J199" i="6"/>
  <c r="E199" i="6"/>
  <c r="G199" i="6"/>
  <c r="H199" i="6"/>
  <c r="I199" i="6"/>
  <c r="D200" i="6"/>
  <c r="F200" i="6"/>
  <c r="E200" i="6"/>
  <c r="D201" i="6"/>
  <c r="E201" i="6"/>
  <c r="F201" i="6"/>
  <c r="H201" i="6"/>
  <c r="I201" i="6"/>
  <c r="J201" i="6"/>
  <c r="D202" i="6"/>
  <c r="H202" i="6"/>
  <c r="E202" i="6"/>
  <c r="G202" i="6"/>
  <c r="D203" i="6"/>
  <c r="H203" i="6"/>
  <c r="E203" i="6"/>
  <c r="L203" i="6"/>
  <c r="J203" i="6"/>
  <c r="K203" i="6"/>
  <c r="D204" i="6"/>
  <c r="J204" i="6"/>
  <c r="E204" i="6"/>
  <c r="F204" i="6"/>
  <c r="H204" i="6"/>
  <c r="D205" i="6"/>
  <c r="H205" i="6"/>
  <c r="E205" i="6"/>
  <c r="F205" i="6"/>
  <c r="G205" i="6"/>
  <c r="L205" i="6"/>
  <c r="D206" i="6"/>
  <c r="I206" i="6"/>
  <c r="E206" i="6"/>
  <c r="L206" i="6"/>
  <c r="F206" i="6"/>
  <c r="G206" i="6"/>
  <c r="H206" i="6"/>
  <c r="J206" i="6"/>
  <c r="K206" i="6"/>
  <c r="D207" i="6"/>
  <c r="J207" i="6"/>
  <c r="E207" i="6"/>
  <c r="F207" i="6"/>
  <c r="G207" i="6"/>
  <c r="K207" i="6"/>
  <c r="L207" i="6"/>
  <c r="D208" i="6"/>
  <c r="H208" i="6"/>
  <c r="E208" i="6"/>
  <c r="K208" i="6"/>
  <c r="F208" i="6"/>
  <c r="I208" i="6"/>
  <c r="J208" i="6"/>
  <c r="D209" i="6"/>
  <c r="E209" i="6"/>
  <c r="L209" i="6"/>
  <c r="F209" i="6"/>
  <c r="G209" i="6"/>
  <c r="H209" i="6"/>
  <c r="I209" i="6"/>
  <c r="J209" i="6"/>
  <c r="K209" i="6"/>
  <c r="D210" i="6"/>
  <c r="E210" i="6"/>
  <c r="F210" i="6"/>
  <c r="G210" i="6"/>
  <c r="H210" i="6"/>
  <c r="I210" i="6"/>
  <c r="J210" i="6"/>
  <c r="K210" i="6"/>
  <c r="L210" i="6"/>
  <c r="D211" i="6"/>
  <c r="F211" i="6"/>
  <c r="E211" i="6"/>
  <c r="G211" i="6"/>
  <c r="K211" i="6"/>
  <c r="L211" i="6"/>
  <c r="D212" i="6"/>
  <c r="F212" i="6"/>
  <c r="E212" i="6"/>
  <c r="G212" i="6"/>
  <c r="L212" i="6"/>
  <c r="D213" i="6"/>
  <c r="H213" i="6"/>
  <c r="E213" i="6"/>
  <c r="G213" i="6"/>
  <c r="F213" i="6"/>
  <c r="I213" i="6"/>
  <c r="J213" i="6"/>
  <c r="D214" i="6"/>
  <c r="I214" i="6"/>
  <c r="E214" i="6"/>
  <c r="L214" i="6"/>
  <c r="F214" i="6"/>
  <c r="G214" i="6"/>
  <c r="H214" i="6"/>
  <c r="J214" i="6"/>
  <c r="K214" i="6"/>
  <c r="D215" i="6"/>
  <c r="I215" i="6"/>
  <c r="E215" i="6"/>
  <c r="G215" i="6"/>
  <c r="H215" i="6"/>
  <c r="L215" i="6"/>
  <c r="D216" i="6"/>
  <c r="J216" i="6"/>
  <c r="E216" i="6"/>
  <c r="H216" i="6"/>
  <c r="I216" i="6"/>
  <c r="D217" i="6"/>
  <c r="E217" i="6"/>
  <c r="K217" i="6"/>
  <c r="F217" i="6"/>
  <c r="H217" i="6"/>
  <c r="I217" i="6"/>
  <c r="J217" i="6"/>
  <c r="D218" i="6"/>
  <c r="H218" i="6"/>
  <c r="E218" i="6"/>
  <c r="F218" i="6"/>
  <c r="G218" i="6"/>
  <c r="J218" i="6"/>
  <c r="K218" i="6"/>
  <c r="L218" i="6"/>
  <c r="D219" i="6"/>
  <c r="F219" i="6"/>
  <c r="E219" i="6"/>
  <c r="G219" i="6"/>
  <c r="K219" i="6"/>
  <c r="L219" i="6"/>
  <c r="D220" i="6"/>
  <c r="F220" i="6"/>
  <c r="E220" i="6"/>
  <c r="G220" i="6"/>
  <c r="L220" i="6"/>
  <c r="D221" i="6"/>
  <c r="H221" i="6"/>
  <c r="E221" i="6"/>
  <c r="G221" i="6"/>
  <c r="F221" i="6"/>
  <c r="I221" i="6"/>
  <c r="J221" i="6"/>
  <c r="D222" i="6"/>
  <c r="I222" i="6"/>
  <c r="E222" i="6"/>
  <c r="L222" i="6"/>
  <c r="F222" i="6"/>
  <c r="G222" i="6"/>
  <c r="H222" i="6"/>
  <c r="J222" i="6"/>
  <c r="K222" i="6"/>
  <c r="D223" i="6"/>
  <c r="I223" i="6"/>
  <c r="E223" i="6"/>
  <c r="G223" i="6"/>
  <c r="H223" i="6"/>
  <c r="L223" i="6"/>
  <c r="D224" i="6"/>
  <c r="J224" i="6"/>
  <c r="E224" i="6"/>
  <c r="H224" i="6"/>
  <c r="I224" i="6"/>
  <c r="D225" i="6"/>
  <c r="E225" i="6"/>
  <c r="K225" i="6"/>
  <c r="F225" i="6"/>
  <c r="H225" i="6"/>
  <c r="I225" i="6"/>
  <c r="J225" i="6"/>
  <c r="D226" i="6"/>
  <c r="H226" i="6"/>
  <c r="E226" i="6"/>
  <c r="F226" i="6"/>
  <c r="G226" i="6"/>
  <c r="J226" i="6"/>
  <c r="K226" i="6"/>
  <c r="L226" i="6"/>
  <c r="D227" i="6"/>
  <c r="F227" i="6"/>
  <c r="E227" i="6"/>
  <c r="G227" i="6"/>
  <c r="K227" i="6"/>
  <c r="L227" i="6"/>
  <c r="D228" i="6"/>
  <c r="F228" i="6"/>
  <c r="E228" i="6"/>
  <c r="G228" i="6"/>
  <c r="L228" i="6"/>
  <c r="D229" i="6"/>
  <c r="H229" i="6"/>
  <c r="E229" i="6"/>
  <c r="G229" i="6"/>
  <c r="F229" i="6"/>
  <c r="I229" i="6"/>
  <c r="J229" i="6"/>
  <c r="D230" i="6"/>
  <c r="I230" i="6"/>
  <c r="E230" i="6"/>
  <c r="L230" i="6"/>
  <c r="F230" i="6"/>
  <c r="G230" i="6"/>
  <c r="H230" i="6"/>
  <c r="J230" i="6"/>
  <c r="K230" i="6"/>
  <c r="D231" i="6"/>
  <c r="I231" i="6"/>
  <c r="E231" i="6"/>
  <c r="G231" i="6"/>
  <c r="H231" i="6"/>
  <c r="L231" i="6"/>
  <c r="D232" i="6"/>
  <c r="J232" i="6"/>
  <c r="E232" i="6"/>
  <c r="H232" i="6"/>
  <c r="I232" i="6"/>
  <c r="D233" i="6"/>
  <c r="E233" i="6"/>
  <c r="K233" i="6"/>
  <c r="F233" i="6"/>
  <c r="H233" i="6"/>
  <c r="I233" i="6"/>
  <c r="J233" i="6"/>
  <c r="D234" i="6"/>
  <c r="H234" i="6"/>
  <c r="E234" i="6"/>
  <c r="F234" i="6"/>
  <c r="G234" i="6"/>
  <c r="J234" i="6"/>
  <c r="K234" i="6"/>
  <c r="L234" i="6"/>
  <c r="D235" i="6"/>
  <c r="F235" i="6"/>
  <c r="E235" i="6"/>
  <c r="G235" i="6"/>
  <c r="K235" i="6"/>
  <c r="L235" i="6"/>
  <c r="D236" i="6"/>
  <c r="F236" i="6"/>
  <c r="E236" i="6"/>
  <c r="G236" i="6"/>
  <c r="L236" i="6"/>
  <c r="D237" i="6"/>
  <c r="H237" i="6"/>
  <c r="E237" i="6"/>
  <c r="G237" i="6"/>
  <c r="F237" i="6"/>
  <c r="I237" i="6"/>
  <c r="J237" i="6"/>
  <c r="D238" i="6"/>
  <c r="I238" i="6"/>
  <c r="E238" i="6"/>
  <c r="L238" i="6"/>
  <c r="F238" i="6"/>
  <c r="G238" i="6"/>
  <c r="H238" i="6"/>
  <c r="J238" i="6"/>
  <c r="K238" i="6"/>
  <c r="D239" i="6"/>
  <c r="I239" i="6"/>
  <c r="E239" i="6"/>
  <c r="G239" i="6"/>
  <c r="H239" i="6"/>
  <c r="L239" i="6"/>
  <c r="D240" i="6"/>
  <c r="J240" i="6"/>
  <c r="E240" i="6"/>
  <c r="H240" i="6"/>
  <c r="I240" i="6"/>
  <c r="D241" i="6"/>
  <c r="E241" i="6"/>
  <c r="K241" i="6"/>
  <c r="F241" i="6"/>
  <c r="H241" i="6"/>
  <c r="I241" i="6"/>
  <c r="J241" i="6"/>
  <c r="D242" i="6"/>
  <c r="H242" i="6"/>
  <c r="E242" i="6"/>
  <c r="F242" i="6"/>
  <c r="G242" i="6"/>
  <c r="J242" i="6"/>
  <c r="K242" i="6"/>
  <c r="L242" i="6"/>
  <c r="D243" i="6"/>
  <c r="F243" i="6"/>
  <c r="E243" i="6"/>
  <c r="G243" i="6"/>
  <c r="K243" i="6"/>
  <c r="L243" i="6"/>
  <c r="D244" i="6"/>
  <c r="F244" i="6"/>
  <c r="E244" i="6"/>
  <c r="G244" i="6"/>
  <c r="L244" i="6"/>
  <c r="D245" i="6"/>
  <c r="H245" i="6"/>
  <c r="E245" i="6"/>
  <c r="G245" i="6"/>
  <c r="F245" i="6"/>
  <c r="I245" i="6"/>
  <c r="J245" i="6"/>
  <c r="D246" i="6"/>
  <c r="I246" i="6"/>
  <c r="E246" i="6"/>
  <c r="L246" i="6"/>
  <c r="F246" i="6"/>
  <c r="G246" i="6"/>
  <c r="H246" i="6"/>
  <c r="J246" i="6"/>
  <c r="K246" i="6"/>
  <c r="D247" i="6"/>
  <c r="I247" i="6"/>
  <c r="E247" i="6"/>
  <c r="G247" i="6"/>
  <c r="H247" i="6"/>
  <c r="L247" i="6"/>
  <c r="D248" i="6"/>
  <c r="J248" i="6"/>
  <c r="E248" i="6"/>
  <c r="H248" i="6"/>
  <c r="I248" i="6"/>
  <c r="D249" i="6"/>
  <c r="E249" i="6"/>
  <c r="K249" i="6"/>
  <c r="F249" i="6"/>
  <c r="H249" i="6"/>
  <c r="I249" i="6"/>
  <c r="J249" i="6"/>
  <c r="D250" i="6"/>
  <c r="H250" i="6"/>
  <c r="E250" i="6"/>
  <c r="F250" i="6"/>
  <c r="G250" i="6"/>
  <c r="J250" i="6"/>
  <c r="K250" i="6"/>
  <c r="L250" i="6"/>
  <c r="D251" i="6"/>
  <c r="F251" i="6"/>
  <c r="E251" i="6"/>
  <c r="G251" i="6"/>
  <c r="K251" i="6"/>
  <c r="L251" i="6"/>
  <c r="D252" i="6"/>
  <c r="F252" i="6"/>
  <c r="E252" i="6"/>
  <c r="G252" i="6"/>
  <c r="L252" i="6"/>
  <c r="D253" i="6"/>
  <c r="H253" i="6"/>
  <c r="E253" i="6"/>
  <c r="G253" i="6"/>
  <c r="F253" i="6"/>
  <c r="I253" i="6"/>
  <c r="J253" i="6"/>
  <c r="D254" i="6"/>
  <c r="I254" i="6"/>
  <c r="E254" i="6"/>
  <c r="L254" i="6"/>
  <c r="F254" i="6"/>
  <c r="G254" i="6"/>
  <c r="H254" i="6"/>
  <c r="J254" i="6"/>
  <c r="K254" i="6"/>
  <c r="D255" i="6"/>
  <c r="I255" i="6"/>
  <c r="E255" i="6"/>
  <c r="G255" i="6"/>
  <c r="H255" i="6"/>
  <c r="L255" i="6"/>
  <c r="D256" i="6"/>
  <c r="J256" i="6"/>
  <c r="E256" i="6"/>
  <c r="H256" i="6"/>
  <c r="I256" i="6"/>
  <c r="D257" i="6"/>
  <c r="E257" i="6"/>
  <c r="K257" i="6"/>
  <c r="F257" i="6"/>
  <c r="H257" i="6"/>
  <c r="I257" i="6"/>
  <c r="J257" i="6"/>
  <c r="D258" i="6"/>
  <c r="H258" i="6"/>
  <c r="E258" i="6"/>
  <c r="F258" i="6"/>
  <c r="G258" i="6"/>
  <c r="J258" i="6"/>
  <c r="K258" i="6"/>
  <c r="L258" i="6"/>
  <c r="D259" i="6"/>
  <c r="F259" i="6"/>
  <c r="E259" i="6"/>
  <c r="G259" i="6"/>
  <c r="K259" i="6"/>
  <c r="L259" i="6"/>
  <c r="D260" i="6"/>
  <c r="F260" i="6"/>
  <c r="E260" i="6"/>
  <c r="G260" i="6"/>
  <c r="L260" i="6"/>
  <c r="D261" i="6"/>
  <c r="H261" i="6"/>
  <c r="E261" i="6"/>
  <c r="G261" i="6"/>
  <c r="F261" i="6"/>
  <c r="I261" i="6"/>
  <c r="J261" i="6"/>
  <c r="D262" i="6"/>
  <c r="I262" i="6"/>
  <c r="E262" i="6"/>
  <c r="L262" i="6"/>
  <c r="F262" i="6"/>
  <c r="G262" i="6"/>
  <c r="H262" i="6"/>
  <c r="J262" i="6"/>
  <c r="K262" i="6"/>
  <c r="D263" i="6"/>
  <c r="I263" i="6"/>
  <c r="E263" i="6"/>
  <c r="G263" i="6"/>
  <c r="H263" i="6"/>
  <c r="L263" i="6"/>
  <c r="D264" i="6"/>
  <c r="J264" i="6"/>
  <c r="E264" i="6"/>
  <c r="H264" i="6"/>
  <c r="I264" i="6"/>
  <c r="D265" i="6"/>
  <c r="E265" i="6"/>
  <c r="K265" i="6"/>
  <c r="F265" i="6"/>
  <c r="H265" i="6"/>
  <c r="I265" i="6"/>
  <c r="J265" i="6"/>
  <c r="D266" i="6"/>
  <c r="H266" i="6"/>
  <c r="E266" i="6"/>
  <c r="F266" i="6"/>
  <c r="G266" i="6"/>
  <c r="J266" i="6"/>
  <c r="K266" i="6"/>
  <c r="L266" i="6"/>
  <c r="D267" i="6"/>
  <c r="F267" i="6"/>
  <c r="E267" i="6"/>
  <c r="G267" i="6"/>
  <c r="K267" i="6"/>
  <c r="L267" i="6"/>
  <c r="D268" i="6"/>
  <c r="F268" i="6"/>
  <c r="E268" i="6"/>
  <c r="G268" i="6"/>
  <c r="L268" i="6"/>
  <c r="D269" i="6"/>
  <c r="H269" i="6"/>
  <c r="E269" i="6"/>
  <c r="G269" i="6"/>
  <c r="F269" i="6"/>
  <c r="I269" i="6"/>
  <c r="J269" i="6"/>
  <c r="D270" i="6"/>
  <c r="I270" i="6"/>
  <c r="E270" i="6"/>
  <c r="L270" i="6"/>
  <c r="F270" i="6"/>
  <c r="G270" i="6"/>
  <c r="H270" i="6"/>
  <c r="J270" i="6"/>
  <c r="K270" i="6"/>
  <c r="D271" i="6"/>
  <c r="I271" i="6"/>
  <c r="E271" i="6"/>
  <c r="G271" i="6"/>
  <c r="H271" i="6"/>
  <c r="L271" i="6"/>
  <c r="D272" i="6"/>
  <c r="J272" i="6"/>
  <c r="E272" i="6"/>
  <c r="H272" i="6"/>
  <c r="I272" i="6"/>
  <c r="D273" i="6"/>
  <c r="E273" i="6"/>
  <c r="K273" i="6"/>
  <c r="F273" i="6"/>
  <c r="H273" i="6"/>
  <c r="I273" i="6"/>
  <c r="J273" i="6"/>
  <c r="D274" i="6"/>
  <c r="H274" i="6"/>
  <c r="E274" i="6"/>
  <c r="F274" i="6"/>
  <c r="G274" i="6"/>
  <c r="J274" i="6"/>
  <c r="K274" i="6"/>
  <c r="L274" i="6"/>
  <c r="D275" i="6"/>
  <c r="F275" i="6"/>
  <c r="E275" i="6"/>
  <c r="G275" i="6"/>
  <c r="K275" i="6"/>
  <c r="L275" i="6"/>
  <c r="D276" i="6"/>
  <c r="E276" i="6"/>
  <c r="G276" i="6"/>
  <c r="D277" i="6"/>
  <c r="H277" i="6"/>
  <c r="E277" i="6"/>
  <c r="F277" i="6"/>
  <c r="I277" i="6"/>
  <c r="J277" i="6"/>
  <c r="D278" i="6"/>
  <c r="I278" i="6"/>
  <c r="E278" i="6"/>
  <c r="L278" i="6"/>
  <c r="F278" i="6"/>
  <c r="G278" i="6"/>
  <c r="H278" i="6"/>
  <c r="J278" i="6"/>
  <c r="K278" i="6"/>
  <c r="D279" i="6"/>
  <c r="I279" i="6"/>
  <c r="E279" i="6"/>
  <c r="G279" i="6"/>
  <c r="H279" i="6"/>
  <c r="L279" i="6"/>
  <c r="D280" i="6"/>
  <c r="J280" i="6"/>
  <c r="E280" i="6"/>
  <c r="H280" i="6"/>
  <c r="I280" i="6"/>
  <c r="D281" i="6"/>
  <c r="E281" i="6"/>
  <c r="K281" i="6"/>
  <c r="F281" i="6"/>
  <c r="H281" i="6"/>
  <c r="I281" i="6"/>
  <c r="J281" i="6"/>
  <c r="D282" i="6"/>
  <c r="H282" i="6"/>
  <c r="E282" i="6"/>
  <c r="F282" i="6"/>
  <c r="G282" i="6"/>
  <c r="J282" i="6"/>
  <c r="K282" i="6"/>
  <c r="L282" i="6"/>
  <c r="D283" i="6"/>
  <c r="F283" i="6"/>
  <c r="E283" i="6"/>
  <c r="G283" i="6"/>
  <c r="K283" i="6"/>
  <c r="L283" i="6"/>
  <c r="D284" i="6"/>
  <c r="E284" i="6"/>
  <c r="G284" i="6"/>
  <c r="D285" i="6"/>
  <c r="H285" i="6"/>
  <c r="E285" i="6"/>
  <c r="F285" i="6"/>
  <c r="I285" i="6"/>
  <c r="J285" i="6"/>
  <c r="D286" i="6"/>
  <c r="I286" i="6"/>
  <c r="E286" i="6"/>
  <c r="L286" i="6"/>
  <c r="F286" i="6"/>
  <c r="G286" i="6"/>
  <c r="H286" i="6"/>
  <c r="J286" i="6"/>
  <c r="K286" i="6"/>
  <c r="D287" i="6"/>
  <c r="I287" i="6"/>
  <c r="E287" i="6"/>
  <c r="G287" i="6"/>
  <c r="H287" i="6"/>
  <c r="L287" i="6"/>
  <c r="D288" i="6"/>
  <c r="J288" i="6"/>
  <c r="E288" i="6"/>
  <c r="H288" i="6"/>
  <c r="I288" i="6"/>
  <c r="D289" i="6"/>
  <c r="E289" i="6"/>
  <c r="K289" i="6"/>
  <c r="F289" i="6"/>
  <c r="H289" i="6"/>
  <c r="I289" i="6"/>
  <c r="J289" i="6"/>
  <c r="D290" i="6"/>
  <c r="H290" i="6"/>
  <c r="E290" i="6"/>
  <c r="F290" i="6"/>
  <c r="G290" i="6"/>
  <c r="J290" i="6"/>
  <c r="K290" i="6"/>
  <c r="L290" i="6"/>
  <c r="D291" i="6"/>
  <c r="F291" i="6"/>
  <c r="E291" i="6"/>
  <c r="G291" i="6"/>
  <c r="K291" i="6"/>
  <c r="L291" i="6"/>
  <c r="D292" i="6"/>
  <c r="E292" i="6"/>
  <c r="D293" i="6"/>
  <c r="H293" i="6"/>
  <c r="E293" i="6"/>
  <c r="F293" i="6"/>
  <c r="I293" i="6"/>
  <c r="J293" i="6"/>
  <c r="D294" i="6"/>
  <c r="I294" i="6"/>
  <c r="E294" i="6"/>
  <c r="L294" i="6"/>
  <c r="F294" i="6"/>
  <c r="G294" i="6"/>
  <c r="H294" i="6"/>
  <c r="J294" i="6"/>
  <c r="K294" i="6"/>
  <c r="D295" i="6"/>
  <c r="I295" i="6"/>
  <c r="E295" i="6"/>
  <c r="G295" i="6"/>
  <c r="H295" i="6"/>
  <c r="L295" i="6"/>
  <c r="D296" i="6"/>
  <c r="J296" i="6"/>
  <c r="E296" i="6"/>
  <c r="H296" i="6"/>
  <c r="I296" i="6"/>
  <c r="D297" i="6"/>
  <c r="E297" i="6"/>
  <c r="K297" i="6"/>
  <c r="F297" i="6"/>
  <c r="H297" i="6"/>
  <c r="I297" i="6"/>
  <c r="J297" i="6"/>
  <c r="D298" i="6"/>
  <c r="H298" i="6"/>
  <c r="E298" i="6"/>
  <c r="F298" i="6"/>
  <c r="G298" i="6"/>
  <c r="J298" i="6"/>
  <c r="K298" i="6"/>
  <c r="L298" i="6"/>
  <c r="D299" i="6"/>
  <c r="H299" i="6"/>
  <c r="E299" i="6"/>
  <c r="G299" i="6"/>
  <c r="K299" i="6"/>
  <c r="D300" i="6"/>
  <c r="I300" i="6"/>
  <c r="E300" i="6"/>
  <c r="L300" i="6"/>
  <c r="D301" i="6"/>
  <c r="H301" i="6"/>
  <c r="E301" i="6"/>
  <c r="F301" i="6"/>
  <c r="I301" i="6"/>
  <c r="J301" i="6"/>
  <c r="D302" i="6"/>
  <c r="I302" i="6"/>
  <c r="E302" i="6"/>
  <c r="L302" i="6"/>
  <c r="F302" i="6"/>
  <c r="G302" i="6"/>
  <c r="H302" i="6"/>
  <c r="J302" i="6"/>
  <c r="K302" i="6"/>
  <c r="D303" i="6"/>
  <c r="H303" i="6"/>
  <c r="E303" i="6"/>
  <c r="G303" i="6"/>
  <c r="D304" i="6"/>
  <c r="J304" i="6"/>
  <c r="E304" i="6"/>
  <c r="H304" i="6"/>
  <c r="I304" i="6"/>
  <c r="D305" i="6"/>
  <c r="E305" i="6"/>
  <c r="K305" i="6"/>
  <c r="F305" i="6"/>
  <c r="H305" i="6"/>
  <c r="I305" i="6"/>
  <c r="J305" i="6"/>
  <c r="D306" i="6"/>
  <c r="H306" i="6"/>
  <c r="E306" i="6"/>
  <c r="F306" i="6"/>
  <c r="G306" i="6"/>
  <c r="J306" i="6"/>
  <c r="K306" i="6"/>
  <c r="L306" i="6"/>
  <c r="D307" i="6"/>
  <c r="H307" i="6"/>
  <c r="E307" i="6"/>
  <c r="G307" i="6"/>
  <c r="K307" i="6"/>
  <c r="D308" i="6"/>
  <c r="H308" i="6"/>
  <c r="E308" i="6"/>
  <c r="L308" i="6"/>
  <c r="D309" i="6"/>
  <c r="H309" i="6"/>
  <c r="E309" i="6"/>
  <c r="F309" i="6"/>
  <c r="I309" i="6"/>
  <c r="J309" i="6"/>
  <c r="D310" i="6"/>
  <c r="I310" i="6"/>
  <c r="E310" i="6"/>
  <c r="L310" i="6"/>
  <c r="F310" i="6"/>
  <c r="G310" i="6"/>
  <c r="H310" i="6"/>
  <c r="J310" i="6"/>
  <c r="K310" i="6"/>
  <c r="D311" i="6"/>
  <c r="E311" i="6"/>
  <c r="G311" i="6"/>
  <c r="H311" i="6"/>
  <c r="K311" i="6"/>
  <c r="L311" i="6"/>
  <c r="D312" i="6"/>
  <c r="H312" i="6"/>
  <c r="E312" i="6"/>
  <c r="I312" i="6"/>
  <c r="D313" i="6"/>
  <c r="E313" i="6"/>
  <c r="F313" i="6"/>
  <c r="H313" i="6"/>
  <c r="I313" i="6"/>
  <c r="J313" i="6"/>
  <c r="D314" i="6"/>
  <c r="H314" i="6"/>
  <c r="E314" i="6"/>
  <c r="F314" i="6"/>
  <c r="G314" i="6"/>
  <c r="J314" i="6"/>
  <c r="K314" i="6"/>
  <c r="L314" i="6"/>
  <c r="D315" i="6"/>
  <c r="H315" i="6"/>
  <c r="E315" i="6"/>
  <c r="G315" i="6"/>
  <c r="L315" i="6"/>
  <c r="D316" i="6"/>
  <c r="H316" i="6"/>
  <c r="E316" i="6"/>
  <c r="L316" i="6"/>
  <c r="D317" i="6"/>
  <c r="H317" i="6"/>
  <c r="E317" i="6"/>
  <c r="F317" i="6"/>
  <c r="I317" i="6"/>
  <c r="J317" i="6"/>
  <c r="D318" i="6"/>
  <c r="I318" i="6"/>
  <c r="E318" i="6"/>
  <c r="L318" i="6"/>
  <c r="F318" i="6"/>
  <c r="G318" i="6"/>
  <c r="H318" i="6"/>
  <c r="J318" i="6"/>
  <c r="K318" i="6"/>
  <c r="D319" i="6"/>
  <c r="E319" i="6"/>
  <c r="G319" i="6"/>
  <c r="H319" i="6"/>
  <c r="K319" i="6"/>
  <c r="L319" i="6"/>
  <c r="D320" i="6"/>
  <c r="E320" i="6"/>
  <c r="H320" i="6"/>
  <c r="I320" i="6"/>
  <c r="L320" i="6"/>
  <c r="D321" i="6"/>
  <c r="E321" i="6"/>
  <c r="F321" i="6"/>
  <c r="H321" i="6"/>
  <c r="I321" i="6"/>
  <c r="J321" i="6"/>
  <c r="D322" i="6"/>
  <c r="H322" i="6"/>
  <c r="E322" i="6"/>
  <c r="F322" i="6"/>
  <c r="G322" i="6"/>
  <c r="J322" i="6"/>
  <c r="K322" i="6"/>
  <c r="L322" i="6"/>
  <c r="D323" i="6"/>
  <c r="H323" i="6"/>
  <c r="E323" i="6"/>
  <c r="G323" i="6"/>
  <c r="D324" i="6"/>
  <c r="I324" i="6"/>
  <c r="E324" i="6"/>
  <c r="L324" i="6"/>
  <c r="H324" i="6"/>
  <c r="D325" i="6"/>
  <c r="H325" i="6"/>
  <c r="E325" i="6"/>
  <c r="F325" i="6"/>
  <c r="I325" i="6"/>
  <c r="J325" i="6"/>
  <c r="D326" i="6"/>
  <c r="E326" i="6"/>
  <c r="L326" i="6"/>
  <c r="F326" i="6"/>
  <c r="G326" i="6"/>
  <c r="H326" i="6"/>
  <c r="I326" i="6"/>
  <c r="J326" i="6"/>
  <c r="K326" i="6"/>
  <c r="D327" i="6"/>
  <c r="H327" i="6"/>
  <c r="E327" i="6"/>
  <c r="G327" i="6"/>
  <c r="K327" i="6"/>
  <c r="L327" i="6"/>
  <c r="D328" i="6"/>
  <c r="I328" i="6"/>
  <c r="E328" i="6"/>
  <c r="H328" i="6"/>
  <c r="L328" i="6"/>
  <c r="D329" i="6"/>
  <c r="E329" i="6"/>
  <c r="F329" i="6"/>
  <c r="H329" i="6"/>
  <c r="I329" i="6"/>
  <c r="J329" i="6"/>
  <c r="D330" i="6"/>
  <c r="H330" i="6"/>
  <c r="E330" i="6"/>
  <c r="F330" i="6"/>
  <c r="G330" i="6"/>
  <c r="J330" i="6"/>
  <c r="K330" i="6"/>
  <c r="L330" i="6"/>
  <c r="D331" i="6"/>
  <c r="H331" i="6"/>
  <c r="E331" i="6"/>
  <c r="G331" i="6"/>
  <c r="D332" i="6"/>
  <c r="I332" i="6"/>
  <c r="E332" i="6"/>
  <c r="L332" i="6"/>
  <c r="H332" i="6"/>
  <c r="D333" i="6"/>
  <c r="H333" i="6"/>
  <c r="E333" i="6"/>
  <c r="F333" i="6"/>
  <c r="I333" i="6"/>
  <c r="J333" i="6"/>
  <c r="D334" i="6"/>
  <c r="E334" i="6"/>
  <c r="L334" i="6"/>
  <c r="F334" i="6"/>
  <c r="G334" i="6"/>
  <c r="H334" i="6"/>
  <c r="I334" i="6"/>
  <c r="J334" i="6"/>
  <c r="K334" i="6"/>
  <c r="D335" i="6"/>
  <c r="H335" i="6"/>
  <c r="E335" i="6"/>
  <c r="G335" i="6"/>
  <c r="K335" i="6"/>
  <c r="L335" i="6"/>
  <c r="D336" i="6"/>
  <c r="I336" i="6"/>
  <c r="E336" i="6"/>
  <c r="H336" i="6"/>
  <c r="L336" i="6"/>
  <c r="D337" i="6"/>
  <c r="E337" i="6"/>
  <c r="F337" i="6"/>
  <c r="H337" i="6"/>
  <c r="I337" i="6"/>
  <c r="J337" i="6"/>
  <c r="D338" i="6"/>
  <c r="H338" i="6"/>
  <c r="E338" i="6"/>
  <c r="F338" i="6"/>
  <c r="G338" i="6"/>
  <c r="J338" i="6"/>
  <c r="K338" i="6"/>
  <c r="L338" i="6"/>
  <c r="D339" i="6"/>
  <c r="H339" i="6"/>
  <c r="E339" i="6"/>
  <c r="G339" i="6"/>
  <c r="D340" i="6"/>
  <c r="I340" i="6"/>
  <c r="E340" i="6"/>
  <c r="L340" i="6"/>
  <c r="H340" i="6"/>
  <c r="D341" i="6"/>
  <c r="H341" i="6"/>
  <c r="E341" i="6"/>
  <c r="F341" i="6"/>
  <c r="I341" i="6"/>
  <c r="J341" i="6"/>
  <c r="D342" i="6"/>
  <c r="E342" i="6"/>
  <c r="L342" i="6"/>
  <c r="F342" i="6"/>
  <c r="G342" i="6"/>
  <c r="H342" i="6"/>
  <c r="I342" i="6"/>
  <c r="J342" i="6"/>
  <c r="K342" i="6"/>
  <c r="D343" i="6"/>
  <c r="H343" i="6"/>
  <c r="E343" i="6"/>
  <c r="G343" i="6"/>
  <c r="K343" i="6"/>
  <c r="L343" i="6"/>
  <c r="D344" i="6"/>
  <c r="I344" i="6"/>
  <c r="E344" i="6"/>
  <c r="H344" i="6"/>
  <c r="L344" i="6"/>
  <c r="D345" i="6"/>
  <c r="E345" i="6"/>
  <c r="F345" i="6"/>
  <c r="H345" i="6"/>
  <c r="I345" i="6"/>
  <c r="J345" i="6"/>
  <c r="D346" i="6"/>
  <c r="H346" i="6"/>
  <c r="E346" i="6"/>
  <c r="F346" i="6"/>
  <c r="G346" i="6"/>
  <c r="J346" i="6"/>
  <c r="K346" i="6"/>
  <c r="L346" i="6"/>
  <c r="D347" i="6"/>
  <c r="H347" i="6"/>
  <c r="E347" i="6"/>
  <c r="G347" i="6"/>
  <c r="D348" i="6"/>
  <c r="H348" i="6"/>
  <c r="E348" i="6"/>
  <c r="L348" i="6"/>
  <c r="D349" i="6"/>
  <c r="H349" i="6"/>
  <c r="E349" i="6"/>
  <c r="F349" i="6"/>
  <c r="I349" i="6"/>
  <c r="J349" i="6"/>
  <c r="D350" i="6"/>
  <c r="E350" i="6"/>
  <c r="L350" i="6"/>
  <c r="F350" i="6"/>
  <c r="G350" i="6"/>
  <c r="H350" i="6"/>
  <c r="I350" i="6"/>
  <c r="J350" i="6"/>
  <c r="K350" i="6"/>
  <c r="D351" i="6"/>
  <c r="H351" i="6"/>
  <c r="E351" i="6"/>
  <c r="G351" i="6"/>
  <c r="K351" i="6"/>
  <c r="L351" i="6"/>
  <c r="D352" i="6"/>
  <c r="I352" i="6"/>
  <c r="E352" i="6"/>
  <c r="H352" i="6"/>
  <c r="L352" i="6"/>
  <c r="D353" i="6"/>
  <c r="E353" i="6"/>
  <c r="F353" i="6"/>
  <c r="H353" i="6"/>
  <c r="I353" i="6"/>
  <c r="J353" i="6"/>
  <c r="D354" i="6"/>
  <c r="F354" i="6"/>
  <c r="E354" i="6"/>
  <c r="G354" i="6"/>
  <c r="D355" i="6"/>
  <c r="H355" i="6"/>
  <c r="E355" i="6"/>
  <c r="G355" i="6"/>
  <c r="K355" i="6"/>
  <c r="D356" i="6"/>
  <c r="J356" i="6"/>
  <c r="E356" i="6"/>
  <c r="H356" i="6"/>
  <c r="L356" i="6"/>
  <c r="D357" i="6"/>
  <c r="H357" i="6"/>
  <c r="E357" i="6"/>
  <c r="F357" i="6"/>
  <c r="G357" i="6"/>
  <c r="I357" i="6"/>
  <c r="J357" i="6"/>
  <c r="D358" i="6"/>
  <c r="E358" i="6"/>
  <c r="L358" i="6"/>
  <c r="F358" i="6"/>
  <c r="G358" i="6"/>
  <c r="H358" i="6"/>
  <c r="I358" i="6"/>
  <c r="J358" i="6"/>
  <c r="K358" i="6"/>
  <c r="D359" i="6"/>
  <c r="H359" i="6"/>
  <c r="E359" i="6"/>
  <c r="G359" i="6"/>
  <c r="I359" i="6"/>
  <c r="K359" i="6"/>
  <c r="L359" i="6"/>
  <c r="D360" i="6"/>
  <c r="F360" i="6"/>
  <c r="E360" i="6"/>
  <c r="D361" i="6"/>
  <c r="E361" i="6"/>
  <c r="F361" i="6"/>
  <c r="H361" i="6"/>
  <c r="I361" i="6"/>
  <c r="J361" i="6"/>
  <c r="K361" i="6"/>
  <c r="D362" i="6"/>
  <c r="F362" i="6"/>
  <c r="E362" i="6"/>
  <c r="G362" i="6"/>
  <c r="K362" i="6"/>
  <c r="L362" i="6"/>
  <c r="D363" i="6"/>
  <c r="E363" i="6"/>
  <c r="G363" i="6"/>
  <c r="H363" i="6"/>
  <c r="D364" i="6"/>
  <c r="J364" i="6"/>
  <c r="E364" i="6"/>
  <c r="D365" i="6"/>
  <c r="H365" i="6"/>
  <c r="E365" i="6"/>
  <c r="G365" i="6"/>
  <c r="F365" i="6"/>
  <c r="I365" i="6"/>
  <c r="J365" i="6"/>
  <c r="D366" i="6"/>
  <c r="E366" i="6"/>
  <c r="L366" i="6"/>
  <c r="F366" i="6"/>
  <c r="G366" i="6"/>
  <c r="H366" i="6"/>
  <c r="I366" i="6"/>
  <c r="J366" i="6"/>
  <c r="K366" i="6"/>
  <c r="D367" i="6"/>
  <c r="E367" i="6"/>
  <c r="G367" i="6"/>
  <c r="H367" i="6"/>
  <c r="I367" i="6"/>
  <c r="K367" i="6"/>
  <c r="L367" i="6"/>
  <c r="D368" i="6"/>
  <c r="F368" i="6"/>
  <c r="E368" i="6"/>
  <c r="L368" i="6"/>
  <c r="D369" i="6"/>
  <c r="E369" i="6"/>
  <c r="F369" i="6"/>
  <c r="H369" i="6"/>
  <c r="I369" i="6"/>
  <c r="J369" i="6"/>
  <c r="K369" i="6"/>
  <c r="D370" i="6"/>
  <c r="E370" i="6"/>
  <c r="G370" i="6"/>
  <c r="D371" i="6"/>
  <c r="H371" i="6"/>
  <c r="E371" i="6"/>
  <c r="K371" i="6"/>
  <c r="G371" i="6"/>
  <c r="D372" i="6"/>
  <c r="J372" i="6"/>
  <c r="E372" i="6"/>
  <c r="L372" i="6"/>
  <c r="D373" i="6"/>
  <c r="H373" i="6"/>
  <c r="E373" i="6"/>
  <c r="F373" i="6"/>
  <c r="G373" i="6"/>
  <c r="I373" i="6"/>
  <c r="J373" i="6"/>
  <c r="D374" i="6"/>
  <c r="E374" i="6"/>
  <c r="L374" i="6"/>
  <c r="F374" i="6"/>
  <c r="G374" i="6"/>
  <c r="H374" i="6"/>
  <c r="I374" i="6"/>
  <c r="J374" i="6"/>
  <c r="K374" i="6"/>
  <c r="D375" i="6"/>
  <c r="H375" i="6"/>
  <c r="E375" i="6"/>
  <c r="G375" i="6"/>
  <c r="I375" i="6"/>
  <c r="L375" i="6"/>
  <c r="D376" i="6"/>
  <c r="F376" i="6"/>
  <c r="E376" i="6"/>
  <c r="H376" i="6"/>
  <c r="J376" i="6"/>
  <c r="L376" i="6"/>
  <c r="D377" i="6"/>
  <c r="E377" i="6"/>
  <c r="F377" i="6"/>
  <c r="H377" i="6"/>
  <c r="I377" i="6"/>
  <c r="J377" i="6"/>
  <c r="K377" i="6"/>
  <c r="D378" i="6"/>
  <c r="F378" i="6"/>
  <c r="E378" i="6"/>
  <c r="G378" i="6"/>
  <c r="K378" i="6"/>
  <c r="D379" i="6"/>
  <c r="E379" i="6"/>
  <c r="G379" i="6"/>
  <c r="H379" i="6"/>
  <c r="L379" i="6"/>
  <c r="D380" i="6"/>
  <c r="J380" i="6"/>
  <c r="E380" i="6"/>
  <c r="F380" i="6"/>
  <c r="I380" i="6"/>
  <c r="L380" i="6"/>
  <c r="D381" i="6"/>
  <c r="H381" i="6"/>
  <c r="E381" i="6"/>
  <c r="F381" i="6"/>
  <c r="G381" i="6"/>
  <c r="I381" i="6"/>
  <c r="J381" i="6"/>
  <c r="D382" i="6"/>
  <c r="E382" i="6"/>
  <c r="L382" i="6"/>
  <c r="F382" i="6"/>
  <c r="G382" i="6"/>
  <c r="H382" i="6"/>
  <c r="I382" i="6"/>
  <c r="J382" i="6"/>
  <c r="K382" i="6"/>
  <c r="D383" i="6"/>
  <c r="E383" i="6"/>
  <c r="G383" i="6"/>
  <c r="H383" i="6"/>
  <c r="I383" i="6"/>
  <c r="K383" i="6"/>
  <c r="L383" i="6"/>
  <c r="D384" i="6"/>
  <c r="F384" i="6"/>
  <c r="E384" i="6"/>
  <c r="L384" i="6"/>
  <c r="H384" i="6"/>
  <c r="I384" i="6"/>
  <c r="J384" i="6"/>
  <c r="D385" i="6"/>
  <c r="E385" i="6"/>
  <c r="F385" i="6"/>
  <c r="H385" i="6"/>
  <c r="I385" i="6"/>
  <c r="J385" i="6"/>
  <c r="D386" i="6"/>
  <c r="E386" i="6"/>
  <c r="F386" i="6"/>
  <c r="G386" i="6"/>
  <c r="J386" i="6"/>
  <c r="K386" i="6"/>
  <c r="L386" i="6"/>
  <c r="D387" i="6"/>
  <c r="E387" i="6"/>
  <c r="G387" i="6"/>
  <c r="D388" i="6"/>
  <c r="J388" i="6"/>
  <c r="E388" i="6"/>
  <c r="K388" i="6"/>
  <c r="L388" i="6"/>
  <c r="D389" i="6"/>
  <c r="H389" i="6"/>
  <c r="E389" i="6"/>
  <c r="G389" i="6"/>
  <c r="J389" i="6"/>
  <c r="L389" i="6"/>
  <c r="D390" i="6"/>
  <c r="E390" i="6"/>
  <c r="L390" i="6"/>
  <c r="F390" i="6"/>
  <c r="H390" i="6"/>
  <c r="I390" i="6"/>
  <c r="J390" i="6"/>
  <c r="D391" i="6"/>
  <c r="F391" i="6"/>
  <c r="E391" i="6"/>
  <c r="G391" i="6"/>
  <c r="L391" i="6"/>
  <c r="D392" i="6"/>
  <c r="F392" i="6"/>
  <c r="E392" i="6"/>
  <c r="G392" i="6"/>
  <c r="I392" i="6"/>
  <c r="J392" i="6"/>
  <c r="K392" i="6"/>
  <c r="L392" i="6"/>
  <c r="D393" i="6"/>
  <c r="F393" i="6"/>
  <c r="E393" i="6"/>
  <c r="G393" i="6"/>
  <c r="J393" i="6"/>
  <c r="L393" i="6"/>
  <c r="D394" i="6"/>
  <c r="H394" i="6"/>
  <c r="E394" i="6"/>
  <c r="G394" i="6"/>
  <c r="D395" i="6"/>
  <c r="I395" i="6"/>
  <c r="E395" i="6"/>
  <c r="G395" i="6"/>
  <c r="J395" i="6"/>
  <c r="K395" i="6"/>
  <c r="L395" i="6"/>
  <c r="D396" i="6"/>
  <c r="J396" i="6"/>
  <c r="E396" i="6"/>
  <c r="G396" i="6"/>
  <c r="K396" i="6"/>
  <c r="D397" i="6"/>
  <c r="F397" i="6"/>
  <c r="E397" i="6"/>
  <c r="K397" i="6"/>
  <c r="H397" i="6"/>
  <c r="I397" i="6"/>
  <c r="J397" i="6"/>
  <c r="D398" i="6"/>
  <c r="E398" i="6"/>
  <c r="L398" i="6"/>
  <c r="F398" i="6"/>
  <c r="G398" i="6"/>
  <c r="H398" i="6"/>
  <c r="I398" i="6"/>
  <c r="J398" i="6"/>
  <c r="K398" i="6"/>
  <c r="D399" i="6"/>
  <c r="F399" i="6"/>
  <c r="E399" i="6"/>
  <c r="G399" i="6"/>
  <c r="I399" i="6"/>
  <c r="K399" i="6"/>
  <c r="L399" i="6"/>
  <c r="D400" i="6"/>
  <c r="F400" i="6"/>
  <c r="E400" i="6"/>
  <c r="G400" i="6"/>
  <c r="J400" i="6"/>
  <c r="L400" i="6"/>
  <c r="D401" i="6"/>
  <c r="E401" i="6"/>
  <c r="G401" i="6"/>
  <c r="F401" i="6"/>
  <c r="H401" i="6"/>
  <c r="I401" i="6"/>
  <c r="J401" i="6"/>
  <c r="K401" i="6"/>
  <c r="D402" i="6"/>
  <c r="F402" i="6"/>
  <c r="E402" i="6"/>
  <c r="G402" i="6"/>
  <c r="L402" i="6"/>
  <c r="D403" i="6"/>
  <c r="F403" i="6"/>
  <c r="E403" i="6"/>
  <c r="G403" i="6"/>
  <c r="H403" i="6"/>
  <c r="I403" i="6"/>
  <c r="J403" i="6"/>
  <c r="D404" i="6"/>
  <c r="E404" i="6"/>
  <c r="G404" i="6"/>
  <c r="F404" i="6"/>
  <c r="H404" i="6"/>
  <c r="I404" i="6"/>
  <c r="J404" i="6"/>
  <c r="K404" i="6"/>
  <c r="L404" i="6"/>
  <c r="D405" i="6"/>
  <c r="F405" i="6"/>
  <c r="E405" i="6"/>
  <c r="G405" i="6"/>
  <c r="I405" i="6"/>
  <c r="J405" i="6"/>
  <c r="K405" i="6"/>
  <c r="L405" i="6"/>
  <c r="D406" i="6"/>
  <c r="K406" i="6"/>
  <c r="E406" i="6"/>
  <c r="G406" i="6"/>
  <c r="H406" i="6"/>
  <c r="J406" i="6"/>
  <c r="L406" i="6"/>
  <c r="D407" i="6"/>
  <c r="F407" i="6"/>
  <c r="E407" i="6"/>
  <c r="L407" i="6"/>
  <c r="I407" i="6"/>
  <c r="K407" i="6"/>
  <c r="D408" i="6"/>
  <c r="F408" i="6"/>
  <c r="E408" i="6"/>
  <c r="G408" i="6"/>
  <c r="J408" i="6"/>
  <c r="L408" i="6"/>
  <c r="D409" i="6"/>
  <c r="E409" i="6"/>
  <c r="G409" i="6"/>
  <c r="F409" i="6"/>
  <c r="H409" i="6"/>
  <c r="I409" i="6"/>
  <c r="J409" i="6"/>
  <c r="K409" i="6"/>
  <c r="D410" i="6"/>
  <c r="F410" i="6"/>
  <c r="E410" i="6"/>
  <c r="G410" i="6"/>
  <c r="L410" i="6"/>
  <c r="D411" i="6"/>
  <c r="F411" i="6"/>
  <c r="E411" i="6"/>
  <c r="G411" i="6"/>
  <c r="H411" i="6"/>
  <c r="I411" i="6"/>
  <c r="J411" i="6"/>
  <c r="D412" i="6"/>
  <c r="E412" i="6"/>
  <c r="G412" i="6"/>
  <c r="F412" i="6"/>
  <c r="H412" i="6"/>
  <c r="I412" i="6"/>
  <c r="J412" i="6"/>
  <c r="K412" i="6"/>
  <c r="L412" i="6"/>
  <c r="D413" i="6"/>
  <c r="F413" i="6"/>
  <c r="E413" i="6"/>
  <c r="G413" i="6"/>
  <c r="I413" i="6"/>
  <c r="J413" i="6"/>
  <c r="K413" i="6"/>
  <c r="L413" i="6"/>
  <c r="D414" i="6"/>
  <c r="K414" i="6"/>
  <c r="E414" i="6"/>
  <c r="G414" i="6"/>
  <c r="H414" i="6"/>
  <c r="J414" i="6"/>
  <c r="L414" i="6"/>
  <c r="D415" i="6"/>
  <c r="F415" i="6"/>
  <c r="E415" i="6"/>
  <c r="L415" i="6"/>
  <c r="I415" i="6"/>
  <c r="K415" i="6"/>
  <c r="D416" i="6"/>
  <c r="F416" i="6"/>
  <c r="E416" i="6"/>
  <c r="G416" i="6"/>
  <c r="J416" i="6"/>
  <c r="L416" i="6"/>
  <c r="D417" i="6"/>
  <c r="E417" i="6"/>
  <c r="G417" i="6"/>
  <c r="F417" i="6"/>
  <c r="H417" i="6"/>
  <c r="I417" i="6"/>
  <c r="J417" i="6"/>
  <c r="K417" i="6"/>
  <c r="D418" i="6"/>
  <c r="F418" i="6"/>
  <c r="E418" i="6"/>
  <c r="G418" i="6"/>
  <c r="L418" i="6"/>
  <c r="D419" i="6"/>
  <c r="F419" i="6"/>
  <c r="E419" i="6"/>
  <c r="G419" i="6"/>
  <c r="H419" i="6"/>
  <c r="I419" i="6"/>
  <c r="J419" i="6"/>
  <c r="D420" i="6"/>
  <c r="E420" i="6"/>
  <c r="G420" i="6"/>
  <c r="F420" i="6"/>
  <c r="H420" i="6"/>
  <c r="I420" i="6"/>
  <c r="J420" i="6"/>
  <c r="K420" i="6"/>
  <c r="L420" i="6"/>
  <c r="D421" i="6"/>
  <c r="F421" i="6"/>
  <c r="E421" i="6"/>
  <c r="G421" i="6"/>
  <c r="I421" i="6"/>
  <c r="J421" i="6"/>
  <c r="K421" i="6"/>
  <c r="L421" i="6"/>
  <c r="D422" i="6"/>
  <c r="K422" i="6"/>
  <c r="E422" i="6"/>
  <c r="G422" i="6"/>
  <c r="H422" i="6"/>
  <c r="J422" i="6"/>
  <c r="L422" i="6"/>
  <c r="D423" i="6"/>
  <c r="F423" i="6"/>
  <c r="E423" i="6"/>
  <c r="L423" i="6"/>
  <c r="I423" i="6"/>
  <c r="K423" i="6"/>
  <c r="D424" i="6"/>
  <c r="F424" i="6"/>
  <c r="E424" i="6"/>
  <c r="G424" i="6"/>
  <c r="J424" i="6"/>
  <c r="L424" i="6"/>
  <c r="D425" i="6"/>
  <c r="E425" i="6"/>
  <c r="G425" i="6"/>
  <c r="F425" i="6"/>
  <c r="H425" i="6"/>
  <c r="I425" i="6"/>
  <c r="J425" i="6"/>
  <c r="K425" i="6"/>
  <c r="D426" i="6"/>
  <c r="F426" i="6"/>
  <c r="E426" i="6"/>
  <c r="G426" i="6"/>
  <c r="L426" i="6"/>
  <c r="D427" i="6"/>
  <c r="F427" i="6"/>
  <c r="E427" i="6"/>
  <c r="G427" i="6"/>
  <c r="H427" i="6"/>
  <c r="I427" i="6"/>
  <c r="J427" i="6"/>
  <c r="D428" i="6"/>
  <c r="E428" i="6"/>
  <c r="G428" i="6"/>
  <c r="F428" i="6"/>
  <c r="H428" i="6"/>
  <c r="I428" i="6"/>
  <c r="J428" i="6"/>
  <c r="K428" i="6"/>
  <c r="L428" i="6"/>
  <c r="D429" i="6"/>
  <c r="F429" i="6"/>
  <c r="E429" i="6"/>
  <c r="G429" i="6"/>
  <c r="I429" i="6"/>
  <c r="J429" i="6"/>
  <c r="K429" i="6"/>
  <c r="L429" i="6"/>
  <c r="D430" i="6"/>
  <c r="K430" i="6"/>
  <c r="E430" i="6"/>
  <c r="G430" i="6"/>
  <c r="H430" i="6"/>
  <c r="J430" i="6"/>
  <c r="L430" i="6"/>
  <c r="D431" i="6"/>
  <c r="F431" i="6"/>
  <c r="E431" i="6"/>
  <c r="L431" i="6"/>
  <c r="I431" i="6"/>
  <c r="K431" i="6"/>
  <c r="D432" i="6"/>
  <c r="F432" i="6"/>
  <c r="E432" i="6"/>
  <c r="G432" i="6"/>
  <c r="J432" i="6"/>
  <c r="L432" i="6"/>
  <c r="D433" i="6"/>
  <c r="E433" i="6"/>
  <c r="G433" i="6"/>
  <c r="F433" i="6"/>
  <c r="H433" i="6"/>
  <c r="I433" i="6"/>
  <c r="J433" i="6"/>
  <c r="K433" i="6"/>
  <c r="D434" i="6"/>
  <c r="F434" i="6"/>
  <c r="E434" i="6"/>
  <c r="G434" i="6"/>
  <c r="L434" i="6"/>
  <c r="D435" i="6"/>
  <c r="F435" i="6"/>
  <c r="E435" i="6"/>
  <c r="G435" i="6"/>
  <c r="H435" i="6"/>
  <c r="I435" i="6"/>
  <c r="J435" i="6"/>
  <c r="D436" i="6"/>
  <c r="E436" i="6"/>
  <c r="G436" i="6"/>
  <c r="F436" i="6"/>
  <c r="H436" i="6"/>
  <c r="I436" i="6"/>
  <c r="J436" i="6"/>
  <c r="K436" i="6"/>
  <c r="L436" i="6"/>
  <c r="D437" i="6"/>
  <c r="F437" i="6"/>
  <c r="E437" i="6"/>
  <c r="G437" i="6"/>
  <c r="I437" i="6"/>
  <c r="J437" i="6"/>
  <c r="K437" i="6"/>
  <c r="L437" i="6"/>
  <c r="D438" i="6"/>
  <c r="K438" i="6"/>
  <c r="E438" i="6"/>
  <c r="G438" i="6"/>
  <c r="H438" i="6"/>
  <c r="J438" i="6"/>
  <c r="L438" i="6"/>
  <c r="D439" i="6"/>
  <c r="F439" i="6"/>
  <c r="E439" i="6"/>
  <c r="L439" i="6"/>
  <c r="I439" i="6"/>
  <c r="K439" i="6"/>
  <c r="D440" i="6"/>
  <c r="F440" i="6"/>
  <c r="E440" i="6"/>
  <c r="G440" i="6"/>
  <c r="J440" i="6"/>
  <c r="L440" i="6"/>
  <c r="D441" i="6"/>
  <c r="E441" i="6"/>
  <c r="G441" i="6"/>
  <c r="F441" i="6"/>
  <c r="H441" i="6"/>
  <c r="I441" i="6"/>
  <c r="J441" i="6"/>
  <c r="K441" i="6"/>
  <c r="D442" i="6"/>
  <c r="F442" i="6"/>
  <c r="E442" i="6"/>
  <c r="G442" i="6"/>
  <c r="L442" i="6"/>
  <c r="D443" i="6"/>
  <c r="F443" i="6"/>
  <c r="E443" i="6"/>
  <c r="G443" i="6"/>
  <c r="H443" i="6"/>
  <c r="I443" i="6"/>
  <c r="J443" i="6"/>
  <c r="D444" i="6"/>
  <c r="E444" i="6"/>
  <c r="G444" i="6"/>
  <c r="F444" i="6"/>
  <c r="H444" i="6"/>
  <c r="I444" i="6"/>
  <c r="J444" i="6"/>
  <c r="K444" i="6"/>
  <c r="L444" i="6"/>
  <c r="D445" i="6"/>
  <c r="F445" i="6"/>
  <c r="E445" i="6"/>
  <c r="G445" i="6"/>
  <c r="I445" i="6"/>
  <c r="J445" i="6"/>
  <c r="K445" i="6"/>
  <c r="L445" i="6"/>
  <c r="D446" i="6"/>
  <c r="K446" i="6"/>
  <c r="E446" i="6"/>
  <c r="G446" i="6"/>
  <c r="H446" i="6"/>
  <c r="J446" i="6"/>
  <c r="L446" i="6"/>
  <c r="D447" i="6"/>
  <c r="F447" i="6"/>
  <c r="E447" i="6"/>
  <c r="L447" i="6"/>
  <c r="I447" i="6"/>
  <c r="K447" i="6"/>
  <c r="D448" i="6"/>
  <c r="F448" i="6"/>
  <c r="E448" i="6"/>
  <c r="G448" i="6"/>
  <c r="J448" i="6"/>
  <c r="L448" i="6"/>
  <c r="D449" i="6"/>
  <c r="E449" i="6"/>
  <c r="G449" i="6"/>
  <c r="F449" i="6"/>
  <c r="H449" i="6"/>
  <c r="I449" i="6"/>
  <c r="J449" i="6"/>
  <c r="K449" i="6"/>
  <c r="D450" i="6"/>
  <c r="F450" i="6"/>
  <c r="E450" i="6"/>
  <c r="G450" i="6"/>
  <c r="L450" i="6"/>
  <c r="D451" i="6"/>
  <c r="F451" i="6"/>
  <c r="E451" i="6"/>
  <c r="G451" i="6"/>
  <c r="H451" i="6"/>
  <c r="I451" i="6"/>
  <c r="J451" i="6"/>
  <c r="D452" i="6"/>
  <c r="E452" i="6"/>
  <c r="G452" i="6"/>
  <c r="F452" i="6"/>
  <c r="H452" i="6"/>
  <c r="I452" i="6"/>
  <c r="J452" i="6"/>
  <c r="K452" i="6"/>
  <c r="L452" i="6"/>
  <c r="D453" i="6"/>
  <c r="J453" i="6"/>
  <c r="E453" i="6"/>
  <c r="G453" i="6"/>
  <c r="I453" i="6"/>
  <c r="K453" i="6"/>
  <c r="L453" i="6"/>
  <c r="D454" i="6"/>
  <c r="F454" i="6"/>
  <c r="E454" i="6"/>
  <c r="K454" i="6"/>
  <c r="H454" i="6"/>
  <c r="J454" i="6"/>
  <c r="L454" i="6"/>
  <c r="D455" i="6"/>
  <c r="H455" i="6"/>
  <c r="E455" i="6"/>
  <c r="L455" i="6"/>
  <c r="F455" i="6"/>
  <c r="I455" i="6"/>
  <c r="K455" i="6"/>
  <c r="D456" i="6"/>
  <c r="F456" i="6"/>
  <c r="E456" i="6"/>
  <c r="K456" i="6"/>
  <c r="G456" i="6"/>
  <c r="J456" i="6"/>
  <c r="L456" i="6"/>
  <c r="D457" i="6"/>
  <c r="E457" i="6"/>
  <c r="G457" i="6"/>
  <c r="F457" i="6"/>
  <c r="H457" i="6"/>
  <c r="I457" i="6"/>
  <c r="J457" i="6"/>
  <c r="K457" i="6"/>
  <c r="D458" i="6"/>
  <c r="F458" i="6"/>
  <c r="E458" i="6"/>
  <c r="G458" i="6"/>
  <c r="L458" i="6"/>
  <c r="D459" i="6"/>
  <c r="F459" i="6"/>
  <c r="E459" i="6"/>
  <c r="G459" i="6"/>
  <c r="H459" i="6"/>
  <c r="I459" i="6"/>
  <c r="J459" i="6"/>
  <c r="D460" i="6"/>
  <c r="E460" i="6"/>
  <c r="G460" i="6"/>
  <c r="F460" i="6"/>
  <c r="H460" i="6"/>
  <c r="I460" i="6"/>
  <c r="J460" i="6"/>
  <c r="K460" i="6"/>
  <c r="L460" i="6"/>
  <c r="D461" i="6"/>
  <c r="J461" i="6"/>
  <c r="E461" i="6"/>
  <c r="G461" i="6"/>
  <c r="I461" i="6"/>
  <c r="L461" i="6"/>
  <c r="D462" i="6"/>
  <c r="F462" i="6"/>
  <c r="E462" i="6"/>
  <c r="K462" i="6"/>
  <c r="H462" i="6"/>
  <c r="J462" i="6"/>
  <c r="D463" i="6"/>
  <c r="H463" i="6"/>
  <c r="E463" i="6"/>
  <c r="L463" i="6"/>
  <c r="F463" i="6"/>
  <c r="I463" i="6"/>
  <c r="K463" i="6"/>
  <c r="D464" i="6"/>
  <c r="F464" i="6"/>
  <c r="E464" i="6"/>
  <c r="K464" i="6"/>
  <c r="G464" i="6"/>
  <c r="J464" i="6"/>
  <c r="L464" i="6"/>
  <c r="D465" i="6"/>
  <c r="E465" i="6"/>
  <c r="G465" i="6"/>
  <c r="F465" i="6"/>
  <c r="H465" i="6"/>
  <c r="I465" i="6"/>
  <c r="J465" i="6"/>
  <c r="K465" i="6"/>
  <c r="D466" i="6"/>
  <c r="F466" i="6"/>
  <c r="E466" i="6"/>
  <c r="G466" i="6"/>
  <c r="L466" i="6"/>
  <c r="D467" i="6"/>
  <c r="F467" i="6"/>
  <c r="E467" i="6"/>
  <c r="G467" i="6"/>
  <c r="H467" i="6"/>
  <c r="I467" i="6"/>
  <c r="J467" i="6"/>
  <c r="D468" i="6"/>
  <c r="E468" i="6"/>
  <c r="G468" i="6"/>
  <c r="F468" i="6"/>
  <c r="H468" i="6"/>
  <c r="I468" i="6"/>
  <c r="J468" i="6"/>
  <c r="K468" i="6"/>
  <c r="L468" i="6"/>
  <c r="D469" i="6"/>
  <c r="J469" i="6"/>
  <c r="E469" i="6"/>
  <c r="G469" i="6"/>
  <c r="I469" i="6"/>
  <c r="L469" i="6"/>
  <c r="D470" i="6"/>
  <c r="F470" i="6"/>
  <c r="E470" i="6"/>
  <c r="K470" i="6"/>
  <c r="H470" i="6"/>
  <c r="J470" i="6"/>
  <c r="D471" i="6"/>
  <c r="H471" i="6"/>
  <c r="E471" i="6"/>
  <c r="L471" i="6"/>
  <c r="F471" i="6"/>
  <c r="I471" i="6"/>
  <c r="K471" i="6"/>
  <c r="D472" i="6"/>
  <c r="F472" i="6"/>
  <c r="E472" i="6"/>
  <c r="K472" i="6"/>
  <c r="G472" i="6"/>
  <c r="J472" i="6"/>
  <c r="L472" i="6"/>
  <c r="D473" i="6"/>
  <c r="E473" i="6"/>
  <c r="G473" i="6"/>
  <c r="F473" i="6"/>
  <c r="H473" i="6"/>
  <c r="I473" i="6"/>
  <c r="J473" i="6"/>
  <c r="K473" i="6"/>
  <c r="D474" i="6"/>
  <c r="F474" i="6"/>
  <c r="E474" i="6"/>
  <c r="G474" i="6"/>
  <c r="L474" i="6"/>
  <c r="D475" i="6"/>
  <c r="F475" i="6"/>
  <c r="E475" i="6"/>
  <c r="G475" i="6"/>
  <c r="H475" i="6"/>
  <c r="I475" i="6"/>
  <c r="J475" i="6"/>
  <c r="D476" i="6"/>
  <c r="E476" i="6"/>
  <c r="G476" i="6"/>
  <c r="F476" i="6"/>
  <c r="H476" i="6"/>
  <c r="I476" i="6"/>
  <c r="J476" i="6"/>
  <c r="K476" i="6"/>
  <c r="L476" i="6"/>
  <c r="D477" i="6"/>
  <c r="J477" i="6"/>
  <c r="E477" i="6"/>
  <c r="G477" i="6"/>
  <c r="I477" i="6"/>
  <c r="L477" i="6"/>
  <c r="D478" i="6"/>
  <c r="F478" i="6"/>
  <c r="E478" i="6"/>
  <c r="K478" i="6"/>
  <c r="H478" i="6"/>
  <c r="J478" i="6"/>
  <c r="D479" i="6"/>
  <c r="H479" i="6"/>
  <c r="E479" i="6"/>
  <c r="L479" i="6"/>
  <c r="F479" i="6"/>
  <c r="I479" i="6"/>
  <c r="K479" i="6"/>
  <c r="D480" i="6"/>
  <c r="F480" i="6"/>
  <c r="E480" i="6"/>
  <c r="K480" i="6"/>
  <c r="G480" i="6"/>
  <c r="J480" i="6"/>
  <c r="L480" i="6"/>
  <c r="D481" i="6"/>
  <c r="E481" i="6"/>
  <c r="G481" i="6"/>
  <c r="F481" i="6"/>
  <c r="H481" i="6"/>
  <c r="I481" i="6"/>
  <c r="J481" i="6"/>
  <c r="K481" i="6"/>
  <c r="D482" i="6"/>
  <c r="F482" i="6"/>
  <c r="E482" i="6"/>
  <c r="G482" i="6"/>
  <c r="L482" i="6"/>
  <c r="D483" i="6"/>
  <c r="F483" i="6"/>
  <c r="E483" i="6"/>
  <c r="G483" i="6"/>
  <c r="H483" i="6"/>
  <c r="I483" i="6"/>
  <c r="J483" i="6"/>
  <c r="D484" i="6"/>
  <c r="E484" i="6"/>
  <c r="L484" i="6"/>
  <c r="F484" i="6"/>
  <c r="H484" i="6"/>
  <c r="I484" i="6"/>
  <c r="J484" i="6"/>
  <c r="K484" i="6"/>
  <c r="D485" i="6"/>
  <c r="J485" i="6"/>
  <c r="E485" i="6"/>
  <c r="G485" i="6"/>
  <c r="I485" i="6"/>
  <c r="L485" i="6"/>
  <c r="D486" i="6"/>
  <c r="F486" i="6"/>
  <c r="E486" i="6"/>
  <c r="K486" i="6"/>
  <c r="H486" i="6"/>
  <c r="J486" i="6"/>
  <c r="D487" i="6"/>
  <c r="H487" i="6"/>
  <c r="E487" i="6"/>
  <c r="L487" i="6"/>
  <c r="F487" i="6"/>
  <c r="I487" i="6"/>
  <c r="K487" i="6"/>
  <c r="D488" i="6"/>
  <c r="F488" i="6"/>
  <c r="E488" i="6"/>
  <c r="K488" i="6"/>
  <c r="G488" i="6"/>
  <c r="J488" i="6"/>
  <c r="L488" i="6"/>
  <c r="D489" i="6"/>
  <c r="E489" i="6"/>
  <c r="G489" i="6"/>
  <c r="F489" i="6"/>
  <c r="H489" i="6"/>
  <c r="I489" i="6"/>
  <c r="J489" i="6"/>
  <c r="K489" i="6"/>
  <c r="D490" i="6"/>
  <c r="F490" i="6"/>
  <c r="E490" i="6"/>
  <c r="G490" i="6"/>
  <c r="L490" i="6"/>
  <c r="D491" i="6"/>
  <c r="F491" i="6"/>
  <c r="E491" i="6"/>
  <c r="G491" i="6"/>
  <c r="H491" i="6"/>
  <c r="I491" i="6"/>
  <c r="J491" i="6"/>
  <c r="D492" i="6"/>
  <c r="E492" i="6"/>
  <c r="L492" i="6"/>
  <c r="F492" i="6"/>
  <c r="H492" i="6"/>
  <c r="I492" i="6"/>
  <c r="J492" i="6"/>
  <c r="K492" i="6"/>
  <c r="D493" i="6"/>
  <c r="J493" i="6"/>
  <c r="E493" i="6"/>
  <c r="G493" i="6"/>
  <c r="I493" i="6"/>
  <c r="L493" i="6"/>
  <c r="D494" i="6"/>
  <c r="F494" i="6"/>
  <c r="E494" i="6"/>
  <c r="K494" i="6"/>
  <c r="H494" i="6"/>
  <c r="J494" i="6"/>
  <c r="D495" i="6"/>
  <c r="H495" i="6"/>
  <c r="E495" i="6"/>
  <c r="L495" i="6"/>
  <c r="F495" i="6"/>
  <c r="I495" i="6"/>
  <c r="K495" i="6"/>
  <c r="D496" i="6"/>
  <c r="F496" i="6"/>
  <c r="E496" i="6"/>
  <c r="K496" i="6"/>
  <c r="G496" i="6"/>
  <c r="J496" i="6"/>
  <c r="L496" i="6"/>
  <c r="D497" i="6"/>
  <c r="E497" i="6"/>
  <c r="G497" i="6"/>
  <c r="F497" i="6"/>
  <c r="H497" i="6"/>
  <c r="I497" i="6"/>
  <c r="J497" i="6"/>
  <c r="K497" i="6"/>
  <c r="D498" i="6"/>
  <c r="F498" i="6"/>
  <c r="E498" i="6"/>
  <c r="G498" i="6"/>
  <c r="L498" i="6"/>
  <c r="D499" i="6"/>
  <c r="F499" i="6"/>
  <c r="E499" i="6"/>
  <c r="G499" i="6"/>
  <c r="H499" i="6"/>
  <c r="I499" i="6"/>
  <c r="J499" i="6"/>
  <c r="D500" i="6"/>
  <c r="E500" i="6"/>
  <c r="L500" i="6"/>
  <c r="F500" i="6"/>
  <c r="H500" i="6"/>
  <c r="I500" i="6"/>
  <c r="J500" i="6"/>
  <c r="K500" i="6"/>
  <c r="D501" i="6"/>
  <c r="J501" i="6"/>
  <c r="E501" i="6"/>
  <c r="G501" i="6"/>
  <c r="I501" i="6"/>
  <c r="L501" i="6"/>
  <c r="D502" i="6"/>
  <c r="F502" i="6"/>
  <c r="E502" i="6"/>
  <c r="K502" i="6"/>
  <c r="H502" i="6"/>
  <c r="J502" i="6"/>
  <c r="D503" i="6"/>
  <c r="H503" i="6"/>
  <c r="E503" i="6"/>
  <c r="L503" i="6"/>
  <c r="F503" i="6"/>
  <c r="I503" i="6"/>
  <c r="K503" i="6"/>
  <c r="D504" i="6"/>
  <c r="F504" i="6"/>
  <c r="E504" i="6"/>
  <c r="K504" i="6"/>
  <c r="G504" i="6"/>
  <c r="J504" i="6"/>
  <c r="L504" i="6"/>
  <c r="D505" i="6"/>
  <c r="E505" i="6"/>
  <c r="G505" i="6"/>
  <c r="F505" i="6"/>
  <c r="H505" i="6"/>
  <c r="I505" i="6"/>
  <c r="J505" i="6"/>
  <c r="K505" i="6"/>
  <c r="D506" i="6"/>
  <c r="E506" i="6"/>
  <c r="G506" i="6"/>
  <c r="D507" i="6"/>
  <c r="F507" i="6"/>
  <c r="E507" i="6"/>
  <c r="H507" i="6"/>
  <c r="I507" i="6"/>
  <c r="J507" i="6"/>
  <c r="D508" i="6"/>
  <c r="E508" i="6"/>
  <c r="L508" i="6"/>
  <c r="F508" i="6"/>
  <c r="H508" i="6"/>
  <c r="I508" i="6"/>
  <c r="J508" i="6"/>
  <c r="K508" i="6"/>
  <c r="D509" i="6"/>
  <c r="J509" i="6"/>
  <c r="E509" i="6"/>
  <c r="G509" i="6"/>
  <c r="I509" i="6"/>
  <c r="L509" i="6"/>
  <c r="D510" i="6"/>
  <c r="F510" i="6"/>
  <c r="E510" i="6"/>
  <c r="K510" i="6"/>
  <c r="H510" i="6"/>
  <c r="J510" i="6"/>
  <c r="D511" i="6"/>
  <c r="H511" i="6"/>
  <c r="E511" i="6"/>
  <c r="L511" i="6"/>
  <c r="F511" i="6"/>
  <c r="I511" i="6"/>
  <c r="K511" i="6"/>
  <c r="D512" i="6"/>
  <c r="F512" i="6"/>
  <c r="E512" i="6"/>
  <c r="K512" i="6"/>
  <c r="G512" i="6"/>
  <c r="J512" i="6"/>
  <c r="L512" i="6"/>
  <c r="D513" i="6"/>
  <c r="E513" i="6"/>
  <c r="G513" i="6"/>
  <c r="F513" i="6"/>
  <c r="H513" i="6"/>
  <c r="I513" i="6"/>
  <c r="J513" i="6"/>
  <c r="K513" i="6"/>
  <c r="D514" i="6"/>
  <c r="E514" i="6"/>
  <c r="G514" i="6"/>
  <c r="D515" i="6"/>
  <c r="F515" i="6"/>
  <c r="E515" i="6"/>
  <c r="H515" i="6"/>
  <c r="I515" i="6"/>
  <c r="J515" i="6"/>
  <c r="D516" i="6"/>
  <c r="E516" i="6"/>
  <c r="L516" i="6"/>
  <c r="F516" i="6"/>
  <c r="H516" i="6"/>
  <c r="I516" i="6"/>
  <c r="J516" i="6"/>
  <c r="K516" i="6"/>
  <c r="D517" i="6"/>
  <c r="J517" i="6"/>
  <c r="E517" i="6"/>
  <c r="G517" i="6"/>
  <c r="I517" i="6"/>
  <c r="L517" i="6"/>
  <c r="D518" i="6"/>
  <c r="F518" i="6"/>
  <c r="E518" i="6"/>
  <c r="K518" i="6"/>
  <c r="H518" i="6"/>
  <c r="J518" i="6"/>
  <c r="D519" i="6"/>
  <c r="H519" i="6"/>
  <c r="E519" i="6"/>
  <c r="L519" i="6"/>
  <c r="F519" i="6"/>
  <c r="I519" i="6"/>
  <c r="K519" i="6"/>
  <c r="D520" i="6"/>
  <c r="J520" i="6"/>
  <c r="E520" i="6"/>
  <c r="G520" i="6"/>
  <c r="D521" i="6"/>
  <c r="E521" i="6"/>
  <c r="F521" i="6"/>
  <c r="H521" i="6"/>
  <c r="I521" i="6"/>
  <c r="J521" i="6"/>
  <c r="K521" i="6"/>
  <c r="D522" i="6"/>
  <c r="L522" i="6"/>
  <c r="E522" i="6"/>
  <c r="F522" i="6"/>
  <c r="G522" i="6"/>
  <c r="D523" i="6"/>
  <c r="F523" i="6"/>
  <c r="E523" i="6"/>
  <c r="H523" i="6"/>
  <c r="I523" i="6"/>
  <c r="J523" i="6"/>
  <c r="D524" i="6"/>
  <c r="E524" i="6"/>
  <c r="L524" i="6"/>
  <c r="F524" i="6"/>
  <c r="H524" i="6"/>
  <c r="I524" i="6"/>
  <c r="J524" i="6"/>
  <c r="K524" i="6"/>
  <c r="D525" i="6"/>
  <c r="J525" i="6"/>
  <c r="E525" i="6"/>
  <c r="G525" i="6"/>
  <c r="I525" i="6"/>
  <c r="L525" i="6"/>
  <c r="D526" i="6"/>
  <c r="F526" i="6"/>
  <c r="E526" i="6"/>
  <c r="K526" i="6"/>
  <c r="H526" i="6"/>
  <c r="J526" i="6"/>
  <c r="D527" i="6"/>
  <c r="H527" i="6"/>
  <c r="E527" i="6"/>
  <c r="L527" i="6"/>
  <c r="F527" i="6"/>
  <c r="I527" i="6"/>
  <c r="K527" i="6"/>
  <c r="D528" i="6"/>
  <c r="J528" i="6"/>
  <c r="E528" i="6"/>
  <c r="G528" i="6"/>
  <c r="L528" i="6"/>
  <c r="D529" i="6"/>
  <c r="E529" i="6"/>
  <c r="F529" i="6"/>
  <c r="H529" i="6"/>
  <c r="I529" i="6"/>
  <c r="J529" i="6"/>
  <c r="K529" i="6"/>
  <c r="D530" i="6"/>
  <c r="L530" i="6"/>
  <c r="E530" i="6"/>
  <c r="F530" i="6"/>
  <c r="G530" i="6"/>
  <c r="D531" i="6"/>
  <c r="F531" i="6"/>
  <c r="E531" i="6"/>
  <c r="H531" i="6"/>
  <c r="I531" i="6"/>
  <c r="J531" i="6"/>
  <c r="D532" i="6"/>
  <c r="E532" i="6"/>
  <c r="L532" i="6"/>
  <c r="F532" i="6"/>
  <c r="H532" i="6"/>
  <c r="I532" i="6"/>
  <c r="J532" i="6"/>
  <c r="K532" i="6"/>
  <c r="D533" i="6"/>
  <c r="E533" i="6"/>
  <c r="G533" i="6"/>
  <c r="I533" i="6"/>
  <c r="D534" i="6"/>
  <c r="F534" i="6"/>
  <c r="E534" i="6"/>
  <c r="H534" i="6"/>
  <c r="J534" i="6"/>
  <c r="D535" i="6"/>
  <c r="H535" i="6"/>
  <c r="E535" i="6"/>
  <c r="L535" i="6"/>
  <c r="F535" i="6"/>
  <c r="I535" i="6"/>
  <c r="K535" i="6"/>
  <c r="D536" i="6"/>
  <c r="E536" i="6"/>
  <c r="K536" i="6"/>
  <c r="G536" i="6"/>
  <c r="J536" i="6"/>
  <c r="L536" i="6"/>
  <c r="D537" i="6"/>
  <c r="E537" i="6"/>
  <c r="F537" i="6"/>
  <c r="H537" i="6"/>
  <c r="I537" i="6"/>
  <c r="J537" i="6"/>
  <c r="K537" i="6"/>
  <c r="D538" i="6"/>
  <c r="E538" i="6"/>
  <c r="F538" i="6"/>
  <c r="G538" i="6"/>
  <c r="I538" i="6"/>
  <c r="L538" i="6"/>
  <c r="D539" i="6"/>
  <c r="F539" i="6"/>
  <c r="E539" i="6"/>
  <c r="G539" i="6"/>
  <c r="H539" i="6"/>
  <c r="I539" i="6"/>
  <c r="J539" i="6"/>
  <c r="D540" i="6"/>
  <c r="E540" i="6"/>
  <c r="L540" i="6"/>
  <c r="F540" i="6"/>
  <c r="H540" i="6"/>
  <c r="I540" i="6"/>
  <c r="J540" i="6"/>
  <c r="K540" i="6"/>
  <c r="D541" i="6"/>
  <c r="E541" i="6"/>
  <c r="G541" i="6"/>
  <c r="D542" i="6"/>
  <c r="F542" i="6"/>
  <c r="E542" i="6"/>
  <c r="H542" i="6"/>
  <c r="J542" i="6"/>
  <c r="D543" i="6"/>
  <c r="H543" i="6"/>
  <c r="E543" i="6"/>
  <c r="L543" i="6"/>
  <c r="F543" i="6"/>
  <c r="I543" i="6"/>
  <c r="K543" i="6"/>
  <c r="D544" i="6"/>
  <c r="E544" i="6"/>
  <c r="G544" i="6"/>
  <c r="J544" i="6"/>
  <c r="L544" i="6"/>
  <c r="D545" i="6"/>
  <c r="E545" i="6"/>
  <c r="F545" i="6"/>
  <c r="H545" i="6"/>
  <c r="I545" i="6"/>
  <c r="J545" i="6"/>
  <c r="D546" i="6"/>
  <c r="E546" i="6"/>
  <c r="F546" i="6"/>
  <c r="G546" i="6"/>
  <c r="I546" i="6"/>
  <c r="D547" i="6"/>
  <c r="F547" i="6"/>
  <c r="E547" i="6"/>
  <c r="G547" i="6"/>
  <c r="H547" i="6"/>
  <c r="I547" i="6"/>
  <c r="J547" i="6"/>
  <c r="D548" i="6"/>
  <c r="E548" i="6"/>
  <c r="L548" i="6"/>
  <c r="F548" i="6"/>
  <c r="H548" i="6"/>
  <c r="I548" i="6"/>
  <c r="J548" i="6"/>
  <c r="K548" i="6"/>
  <c r="D549" i="6"/>
  <c r="E549" i="6"/>
  <c r="G549" i="6"/>
  <c r="D550" i="6"/>
  <c r="E550" i="6"/>
  <c r="H550" i="6"/>
  <c r="J550" i="6"/>
  <c r="D551" i="6"/>
  <c r="H551" i="6"/>
  <c r="E551" i="6"/>
  <c r="F551" i="6"/>
  <c r="I551" i="6"/>
  <c r="D552" i="6"/>
  <c r="E552" i="6"/>
  <c r="K552" i="6"/>
  <c r="F552" i="6"/>
  <c r="G552" i="6"/>
  <c r="J552" i="6"/>
  <c r="L552" i="6"/>
  <c r="D553" i="6"/>
  <c r="E553" i="6"/>
  <c r="F553" i="6"/>
  <c r="H553" i="6"/>
  <c r="I553" i="6"/>
  <c r="J553" i="6"/>
  <c r="D554" i="6"/>
  <c r="H554" i="6"/>
  <c r="E554" i="6"/>
  <c r="F554" i="6"/>
  <c r="G554" i="6"/>
  <c r="I554" i="6"/>
  <c r="L554" i="6"/>
  <c r="D555" i="6"/>
  <c r="F555" i="6"/>
  <c r="E555" i="6"/>
  <c r="G555" i="6"/>
  <c r="H555" i="6"/>
  <c r="I555" i="6"/>
  <c r="J555" i="6"/>
  <c r="D556" i="6"/>
  <c r="E556" i="6"/>
  <c r="L556" i="6"/>
  <c r="F556" i="6"/>
  <c r="H556" i="6"/>
  <c r="I556" i="6"/>
  <c r="J556" i="6"/>
  <c r="K556" i="6"/>
  <c r="D557" i="6"/>
  <c r="E557" i="6"/>
  <c r="G557" i="6"/>
  <c r="I557" i="6"/>
  <c r="D558" i="6"/>
  <c r="H558" i="6"/>
  <c r="E558" i="6"/>
  <c r="G558" i="6"/>
  <c r="L558" i="6"/>
  <c r="D559" i="6"/>
  <c r="F559" i="6"/>
  <c r="E559" i="6"/>
  <c r="K559" i="6"/>
  <c r="D560" i="6"/>
  <c r="E560" i="6"/>
  <c r="F560" i="6"/>
  <c r="G560" i="6"/>
  <c r="J560" i="6"/>
  <c r="D561" i="6"/>
  <c r="E561" i="6"/>
  <c r="F561" i="6"/>
  <c r="H561" i="6"/>
  <c r="I561" i="6"/>
  <c r="J561" i="6"/>
  <c r="D562" i="6"/>
  <c r="F562" i="6"/>
  <c r="E562" i="6"/>
  <c r="G562" i="6"/>
  <c r="H562" i="6"/>
  <c r="I562" i="6"/>
  <c r="L562" i="6"/>
  <c r="D563" i="6"/>
  <c r="F563" i="6"/>
  <c r="E563" i="6"/>
  <c r="G563" i="6"/>
  <c r="H563" i="6"/>
  <c r="I563" i="6"/>
  <c r="J563" i="6"/>
  <c r="D564" i="6"/>
  <c r="E564" i="6"/>
  <c r="L564" i="6"/>
  <c r="F564" i="6"/>
  <c r="H564" i="6"/>
  <c r="I564" i="6"/>
  <c r="J564" i="6"/>
  <c r="K564" i="6"/>
  <c r="D565" i="6"/>
  <c r="I565" i="6"/>
  <c r="E565" i="6"/>
  <c r="G565" i="6"/>
  <c r="J565" i="6"/>
  <c r="D566" i="6"/>
  <c r="E566" i="6"/>
  <c r="G566" i="6"/>
  <c r="H566" i="6"/>
  <c r="J566" i="6"/>
  <c r="D567" i="6"/>
  <c r="E567" i="6"/>
  <c r="F567" i="6"/>
  <c r="D568" i="6"/>
  <c r="E568" i="6"/>
  <c r="D569" i="6"/>
  <c r="E569" i="6"/>
  <c r="L569" i="6"/>
  <c r="F569" i="6"/>
  <c r="H569" i="6"/>
  <c r="I569" i="6"/>
  <c r="J569" i="6"/>
  <c r="K569" i="6"/>
  <c r="D570" i="6"/>
  <c r="J570" i="6"/>
  <c r="E570" i="6"/>
  <c r="F570" i="6"/>
  <c r="G570" i="6"/>
  <c r="H570" i="6"/>
  <c r="I570" i="6"/>
  <c r="D571" i="6"/>
  <c r="F571" i="6"/>
  <c r="E571" i="6"/>
  <c r="K571" i="6"/>
  <c r="I571" i="6"/>
  <c r="J571" i="6"/>
  <c r="L571" i="6"/>
  <c r="D572" i="6"/>
  <c r="E572" i="6"/>
  <c r="F572" i="6"/>
  <c r="H572" i="6"/>
  <c r="I572" i="6"/>
  <c r="J572" i="6"/>
  <c r="D573" i="6"/>
  <c r="H573" i="6"/>
  <c r="E573" i="6"/>
  <c r="G573" i="6"/>
  <c r="J573" i="6"/>
  <c r="K573" i="6"/>
  <c r="D574" i="6"/>
  <c r="E574" i="6"/>
  <c r="K574" i="6"/>
  <c r="J574" i="6"/>
  <c r="D575" i="6"/>
  <c r="J575" i="6"/>
  <c r="E575" i="6"/>
  <c r="K575" i="6"/>
  <c r="F575" i="6"/>
  <c r="H575" i="6"/>
  <c r="L575" i="6"/>
  <c r="D576" i="6"/>
  <c r="H576" i="6"/>
  <c r="E576" i="6"/>
  <c r="F576" i="6"/>
  <c r="G576" i="6"/>
  <c r="I576" i="6"/>
  <c r="L576" i="6"/>
  <c r="D577" i="6"/>
  <c r="E577" i="6"/>
  <c r="L577" i="6"/>
  <c r="F577" i="6"/>
  <c r="G577" i="6"/>
  <c r="H577" i="6"/>
  <c r="I577" i="6"/>
  <c r="J577" i="6"/>
  <c r="K577" i="6"/>
  <c r="D578" i="6"/>
  <c r="K578" i="6"/>
  <c r="E578" i="6"/>
  <c r="F578" i="6"/>
  <c r="G578" i="6"/>
  <c r="H578" i="6"/>
  <c r="I578" i="6"/>
  <c r="J578" i="6"/>
  <c r="L578" i="6"/>
  <c r="D579" i="6"/>
  <c r="F579" i="6"/>
  <c r="E579" i="6"/>
  <c r="G579" i="6"/>
  <c r="H579" i="6"/>
  <c r="I579" i="6"/>
  <c r="K579" i="6"/>
  <c r="L579" i="6"/>
  <c r="D580" i="6"/>
  <c r="I580" i="6"/>
  <c r="E580" i="6"/>
  <c r="G580" i="6"/>
  <c r="F580" i="6"/>
  <c r="H580" i="6"/>
  <c r="J580" i="6"/>
  <c r="K580" i="6"/>
  <c r="L580" i="6"/>
  <c r="D581" i="6"/>
  <c r="H581" i="6"/>
  <c r="E581" i="6"/>
  <c r="G581" i="6"/>
  <c r="F581" i="6"/>
  <c r="I581" i="6"/>
  <c r="J581" i="6"/>
  <c r="D582" i="6"/>
  <c r="I582" i="6"/>
  <c r="E582" i="6"/>
  <c r="K582" i="6"/>
  <c r="H582" i="6"/>
  <c r="J582" i="6"/>
  <c r="D583" i="6"/>
  <c r="J583" i="6"/>
  <c r="E583" i="6"/>
  <c r="G583" i="6"/>
  <c r="L583" i="6"/>
  <c r="D584" i="6"/>
  <c r="E584" i="6"/>
  <c r="K584" i="6"/>
  <c r="F584" i="6"/>
  <c r="G584" i="6"/>
  <c r="H584" i="6"/>
  <c r="I584" i="6"/>
  <c r="J584" i="6"/>
  <c r="L584" i="6"/>
  <c r="D585" i="6"/>
  <c r="E585" i="6"/>
  <c r="L585" i="6"/>
  <c r="F585" i="6"/>
  <c r="H585" i="6"/>
  <c r="I585" i="6"/>
  <c r="J585" i="6"/>
  <c r="K585" i="6"/>
  <c r="D586" i="6"/>
  <c r="H586" i="6"/>
  <c r="E586" i="6"/>
  <c r="F586" i="6"/>
  <c r="G586" i="6"/>
  <c r="I586" i="6"/>
  <c r="J586" i="6"/>
  <c r="K586" i="6"/>
  <c r="L586" i="6"/>
  <c r="D587" i="6"/>
  <c r="F587" i="6"/>
  <c r="E587" i="6"/>
  <c r="G587" i="6"/>
  <c r="D588" i="6"/>
  <c r="J588" i="6"/>
  <c r="E588" i="6"/>
  <c r="G588" i="6"/>
  <c r="H588" i="6"/>
  <c r="I588" i="6"/>
  <c r="L588" i="6"/>
  <c r="D589" i="6"/>
  <c r="H589" i="6"/>
  <c r="E589" i="6"/>
  <c r="F589" i="6"/>
  <c r="G589" i="6"/>
  <c r="J589" i="6"/>
  <c r="K589" i="6"/>
  <c r="L589" i="6"/>
  <c r="D590" i="6"/>
  <c r="I590" i="6"/>
  <c r="E590" i="6"/>
  <c r="G590" i="6"/>
  <c r="F590" i="6"/>
  <c r="J590" i="6"/>
  <c r="D591" i="6"/>
  <c r="J591" i="6"/>
  <c r="E591" i="6"/>
  <c r="G591" i="6"/>
  <c r="H591" i="6"/>
  <c r="I591" i="6"/>
  <c r="D592" i="6"/>
  <c r="F592" i="6"/>
  <c r="E592" i="6"/>
  <c r="G592" i="6"/>
  <c r="L592" i="6"/>
  <c r="D593" i="6"/>
  <c r="E593" i="6"/>
  <c r="L593" i="6"/>
  <c r="F593" i="6"/>
  <c r="H593" i="6"/>
  <c r="I593" i="6"/>
  <c r="J593" i="6"/>
  <c r="D594" i="6"/>
  <c r="I594" i="6"/>
  <c r="E594" i="6"/>
  <c r="G594" i="6"/>
  <c r="H594" i="6"/>
  <c r="K594" i="6"/>
  <c r="L594" i="6"/>
  <c r="D595" i="6"/>
  <c r="F595" i="6"/>
  <c r="E595" i="6"/>
  <c r="L595" i="6"/>
  <c r="I595" i="6"/>
  <c r="J595" i="6"/>
  <c r="K595" i="6"/>
  <c r="D596" i="6"/>
  <c r="F596" i="6"/>
  <c r="E596" i="6"/>
  <c r="G596" i="6"/>
  <c r="D597" i="6"/>
  <c r="H597" i="6"/>
  <c r="E597" i="6"/>
  <c r="G597" i="6"/>
  <c r="I597" i="6"/>
  <c r="L597" i="6"/>
  <c r="D598" i="6"/>
  <c r="I598" i="6"/>
  <c r="E598" i="6"/>
  <c r="F598" i="6"/>
  <c r="G598" i="6"/>
  <c r="J598" i="6"/>
  <c r="K598" i="6"/>
  <c r="L598" i="6"/>
  <c r="D599" i="6"/>
  <c r="J599" i="6"/>
  <c r="E599" i="6"/>
  <c r="F599" i="6"/>
  <c r="I599" i="6"/>
  <c r="D600" i="6"/>
  <c r="J600" i="6"/>
  <c r="E600" i="6"/>
  <c r="G600" i="6"/>
  <c r="H600" i="6"/>
  <c r="I600" i="6"/>
  <c r="D601" i="6"/>
  <c r="E601" i="6"/>
  <c r="L601" i="6"/>
  <c r="F601" i="6"/>
  <c r="G601" i="6"/>
  <c r="H601" i="6"/>
  <c r="I601" i="6"/>
  <c r="J601" i="6"/>
  <c r="K601" i="6"/>
  <c r="D602" i="6"/>
  <c r="F602" i="6"/>
  <c r="E602" i="6"/>
  <c r="G602" i="6"/>
  <c r="L602" i="6"/>
  <c r="D603" i="6"/>
  <c r="F603" i="6"/>
  <c r="E603" i="6"/>
  <c r="G603" i="6"/>
  <c r="H603" i="6"/>
  <c r="I603" i="6"/>
  <c r="J603" i="6"/>
  <c r="K603" i="6"/>
  <c r="L603" i="6"/>
  <c r="D604" i="6"/>
  <c r="H604" i="6"/>
  <c r="E604" i="6"/>
  <c r="G604" i="6"/>
  <c r="F604" i="6"/>
  <c r="I604" i="6"/>
  <c r="J604" i="6"/>
  <c r="K604" i="6"/>
  <c r="D605" i="6"/>
  <c r="H605" i="6"/>
  <c r="E605" i="6"/>
  <c r="G605" i="6"/>
  <c r="D606" i="6"/>
  <c r="I606" i="6"/>
  <c r="E606" i="6"/>
  <c r="G606" i="6"/>
  <c r="H606" i="6"/>
  <c r="L606" i="6"/>
  <c r="D607" i="6"/>
  <c r="J607" i="6"/>
  <c r="E607" i="6"/>
  <c r="F607" i="6"/>
  <c r="G607" i="6"/>
  <c r="I607" i="6"/>
  <c r="K607" i="6"/>
  <c r="L607" i="6"/>
  <c r="D608" i="6"/>
  <c r="H608" i="6"/>
  <c r="E608" i="6"/>
  <c r="K608" i="6"/>
  <c r="F608" i="6"/>
  <c r="I608" i="6"/>
  <c r="J608" i="6"/>
  <c r="D609" i="6"/>
  <c r="E609" i="6"/>
  <c r="L609" i="6"/>
  <c r="F609" i="6"/>
  <c r="G609" i="6"/>
  <c r="H609" i="6"/>
  <c r="I609" i="6"/>
  <c r="J609" i="6"/>
  <c r="K609" i="6"/>
  <c r="D610" i="6"/>
  <c r="K610" i="6"/>
  <c r="E610" i="6"/>
  <c r="F610" i="6"/>
  <c r="G610" i="6"/>
  <c r="H610" i="6"/>
  <c r="I610" i="6"/>
  <c r="J610" i="6"/>
  <c r="L610" i="6"/>
  <c r="D611" i="6"/>
  <c r="F611" i="6"/>
  <c r="E611" i="6"/>
  <c r="G611" i="6"/>
  <c r="L611" i="6"/>
  <c r="D612" i="6"/>
  <c r="E612" i="6"/>
  <c r="G612" i="6"/>
  <c r="F612" i="6"/>
  <c r="H612" i="6"/>
  <c r="I612" i="6"/>
  <c r="J612" i="6"/>
  <c r="K612" i="6"/>
  <c r="L612" i="6"/>
  <c r="D613" i="6"/>
  <c r="H613" i="6"/>
  <c r="E613" i="6"/>
  <c r="L613" i="6"/>
  <c r="F613" i="6"/>
  <c r="I613" i="6"/>
  <c r="J613" i="6"/>
  <c r="K613" i="6"/>
  <c r="D614" i="6"/>
  <c r="I614" i="6"/>
  <c r="E614" i="6"/>
  <c r="G614" i="6"/>
  <c r="D615" i="6"/>
  <c r="J615" i="6"/>
  <c r="E615" i="6"/>
  <c r="G615" i="6"/>
  <c r="H615" i="6"/>
  <c r="L615" i="6"/>
  <c r="D616" i="6"/>
  <c r="H616" i="6"/>
  <c r="E616" i="6"/>
  <c r="K616" i="6"/>
  <c r="F616" i="6"/>
  <c r="G616" i="6"/>
  <c r="I616" i="6"/>
  <c r="J616" i="6"/>
  <c r="L616" i="6"/>
  <c r="D617" i="6"/>
  <c r="E617" i="6"/>
  <c r="L617" i="6"/>
  <c r="F617" i="6"/>
  <c r="H617" i="6"/>
  <c r="I617" i="6"/>
  <c r="J617" i="6"/>
  <c r="D618" i="6"/>
  <c r="E618" i="6"/>
  <c r="F618" i="6"/>
  <c r="G618" i="6"/>
  <c r="H618" i="6"/>
  <c r="I618" i="6"/>
  <c r="J618" i="6"/>
  <c r="K618" i="6"/>
  <c r="L618" i="6"/>
  <c r="D619" i="6"/>
  <c r="F619" i="6"/>
  <c r="E619" i="6"/>
  <c r="K619" i="6"/>
  <c r="I619" i="6"/>
  <c r="J619" i="6"/>
  <c r="D620" i="6"/>
  <c r="F620" i="6"/>
  <c r="E620" i="6"/>
  <c r="G620" i="6"/>
  <c r="L620" i="6"/>
  <c r="D621" i="6"/>
  <c r="H621" i="6"/>
  <c r="E621" i="6"/>
  <c r="F621" i="6"/>
  <c r="G621" i="6"/>
  <c r="I621" i="6"/>
  <c r="J621" i="6"/>
  <c r="K621" i="6"/>
  <c r="L621" i="6"/>
  <c r="D622" i="6"/>
  <c r="I622" i="6"/>
  <c r="E622" i="6"/>
  <c r="L622" i="6"/>
  <c r="F622" i="6"/>
  <c r="H622" i="6"/>
  <c r="J622" i="6"/>
  <c r="K622" i="6"/>
  <c r="D623" i="6"/>
  <c r="J623" i="6"/>
  <c r="E623" i="6"/>
  <c r="D624" i="6"/>
  <c r="I624" i="6"/>
  <c r="E624" i="6"/>
  <c r="G624" i="6"/>
  <c r="H624" i="6"/>
  <c r="L624" i="6"/>
  <c r="D625" i="6"/>
  <c r="E625" i="6"/>
  <c r="L625" i="6"/>
  <c r="F625" i="6"/>
  <c r="H625" i="6"/>
  <c r="I625" i="6"/>
  <c r="J625" i="6"/>
  <c r="D626" i="6"/>
  <c r="F626" i="6"/>
  <c r="E626" i="6"/>
  <c r="G626" i="6"/>
  <c r="K626" i="6"/>
  <c r="L626" i="6"/>
  <c r="D627" i="6"/>
  <c r="F627" i="6"/>
  <c r="E627" i="6"/>
  <c r="J627" i="6"/>
  <c r="D628" i="6"/>
  <c r="F628" i="6"/>
  <c r="E628" i="6"/>
  <c r="G628" i="6"/>
  <c r="I628" i="6"/>
  <c r="D629" i="6"/>
  <c r="H629" i="6"/>
  <c r="E629" i="6"/>
  <c r="G629" i="6"/>
  <c r="L629" i="6"/>
  <c r="D630" i="6"/>
  <c r="I630" i="6"/>
  <c r="E630" i="6"/>
  <c r="F630" i="6"/>
  <c r="G630" i="6"/>
  <c r="H630" i="6"/>
  <c r="J630" i="6"/>
  <c r="K630" i="6"/>
  <c r="L630" i="6"/>
  <c r="D631" i="6"/>
  <c r="J631" i="6"/>
  <c r="E631" i="6"/>
  <c r="G631" i="6"/>
  <c r="F631" i="6"/>
  <c r="H631" i="6"/>
  <c r="I631" i="6"/>
  <c r="D632" i="6"/>
  <c r="F632" i="6"/>
  <c r="E632" i="6"/>
  <c r="D633" i="6"/>
  <c r="E633" i="6"/>
  <c r="L633" i="6"/>
  <c r="F633" i="6"/>
  <c r="G633" i="6"/>
  <c r="H633" i="6"/>
  <c r="I633" i="6"/>
  <c r="J633" i="6"/>
  <c r="K633" i="6"/>
  <c r="D634" i="6"/>
  <c r="I634" i="6"/>
  <c r="E634" i="6"/>
  <c r="G634" i="6"/>
  <c r="H634" i="6"/>
  <c r="K634" i="6"/>
  <c r="L634" i="6"/>
  <c r="D635" i="6"/>
  <c r="J635" i="6"/>
  <c r="E635" i="6"/>
  <c r="H635" i="6"/>
  <c r="L635" i="6"/>
  <c r="D636" i="6"/>
  <c r="E636" i="6"/>
  <c r="K636" i="6"/>
  <c r="F636" i="6"/>
  <c r="H636" i="6"/>
  <c r="I636" i="6"/>
  <c r="J636" i="6"/>
  <c r="D637" i="6"/>
  <c r="H637" i="6"/>
  <c r="E637" i="6"/>
  <c r="L637" i="6"/>
  <c r="F637" i="6"/>
  <c r="G637" i="6"/>
  <c r="I637" i="6"/>
  <c r="J637" i="6"/>
  <c r="K637" i="6"/>
  <c r="D638" i="6"/>
  <c r="F638" i="6"/>
  <c r="E638" i="6"/>
  <c r="G638" i="6"/>
  <c r="K638" i="6"/>
  <c r="L638" i="6"/>
  <c r="D639" i="6"/>
  <c r="F639" i="6"/>
  <c r="E639" i="6"/>
  <c r="G639" i="6"/>
  <c r="L639" i="6"/>
  <c r="D640" i="6"/>
  <c r="H640" i="6"/>
  <c r="E640" i="6"/>
  <c r="G640" i="6"/>
  <c r="F640" i="6"/>
  <c r="I640" i="6"/>
  <c r="J640" i="6"/>
  <c r="D641" i="6"/>
  <c r="E641" i="6"/>
  <c r="L641" i="6"/>
  <c r="F641" i="6"/>
  <c r="G641" i="6"/>
  <c r="H641" i="6"/>
  <c r="I641" i="6"/>
  <c r="J641" i="6"/>
  <c r="K641" i="6"/>
  <c r="D642" i="6"/>
  <c r="I642" i="6"/>
  <c r="E642" i="6"/>
  <c r="G642" i="6"/>
  <c r="H642" i="6"/>
  <c r="K642" i="6"/>
  <c r="L642" i="6"/>
  <c r="D643" i="6"/>
  <c r="J643" i="6"/>
  <c r="E643" i="6"/>
  <c r="H643" i="6"/>
  <c r="L643" i="6"/>
  <c r="D644" i="6"/>
  <c r="E644" i="6"/>
  <c r="K644" i="6"/>
  <c r="F644" i="6"/>
  <c r="H644" i="6"/>
  <c r="I644" i="6"/>
  <c r="J644" i="6"/>
  <c r="D645" i="6"/>
  <c r="H645" i="6"/>
  <c r="E645" i="6"/>
  <c r="L645" i="6"/>
  <c r="F645" i="6"/>
  <c r="G645" i="6"/>
  <c r="I645" i="6"/>
  <c r="J645" i="6"/>
  <c r="K645" i="6"/>
  <c r="D646" i="6"/>
  <c r="F646" i="6"/>
  <c r="E646" i="6"/>
  <c r="G646" i="6"/>
  <c r="K646" i="6"/>
  <c r="L646" i="6"/>
  <c r="D647" i="6"/>
  <c r="F647" i="6"/>
  <c r="E647" i="6"/>
  <c r="G647" i="6"/>
  <c r="L647" i="6"/>
  <c r="D648" i="6"/>
  <c r="H648" i="6"/>
  <c r="E648" i="6"/>
  <c r="G648" i="6"/>
  <c r="F648" i="6"/>
  <c r="I648" i="6"/>
  <c r="J648" i="6"/>
  <c r="D649" i="6"/>
  <c r="E649" i="6"/>
  <c r="L649" i="6"/>
  <c r="F649" i="6"/>
  <c r="G649" i="6"/>
  <c r="H649" i="6"/>
  <c r="I649" i="6"/>
  <c r="J649" i="6"/>
  <c r="K649" i="6"/>
  <c r="D650" i="6"/>
  <c r="I650" i="6"/>
  <c r="E650" i="6"/>
  <c r="G650" i="6"/>
  <c r="H650" i="6"/>
  <c r="K650" i="6"/>
  <c r="L650" i="6"/>
  <c r="D651" i="6"/>
  <c r="J651" i="6"/>
  <c r="E651" i="6"/>
  <c r="H651" i="6"/>
  <c r="L651" i="6"/>
  <c r="D652" i="6"/>
  <c r="E652" i="6"/>
  <c r="K652" i="6"/>
  <c r="F652" i="6"/>
  <c r="H652" i="6"/>
  <c r="I652" i="6"/>
  <c r="J652" i="6"/>
  <c r="D653" i="6"/>
  <c r="H653" i="6"/>
  <c r="E653" i="6"/>
  <c r="L653" i="6"/>
  <c r="F653" i="6"/>
  <c r="G653" i="6"/>
  <c r="I653" i="6"/>
  <c r="J653" i="6"/>
  <c r="K653" i="6"/>
  <c r="D654" i="6"/>
  <c r="F654" i="6"/>
  <c r="E654" i="6"/>
  <c r="G654" i="6"/>
  <c r="K654" i="6"/>
  <c r="L654" i="6"/>
  <c r="D655" i="6"/>
  <c r="F655" i="6"/>
  <c r="E655" i="6"/>
  <c r="G655" i="6"/>
  <c r="L655" i="6"/>
  <c r="D656" i="6"/>
  <c r="H656" i="6"/>
  <c r="E656" i="6"/>
  <c r="G656" i="6"/>
  <c r="F656" i="6"/>
  <c r="I656" i="6"/>
  <c r="J656" i="6"/>
  <c r="D657" i="6"/>
  <c r="E657" i="6"/>
  <c r="L657" i="6"/>
  <c r="F657" i="6"/>
  <c r="G657" i="6"/>
  <c r="H657" i="6"/>
  <c r="I657" i="6"/>
  <c r="J657" i="6"/>
  <c r="K657" i="6"/>
  <c r="D658" i="6"/>
  <c r="I658" i="6"/>
  <c r="E658" i="6"/>
  <c r="G658" i="6"/>
  <c r="K658" i="6"/>
  <c r="L658" i="6"/>
  <c r="D659" i="6"/>
  <c r="J659" i="6"/>
  <c r="E659" i="6"/>
  <c r="H659" i="6"/>
  <c r="L659" i="6"/>
  <c r="D660" i="6"/>
  <c r="E660" i="6"/>
  <c r="K660" i="6"/>
  <c r="F660" i="6"/>
  <c r="H660" i="6"/>
  <c r="I660" i="6"/>
  <c r="J660" i="6"/>
  <c r="D661" i="6"/>
  <c r="H661" i="6"/>
  <c r="E661" i="6"/>
  <c r="L661" i="6"/>
  <c r="F661" i="6"/>
  <c r="G661" i="6"/>
  <c r="I661" i="6"/>
  <c r="J661" i="6"/>
  <c r="K661" i="6"/>
  <c r="D662" i="6"/>
  <c r="F662" i="6"/>
  <c r="E662" i="6"/>
  <c r="G662" i="6"/>
  <c r="H662" i="6"/>
  <c r="K662" i="6"/>
  <c r="L662" i="6"/>
  <c r="D663" i="6"/>
  <c r="F663" i="6"/>
  <c r="E663" i="6"/>
  <c r="G663" i="6"/>
  <c r="L663" i="6"/>
  <c r="D664" i="6"/>
  <c r="H664" i="6"/>
  <c r="E664" i="6"/>
  <c r="G664" i="6"/>
  <c r="F664" i="6"/>
  <c r="I664" i="6"/>
  <c r="J664" i="6"/>
  <c r="D665" i="6"/>
  <c r="E665" i="6"/>
  <c r="L665" i="6"/>
  <c r="F665" i="6"/>
  <c r="G665" i="6"/>
  <c r="H665" i="6"/>
  <c r="I665" i="6"/>
  <c r="J665" i="6"/>
  <c r="K665" i="6"/>
  <c r="D666" i="6"/>
  <c r="I666" i="6"/>
  <c r="E666" i="6"/>
  <c r="G666" i="6"/>
  <c r="K666" i="6"/>
  <c r="L666" i="6"/>
  <c r="D667" i="6"/>
  <c r="J667" i="6"/>
  <c r="E667" i="6"/>
  <c r="H667" i="6"/>
  <c r="L667" i="6"/>
  <c r="D668" i="6"/>
  <c r="E668" i="6"/>
  <c r="K668" i="6"/>
  <c r="F668" i="6"/>
  <c r="H668" i="6"/>
  <c r="I668" i="6"/>
  <c r="J668" i="6"/>
  <c r="D669" i="6"/>
  <c r="H669" i="6"/>
  <c r="E669" i="6"/>
  <c r="L669" i="6"/>
  <c r="F669" i="6"/>
  <c r="G669" i="6"/>
  <c r="I669" i="6"/>
  <c r="J669" i="6"/>
  <c r="K669" i="6"/>
  <c r="D670" i="6"/>
  <c r="F670" i="6"/>
  <c r="E670" i="6"/>
  <c r="G670" i="6"/>
  <c r="H670" i="6"/>
  <c r="K670" i="6"/>
  <c r="L670" i="6"/>
  <c r="D671" i="6"/>
  <c r="F671" i="6"/>
  <c r="E671" i="6"/>
  <c r="G671" i="6"/>
  <c r="L671" i="6"/>
  <c r="D672" i="6"/>
  <c r="H672" i="6"/>
  <c r="E672" i="6"/>
  <c r="G672" i="6"/>
  <c r="F672" i="6"/>
  <c r="I672" i="6"/>
  <c r="J672" i="6"/>
  <c r="D673" i="6"/>
  <c r="E673" i="6"/>
  <c r="L673" i="6"/>
  <c r="F673" i="6"/>
  <c r="G673" i="6"/>
  <c r="H673" i="6"/>
  <c r="I673" i="6"/>
  <c r="J673" i="6"/>
  <c r="K673" i="6"/>
  <c r="D674" i="6"/>
  <c r="I674" i="6"/>
  <c r="E674" i="6"/>
  <c r="G674" i="6"/>
  <c r="K674" i="6"/>
  <c r="L674" i="6"/>
  <c r="D675" i="6"/>
  <c r="J675" i="6"/>
  <c r="E675" i="6"/>
  <c r="H675" i="6"/>
  <c r="L675" i="6"/>
  <c r="D676" i="6"/>
  <c r="E676" i="6"/>
  <c r="K676" i="6"/>
  <c r="F676" i="6"/>
  <c r="H676" i="6"/>
  <c r="I676" i="6"/>
  <c r="J676" i="6"/>
  <c r="D677" i="6"/>
  <c r="H677" i="6"/>
  <c r="E677" i="6"/>
  <c r="L677" i="6"/>
  <c r="F677" i="6"/>
  <c r="G677" i="6"/>
  <c r="I677" i="6"/>
  <c r="J677" i="6"/>
  <c r="K677" i="6"/>
  <c r="D678" i="6"/>
  <c r="F678" i="6"/>
  <c r="E678" i="6"/>
  <c r="G678" i="6"/>
  <c r="H678" i="6"/>
  <c r="K678" i="6"/>
  <c r="L678" i="6"/>
  <c r="D679" i="6"/>
  <c r="F679" i="6"/>
  <c r="E679" i="6"/>
  <c r="G679" i="6"/>
  <c r="L679" i="6"/>
  <c r="D680" i="6"/>
  <c r="H680" i="6"/>
  <c r="E680" i="6"/>
  <c r="G680" i="6"/>
  <c r="F680" i="6"/>
  <c r="I680" i="6"/>
  <c r="J680" i="6"/>
  <c r="D681" i="6"/>
  <c r="E681" i="6"/>
  <c r="L681" i="6"/>
  <c r="F681" i="6"/>
  <c r="G681" i="6"/>
  <c r="H681" i="6"/>
  <c r="I681" i="6"/>
  <c r="J681" i="6"/>
  <c r="K681" i="6"/>
  <c r="D682" i="6"/>
  <c r="I682" i="6"/>
  <c r="E682" i="6"/>
  <c r="G682" i="6"/>
  <c r="K682" i="6"/>
  <c r="L682" i="6"/>
  <c r="D683" i="6"/>
  <c r="J683" i="6"/>
  <c r="E683" i="6"/>
  <c r="H683" i="6"/>
  <c r="L683" i="6"/>
  <c r="D684" i="6"/>
  <c r="E684" i="6"/>
  <c r="K684" i="6"/>
  <c r="F684" i="6"/>
  <c r="H684" i="6"/>
  <c r="I684" i="6"/>
  <c r="J684" i="6"/>
  <c r="D685" i="6"/>
  <c r="H685" i="6"/>
  <c r="E685" i="6"/>
  <c r="L685" i="6"/>
  <c r="F685" i="6"/>
  <c r="G685" i="6"/>
  <c r="I685" i="6"/>
  <c r="J685" i="6"/>
  <c r="K685" i="6"/>
  <c r="D686" i="6"/>
  <c r="F686" i="6"/>
  <c r="E686" i="6"/>
  <c r="G686" i="6"/>
  <c r="H686" i="6"/>
  <c r="K686" i="6"/>
  <c r="L686" i="6"/>
  <c r="D687" i="6"/>
  <c r="F687" i="6"/>
  <c r="E687" i="6"/>
  <c r="G687" i="6"/>
  <c r="L687" i="6"/>
  <c r="D688" i="6"/>
  <c r="H688" i="6"/>
  <c r="E688" i="6"/>
  <c r="G688" i="6"/>
  <c r="F688" i="6"/>
  <c r="I688" i="6"/>
  <c r="J688" i="6"/>
  <c r="D689" i="6"/>
  <c r="E689" i="6"/>
  <c r="L689" i="6"/>
  <c r="F689" i="6"/>
  <c r="G689" i="6"/>
  <c r="H689" i="6"/>
  <c r="I689" i="6"/>
  <c r="J689" i="6"/>
  <c r="K689" i="6"/>
  <c r="D690" i="6"/>
  <c r="I690" i="6"/>
  <c r="E690" i="6"/>
  <c r="G690" i="6"/>
  <c r="K690" i="6"/>
  <c r="L690" i="6"/>
  <c r="D691" i="6"/>
  <c r="J691" i="6"/>
  <c r="E691" i="6"/>
  <c r="H691" i="6"/>
  <c r="L691" i="6"/>
  <c r="D692" i="6"/>
  <c r="E692" i="6"/>
  <c r="K692" i="6"/>
  <c r="F692" i="6"/>
  <c r="H692" i="6"/>
  <c r="I692" i="6"/>
  <c r="J692" i="6"/>
  <c r="D693" i="6"/>
  <c r="H693" i="6"/>
  <c r="E693" i="6"/>
  <c r="L693" i="6"/>
  <c r="F693" i="6"/>
  <c r="G693" i="6"/>
  <c r="I693" i="6"/>
  <c r="J693" i="6"/>
  <c r="K693" i="6"/>
  <c r="D694" i="6"/>
  <c r="F694" i="6"/>
  <c r="E694" i="6"/>
  <c r="G694" i="6"/>
  <c r="H694" i="6"/>
  <c r="K694" i="6"/>
  <c r="L694" i="6"/>
  <c r="D695" i="6"/>
  <c r="F695" i="6"/>
  <c r="E695" i="6"/>
  <c r="G695" i="6"/>
  <c r="L695" i="6"/>
  <c r="D696" i="6"/>
  <c r="H696" i="6"/>
  <c r="E696" i="6"/>
  <c r="G696" i="6"/>
  <c r="F696" i="6"/>
  <c r="I696" i="6"/>
  <c r="J696" i="6"/>
  <c r="D697" i="6"/>
  <c r="E697" i="6"/>
  <c r="L697" i="6"/>
  <c r="F697" i="6"/>
  <c r="G697" i="6"/>
  <c r="H697" i="6"/>
  <c r="I697" i="6"/>
  <c r="J697" i="6"/>
  <c r="K697" i="6"/>
  <c r="D698" i="6"/>
  <c r="I698" i="6"/>
  <c r="E698" i="6"/>
  <c r="G698" i="6"/>
  <c r="L698" i="6"/>
  <c r="D699" i="6"/>
  <c r="J699" i="6"/>
  <c r="E699" i="6"/>
  <c r="H699" i="6"/>
  <c r="D700" i="6"/>
  <c r="E700" i="6"/>
  <c r="K700" i="6"/>
  <c r="F700" i="6"/>
  <c r="H700" i="6"/>
  <c r="I700" i="6"/>
  <c r="J700" i="6"/>
  <c r="D701" i="6"/>
  <c r="H701" i="6"/>
  <c r="E701" i="6"/>
  <c r="L701" i="6"/>
  <c r="F701" i="6"/>
  <c r="G701" i="6"/>
  <c r="I701" i="6"/>
  <c r="J701" i="6"/>
  <c r="K701" i="6"/>
  <c r="D702" i="6"/>
  <c r="F702" i="6"/>
  <c r="E702" i="6"/>
  <c r="G702" i="6"/>
  <c r="H702" i="6"/>
  <c r="K702" i="6"/>
  <c r="L702" i="6"/>
  <c r="D703" i="6"/>
  <c r="F703" i="6"/>
  <c r="E703" i="6"/>
  <c r="G703" i="6"/>
  <c r="L703" i="6"/>
  <c r="D704" i="6"/>
  <c r="H704" i="6"/>
  <c r="E704" i="6"/>
  <c r="F704" i="6"/>
  <c r="I704" i="6"/>
  <c r="J704" i="6"/>
  <c r="D705" i="6"/>
  <c r="E705" i="6"/>
  <c r="L705" i="6"/>
  <c r="F705" i="6"/>
  <c r="G705" i="6"/>
  <c r="H705" i="6"/>
  <c r="I705" i="6"/>
  <c r="J705" i="6"/>
  <c r="K705" i="6"/>
  <c r="D706" i="6"/>
  <c r="I706" i="6"/>
  <c r="E706" i="6"/>
  <c r="G706" i="6"/>
  <c r="L706" i="6"/>
  <c r="D707" i="6"/>
  <c r="J707" i="6"/>
  <c r="E707" i="6"/>
  <c r="H707" i="6"/>
  <c r="D708" i="6"/>
  <c r="E708" i="6"/>
  <c r="K708" i="6"/>
  <c r="F708" i="6"/>
  <c r="H708" i="6"/>
  <c r="I708" i="6"/>
  <c r="J708" i="6"/>
  <c r="D709" i="6"/>
  <c r="H709" i="6"/>
  <c r="E709" i="6"/>
  <c r="L709" i="6"/>
  <c r="F709" i="6"/>
  <c r="G709" i="6"/>
  <c r="I709" i="6"/>
  <c r="J709" i="6"/>
  <c r="K709" i="6"/>
  <c r="D710" i="6"/>
  <c r="F710" i="6"/>
  <c r="E710" i="6"/>
  <c r="G710" i="6"/>
  <c r="H710" i="6"/>
  <c r="K710" i="6"/>
  <c r="L710" i="6"/>
  <c r="D711" i="6"/>
  <c r="E711" i="6"/>
  <c r="G711" i="6"/>
  <c r="L711" i="6"/>
  <c r="D712" i="6"/>
  <c r="H712" i="6"/>
  <c r="E712" i="6"/>
  <c r="F712" i="6"/>
  <c r="I712" i="6"/>
  <c r="J712" i="6"/>
  <c r="D713" i="6"/>
  <c r="E713" i="6"/>
  <c r="L713" i="6"/>
  <c r="F713" i="6"/>
  <c r="G713" i="6"/>
  <c r="H713" i="6"/>
  <c r="I713" i="6"/>
  <c r="J713" i="6"/>
  <c r="K713" i="6"/>
  <c r="D714" i="6"/>
  <c r="I714" i="6"/>
  <c r="E714" i="6"/>
  <c r="G714" i="6"/>
  <c r="L714" i="6"/>
  <c r="D715" i="6"/>
  <c r="J715" i="6"/>
  <c r="E715" i="6"/>
  <c r="H715" i="6"/>
  <c r="D716" i="6"/>
  <c r="E716" i="6"/>
  <c r="K716" i="6"/>
  <c r="F716" i="6"/>
  <c r="H716" i="6"/>
  <c r="I716" i="6"/>
  <c r="J716" i="6"/>
  <c r="D717" i="6"/>
  <c r="H717" i="6"/>
  <c r="E717" i="6"/>
  <c r="L717" i="6"/>
  <c r="F717" i="6"/>
  <c r="G717" i="6"/>
  <c r="I717" i="6"/>
  <c r="J717" i="6"/>
  <c r="K717" i="6"/>
  <c r="D718" i="6"/>
  <c r="F718" i="6"/>
  <c r="E718" i="6"/>
  <c r="G718" i="6"/>
  <c r="H718" i="6"/>
  <c r="K718" i="6"/>
  <c r="L718" i="6"/>
  <c r="D719" i="6"/>
  <c r="E719" i="6"/>
  <c r="G719" i="6"/>
  <c r="L719" i="6"/>
  <c r="D720" i="6"/>
  <c r="H720" i="6"/>
  <c r="E720" i="6"/>
  <c r="F720" i="6"/>
  <c r="I720" i="6"/>
  <c r="J720" i="6"/>
  <c r="D721" i="6"/>
  <c r="E721" i="6"/>
  <c r="L721" i="6"/>
  <c r="F721" i="6"/>
  <c r="G721" i="6"/>
  <c r="H721" i="6"/>
  <c r="I721" i="6"/>
  <c r="J721" i="6"/>
  <c r="K721" i="6"/>
  <c r="D722" i="6"/>
  <c r="I722" i="6"/>
  <c r="E722" i="6"/>
  <c r="G722" i="6"/>
  <c r="L722" i="6"/>
  <c r="D723" i="6"/>
  <c r="J723" i="6"/>
  <c r="E723" i="6"/>
  <c r="H723" i="6"/>
  <c r="D724" i="6"/>
  <c r="E724" i="6"/>
  <c r="K724" i="6"/>
  <c r="F724" i="6"/>
  <c r="H724" i="6"/>
  <c r="I724" i="6"/>
  <c r="J724" i="6"/>
  <c r="D725" i="6"/>
  <c r="H725" i="6"/>
  <c r="E725" i="6"/>
  <c r="L725" i="6"/>
  <c r="F725" i="6"/>
  <c r="G725" i="6"/>
  <c r="I725" i="6"/>
  <c r="J725" i="6"/>
  <c r="K725" i="6"/>
  <c r="D726" i="6"/>
  <c r="F726" i="6"/>
  <c r="E726" i="6"/>
  <c r="G726" i="6"/>
  <c r="H726" i="6"/>
  <c r="K726" i="6"/>
  <c r="L726" i="6"/>
  <c r="D727" i="6"/>
  <c r="E727" i="6"/>
  <c r="G727" i="6"/>
  <c r="I727" i="6"/>
  <c r="L727" i="6"/>
  <c r="D728" i="6"/>
  <c r="H728" i="6"/>
  <c r="E728" i="6"/>
  <c r="F728" i="6"/>
  <c r="I728" i="6"/>
  <c r="J728" i="6"/>
  <c r="D729" i="6"/>
  <c r="E729" i="6"/>
  <c r="L729" i="6"/>
  <c r="F729" i="6"/>
  <c r="G729" i="6"/>
  <c r="H729" i="6"/>
  <c r="I729" i="6"/>
  <c r="J729" i="6"/>
  <c r="K729" i="6"/>
  <c r="D730" i="6"/>
  <c r="E730" i="6"/>
  <c r="G730" i="6"/>
  <c r="D731" i="6"/>
  <c r="J731" i="6"/>
  <c r="E731" i="6"/>
  <c r="H731" i="6"/>
  <c r="D732" i="6"/>
  <c r="E732" i="6"/>
  <c r="F732" i="6"/>
  <c r="H732" i="6"/>
  <c r="I732" i="6"/>
  <c r="J732" i="6"/>
  <c r="D733" i="6"/>
  <c r="H733" i="6"/>
  <c r="E733" i="6"/>
  <c r="L733" i="6"/>
  <c r="F733" i="6"/>
  <c r="G733" i="6"/>
  <c r="I733" i="6"/>
  <c r="J733" i="6"/>
  <c r="K733" i="6"/>
  <c r="D734" i="6"/>
  <c r="F734" i="6"/>
  <c r="E734" i="6"/>
  <c r="G734" i="6"/>
  <c r="H734" i="6"/>
  <c r="K734" i="6"/>
  <c r="L734" i="6"/>
  <c r="D735" i="6"/>
  <c r="E735" i="6"/>
  <c r="G735" i="6"/>
  <c r="D736" i="6"/>
  <c r="H736" i="6"/>
  <c r="E736" i="6"/>
  <c r="F736" i="6"/>
  <c r="I736" i="6"/>
  <c r="J736" i="6"/>
  <c r="D737" i="6"/>
  <c r="E737" i="6"/>
  <c r="L737" i="6"/>
  <c r="F737" i="6"/>
  <c r="G737" i="6"/>
  <c r="H737" i="6"/>
  <c r="I737" i="6"/>
  <c r="J737" i="6"/>
  <c r="K737" i="6"/>
  <c r="D738" i="6"/>
  <c r="E738" i="6"/>
  <c r="G738" i="6"/>
  <c r="K738" i="6"/>
  <c r="D739" i="6"/>
  <c r="H739" i="6"/>
  <c r="E739" i="6"/>
  <c r="D740" i="6"/>
  <c r="E740" i="6"/>
  <c r="F740" i="6"/>
  <c r="H740" i="6"/>
  <c r="I740" i="6"/>
  <c r="J740" i="6"/>
  <c r="D741" i="6"/>
  <c r="H741" i="6"/>
  <c r="E741" i="6"/>
  <c r="L741" i="6"/>
  <c r="F741" i="6"/>
  <c r="G741" i="6"/>
  <c r="I741" i="6"/>
  <c r="J741" i="6"/>
  <c r="K741" i="6"/>
  <c r="D742" i="6"/>
  <c r="F742" i="6"/>
  <c r="E742" i="6"/>
  <c r="G742" i="6"/>
  <c r="H742" i="6"/>
  <c r="K742" i="6"/>
  <c r="L742" i="6"/>
  <c r="D743" i="6"/>
  <c r="E743" i="6"/>
  <c r="G743" i="6"/>
  <c r="D744" i="6"/>
  <c r="H744" i="6"/>
  <c r="E744" i="6"/>
  <c r="F744" i="6"/>
  <c r="I744" i="6"/>
  <c r="J744" i="6"/>
  <c r="D745" i="6"/>
  <c r="E745" i="6"/>
  <c r="L745" i="6"/>
  <c r="F745" i="6"/>
  <c r="G745" i="6"/>
  <c r="H745" i="6"/>
  <c r="I745" i="6"/>
  <c r="J745" i="6"/>
  <c r="K745" i="6"/>
  <c r="D746" i="6"/>
  <c r="E746" i="6"/>
  <c r="G746" i="6"/>
  <c r="L746" i="6"/>
  <c r="D747" i="6"/>
  <c r="E747" i="6"/>
  <c r="L747" i="6"/>
  <c r="D748" i="6"/>
  <c r="E748" i="6"/>
  <c r="F748" i="6"/>
  <c r="H748" i="6"/>
  <c r="I748" i="6"/>
  <c r="J748" i="6"/>
  <c r="D749" i="6"/>
  <c r="H749" i="6"/>
  <c r="E749" i="6"/>
  <c r="L749" i="6"/>
  <c r="F749" i="6"/>
  <c r="G749" i="6"/>
  <c r="I749" i="6"/>
  <c r="J749" i="6"/>
  <c r="K749" i="6"/>
  <c r="D750" i="6"/>
  <c r="H750" i="6"/>
  <c r="E750" i="6"/>
  <c r="G750" i="6"/>
  <c r="K750" i="6"/>
  <c r="L750" i="6"/>
  <c r="D751" i="6"/>
  <c r="H751" i="6"/>
  <c r="E751" i="6"/>
  <c r="D752" i="6"/>
  <c r="H752" i="6"/>
  <c r="E752" i="6"/>
  <c r="F752" i="6"/>
  <c r="I752" i="6"/>
  <c r="J752" i="6"/>
  <c r="D753" i="6"/>
  <c r="E753" i="6"/>
  <c r="L753" i="6"/>
  <c r="F753" i="6"/>
  <c r="G753" i="6"/>
  <c r="H753" i="6"/>
  <c r="I753" i="6"/>
  <c r="J753" i="6"/>
  <c r="K753" i="6"/>
  <c r="D754" i="6"/>
  <c r="E754" i="6"/>
  <c r="G754" i="6"/>
  <c r="L754" i="6"/>
  <c r="D755" i="6"/>
  <c r="E755" i="6"/>
  <c r="L755" i="6"/>
  <c r="D756" i="6"/>
  <c r="E756" i="6"/>
  <c r="F756" i="6"/>
  <c r="H756" i="6"/>
  <c r="I756" i="6"/>
  <c r="J756" i="6"/>
  <c r="D757" i="6"/>
  <c r="H757" i="6"/>
  <c r="E757" i="6"/>
  <c r="L757" i="6"/>
  <c r="F757" i="6"/>
  <c r="G757" i="6"/>
  <c r="I757" i="6"/>
  <c r="J757" i="6"/>
  <c r="K757" i="6"/>
  <c r="D758" i="6"/>
  <c r="H758" i="6"/>
  <c r="E758" i="6"/>
  <c r="G758" i="6"/>
  <c r="K758" i="6"/>
  <c r="L758" i="6"/>
  <c r="D759" i="6"/>
  <c r="H759" i="6"/>
  <c r="E759" i="6"/>
  <c r="D760" i="6"/>
  <c r="H760" i="6"/>
  <c r="E760" i="6"/>
  <c r="F760" i="6"/>
  <c r="I760" i="6"/>
  <c r="J760" i="6"/>
  <c r="D761" i="6"/>
  <c r="E761" i="6"/>
  <c r="L761" i="6"/>
  <c r="F761" i="6"/>
  <c r="G761" i="6"/>
  <c r="H761" i="6"/>
  <c r="I761" i="6"/>
  <c r="J761" i="6"/>
  <c r="K761" i="6"/>
  <c r="D762" i="6"/>
  <c r="E762" i="6"/>
  <c r="G762" i="6"/>
  <c r="L762" i="6"/>
  <c r="D763" i="6"/>
  <c r="E763" i="6"/>
  <c r="L763" i="6"/>
  <c r="D764" i="6"/>
  <c r="E764" i="6"/>
  <c r="F764" i="6"/>
  <c r="H764" i="6"/>
  <c r="I764" i="6"/>
  <c r="J764" i="6"/>
  <c r="D765" i="6"/>
  <c r="H765" i="6"/>
  <c r="E765" i="6"/>
  <c r="L765" i="6"/>
  <c r="F765" i="6"/>
  <c r="G765" i="6"/>
  <c r="I765" i="6"/>
  <c r="J765" i="6"/>
  <c r="K765" i="6"/>
  <c r="D766" i="6"/>
  <c r="H766" i="6"/>
  <c r="E766" i="6"/>
  <c r="G766" i="6"/>
  <c r="K766" i="6"/>
  <c r="L766" i="6"/>
  <c r="D767" i="6"/>
  <c r="H767" i="6"/>
  <c r="E767" i="6"/>
  <c r="D768" i="6"/>
  <c r="H768" i="6"/>
  <c r="E768" i="6"/>
  <c r="F768" i="6"/>
  <c r="I768" i="6"/>
  <c r="J768" i="6"/>
  <c r="D769" i="6"/>
  <c r="E769" i="6"/>
  <c r="L769" i="6"/>
  <c r="F769" i="6"/>
  <c r="G769" i="6"/>
  <c r="H769" i="6"/>
  <c r="I769" i="6"/>
  <c r="J769" i="6"/>
  <c r="K769" i="6"/>
  <c r="D770" i="6"/>
  <c r="E770" i="6"/>
  <c r="G770" i="6"/>
  <c r="L770" i="6"/>
  <c r="D771" i="6"/>
  <c r="H771" i="6"/>
  <c r="E771" i="6"/>
  <c r="G771" i="6"/>
  <c r="I771" i="6"/>
  <c r="D772" i="6"/>
  <c r="E772" i="6"/>
  <c r="F772" i="6"/>
  <c r="H772" i="6"/>
  <c r="I772" i="6"/>
  <c r="J772" i="6"/>
  <c r="D773" i="6"/>
  <c r="H773" i="6"/>
  <c r="E773" i="6"/>
  <c r="L773" i="6"/>
  <c r="F773" i="6"/>
  <c r="G773" i="6"/>
  <c r="I773" i="6"/>
  <c r="J773" i="6"/>
  <c r="K773" i="6"/>
  <c r="D774" i="6"/>
  <c r="H774" i="6"/>
  <c r="E774" i="6"/>
  <c r="G774" i="6"/>
  <c r="J774" i="6"/>
  <c r="D775" i="6"/>
  <c r="I775" i="6"/>
  <c r="E775" i="6"/>
  <c r="K775" i="6"/>
  <c r="H775" i="6"/>
  <c r="L775" i="6"/>
  <c r="D776" i="6"/>
  <c r="H776" i="6"/>
  <c r="E776" i="6"/>
  <c r="J776" i="6"/>
  <c r="D777" i="6"/>
  <c r="E777" i="6"/>
  <c r="L777" i="6"/>
  <c r="F777" i="6"/>
  <c r="G777" i="6"/>
  <c r="H777" i="6"/>
  <c r="I777" i="6"/>
  <c r="J777" i="6"/>
  <c r="K777" i="6"/>
  <c r="D778" i="6"/>
  <c r="E778" i="6"/>
  <c r="F778" i="6"/>
  <c r="G778" i="6"/>
  <c r="H778" i="6"/>
  <c r="K778" i="6"/>
  <c r="L778" i="6"/>
  <c r="D779" i="6"/>
  <c r="H779" i="6"/>
  <c r="E779" i="6"/>
  <c r="I779" i="6"/>
  <c r="D780" i="6"/>
  <c r="E780" i="6"/>
  <c r="F780" i="6"/>
  <c r="H780" i="6"/>
  <c r="I780" i="6"/>
  <c r="J780" i="6"/>
  <c r="L780" i="6"/>
  <c r="D781" i="6"/>
  <c r="H781" i="6"/>
  <c r="E781" i="6"/>
  <c r="L781" i="6"/>
  <c r="F781" i="6"/>
  <c r="G781" i="6"/>
  <c r="I781" i="6"/>
  <c r="J781" i="6"/>
  <c r="K781" i="6"/>
  <c r="D782" i="6"/>
  <c r="I782" i="6"/>
  <c r="E782" i="6"/>
  <c r="F782" i="6"/>
  <c r="G782" i="6"/>
  <c r="J782" i="6"/>
  <c r="K782" i="6"/>
  <c r="L782" i="6"/>
  <c r="D783" i="6"/>
  <c r="E783" i="6"/>
  <c r="K783" i="6"/>
  <c r="G783" i="6"/>
  <c r="H783" i="6"/>
  <c r="I783" i="6"/>
  <c r="L783" i="6"/>
  <c r="D784" i="6"/>
  <c r="E784" i="6"/>
  <c r="D785" i="6"/>
  <c r="E785" i="6"/>
  <c r="L785" i="6"/>
  <c r="F785" i="6"/>
  <c r="G785" i="6"/>
  <c r="H785" i="6"/>
  <c r="I785" i="6"/>
  <c r="J785" i="6"/>
  <c r="K785" i="6"/>
  <c r="D786" i="6"/>
  <c r="I786" i="6"/>
  <c r="E786" i="6"/>
  <c r="F786" i="6"/>
  <c r="G786" i="6"/>
  <c r="J786" i="6"/>
  <c r="K786" i="6"/>
  <c r="L786" i="6"/>
  <c r="D787" i="6"/>
  <c r="E787" i="6"/>
  <c r="K787" i="6"/>
  <c r="G787" i="6"/>
  <c r="H787" i="6"/>
  <c r="I787" i="6"/>
  <c r="L787" i="6"/>
  <c r="D788" i="6"/>
  <c r="E788" i="6"/>
  <c r="D789" i="6"/>
  <c r="H789" i="6"/>
  <c r="E789" i="6"/>
  <c r="L789" i="6"/>
  <c r="F789" i="6"/>
  <c r="G789" i="6"/>
  <c r="I789" i="6"/>
  <c r="J789" i="6"/>
  <c r="K789" i="6"/>
  <c r="D790" i="6"/>
  <c r="E790" i="6"/>
  <c r="G790" i="6"/>
  <c r="D791" i="6"/>
  <c r="J791" i="6"/>
  <c r="E791" i="6"/>
  <c r="G791" i="6"/>
  <c r="H791" i="6"/>
  <c r="D792" i="6"/>
  <c r="H792" i="6"/>
  <c r="E792" i="6"/>
  <c r="K792" i="6"/>
  <c r="F792" i="6"/>
  <c r="G792" i="6"/>
  <c r="I792" i="6"/>
  <c r="J792" i="6"/>
  <c r="L792" i="6"/>
  <c r="D793" i="6"/>
  <c r="E793" i="6"/>
  <c r="F793" i="6"/>
  <c r="H793" i="6"/>
  <c r="I793" i="6"/>
  <c r="J793" i="6"/>
  <c r="D794" i="6"/>
  <c r="E794" i="6"/>
  <c r="F794" i="6"/>
  <c r="G794" i="6"/>
  <c r="H794" i="6"/>
  <c r="I794" i="6"/>
  <c r="J794" i="6"/>
  <c r="K794" i="6"/>
  <c r="L794" i="6"/>
  <c r="D795" i="6"/>
  <c r="F795" i="6"/>
  <c r="E795" i="6"/>
  <c r="G795" i="6"/>
  <c r="J795" i="6"/>
  <c r="D796" i="6"/>
  <c r="E796" i="6"/>
  <c r="G796" i="6"/>
  <c r="D797" i="6"/>
  <c r="H797" i="6"/>
  <c r="E797" i="6"/>
  <c r="F797" i="6"/>
  <c r="G797" i="6"/>
  <c r="I797" i="6"/>
  <c r="J797" i="6"/>
  <c r="K797" i="6"/>
  <c r="L797" i="6"/>
  <c r="D798" i="6"/>
  <c r="I798" i="6"/>
  <c r="E798" i="6"/>
  <c r="G798" i="6"/>
  <c r="F798" i="6"/>
  <c r="J798" i="6"/>
  <c r="K798" i="6"/>
  <c r="D799" i="6"/>
  <c r="J799" i="6"/>
  <c r="E799" i="6"/>
  <c r="H799" i="6"/>
  <c r="I799" i="6"/>
  <c r="D800" i="6"/>
  <c r="F800" i="6"/>
  <c r="E800" i="6"/>
  <c r="G800" i="6"/>
  <c r="H800" i="6"/>
  <c r="D801" i="6"/>
  <c r="E801" i="6"/>
  <c r="L801" i="6"/>
  <c r="F801" i="6"/>
  <c r="H801" i="6"/>
  <c r="I801" i="6"/>
  <c r="J801" i="6"/>
  <c r="D802" i="6"/>
  <c r="E802" i="6"/>
  <c r="G802" i="6"/>
  <c r="L802" i="6"/>
  <c r="D803" i="6"/>
  <c r="F803" i="6"/>
  <c r="E803" i="6"/>
  <c r="L803" i="6"/>
  <c r="G803" i="6"/>
  <c r="I803" i="6"/>
  <c r="J803" i="6"/>
  <c r="K803" i="6"/>
  <c r="D804" i="6"/>
  <c r="F804" i="6"/>
  <c r="E804" i="6"/>
  <c r="G804" i="6"/>
  <c r="J804" i="6"/>
  <c r="D805" i="6"/>
  <c r="E805" i="6"/>
  <c r="G805" i="6"/>
  <c r="D806" i="6"/>
  <c r="I806" i="6"/>
  <c r="E806" i="6"/>
  <c r="F806" i="6"/>
  <c r="G806" i="6"/>
  <c r="H806" i="6"/>
  <c r="J806" i="6"/>
  <c r="K806" i="6"/>
  <c r="L806" i="6"/>
  <c r="D807" i="6"/>
  <c r="J807" i="6"/>
  <c r="E807" i="6"/>
  <c r="F807" i="6"/>
  <c r="I807" i="6"/>
  <c r="K807" i="6"/>
  <c r="D808" i="6"/>
  <c r="J808" i="6"/>
  <c r="E808" i="6"/>
  <c r="H808" i="6"/>
  <c r="I808" i="6"/>
  <c r="D809" i="6"/>
  <c r="E809" i="6"/>
  <c r="L809" i="6"/>
  <c r="F809" i="6"/>
  <c r="G809" i="6"/>
  <c r="H809" i="6"/>
  <c r="I809" i="6"/>
  <c r="J809" i="6"/>
  <c r="K809" i="6"/>
  <c r="D810" i="6"/>
  <c r="F810" i="6"/>
  <c r="E810" i="6"/>
  <c r="G810" i="6"/>
  <c r="I810" i="6"/>
  <c r="L810" i="6"/>
  <c r="D811" i="6"/>
  <c r="F811" i="6"/>
  <c r="E811" i="6"/>
  <c r="G811" i="6"/>
  <c r="H811" i="6"/>
  <c r="J811" i="6"/>
  <c r="K811" i="6"/>
  <c r="L811" i="6"/>
  <c r="D812" i="6"/>
  <c r="H812" i="6"/>
  <c r="E812" i="6"/>
  <c r="G812" i="6"/>
  <c r="F812" i="6"/>
  <c r="I812" i="6"/>
  <c r="J812" i="6"/>
  <c r="K812" i="6"/>
  <c r="D813" i="6"/>
  <c r="H813" i="6"/>
  <c r="E813" i="6"/>
  <c r="G813" i="6"/>
  <c r="J813" i="6"/>
  <c r="D814" i="6"/>
  <c r="E814" i="6"/>
  <c r="G814" i="6"/>
  <c r="D815" i="6"/>
  <c r="J815" i="6"/>
  <c r="E815" i="6"/>
  <c r="F815" i="6"/>
  <c r="G815" i="6"/>
  <c r="H815" i="6"/>
  <c r="I815" i="6"/>
  <c r="K815" i="6"/>
  <c r="L815" i="6"/>
  <c r="D816" i="6"/>
  <c r="H816" i="6"/>
  <c r="E816" i="6"/>
  <c r="K816" i="6"/>
  <c r="F816" i="6"/>
  <c r="I816" i="6"/>
  <c r="J816" i="6"/>
  <c r="D817" i="6"/>
  <c r="E817" i="6"/>
  <c r="L817" i="6"/>
  <c r="F817" i="6"/>
  <c r="G817" i="6"/>
  <c r="H817" i="6"/>
  <c r="I817" i="6"/>
  <c r="J817" i="6"/>
  <c r="K817" i="6"/>
  <c r="D818" i="6"/>
  <c r="K818" i="6"/>
  <c r="E818" i="6"/>
  <c r="F818" i="6"/>
  <c r="G818" i="6"/>
  <c r="H818" i="6"/>
  <c r="I818" i="6"/>
  <c r="J818" i="6"/>
  <c r="L818" i="6"/>
  <c r="D819" i="6"/>
  <c r="F819" i="6"/>
  <c r="E819" i="6"/>
  <c r="G819" i="6"/>
  <c r="I819" i="6"/>
  <c r="D820" i="6"/>
  <c r="I820" i="6"/>
  <c r="E820" i="6"/>
  <c r="G820" i="6"/>
  <c r="F820" i="6"/>
  <c r="H820" i="6"/>
  <c r="J820" i="6"/>
  <c r="K820" i="6"/>
  <c r="L820" i="6"/>
  <c r="D821" i="6"/>
  <c r="H821" i="6"/>
  <c r="E821" i="6"/>
  <c r="L821" i="6"/>
  <c r="F821" i="6"/>
  <c r="I821" i="6"/>
  <c r="J821" i="6"/>
  <c r="K821" i="6"/>
  <c r="D822" i="6"/>
  <c r="I822" i="6"/>
  <c r="E822" i="6"/>
  <c r="G822" i="6"/>
  <c r="J822" i="6"/>
  <c r="D823" i="6"/>
  <c r="E823" i="6"/>
  <c r="G823" i="6"/>
  <c r="D824" i="6"/>
  <c r="E824" i="6"/>
  <c r="K824" i="6"/>
  <c r="F824" i="6"/>
  <c r="G824" i="6"/>
  <c r="H824" i="6"/>
  <c r="I824" i="6"/>
  <c r="J824" i="6"/>
  <c r="L824" i="6"/>
  <c r="D825" i="6"/>
  <c r="E825" i="6"/>
  <c r="L825" i="6"/>
  <c r="F825" i="6"/>
  <c r="H825" i="6"/>
  <c r="I825" i="6"/>
  <c r="J825" i="6"/>
  <c r="D826" i="6"/>
  <c r="H826" i="6"/>
  <c r="E826" i="6"/>
  <c r="F826" i="6"/>
  <c r="G826" i="6"/>
  <c r="I826" i="6"/>
  <c r="J826" i="6"/>
  <c r="K826" i="6"/>
  <c r="L826" i="6"/>
  <c r="D827" i="6"/>
  <c r="F827" i="6"/>
  <c r="E827" i="6"/>
  <c r="I827" i="6"/>
  <c r="J827" i="6"/>
  <c r="D828" i="6"/>
  <c r="F828" i="6"/>
  <c r="E828" i="6"/>
  <c r="G828" i="6"/>
  <c r="I828" i="6"/>
  <c r="D829" i="6"/>
  <c r="H829" i="6"/>
  <c r="E829" i="6"/>
  <c r="F829" i="6"/>
  <c r="G829" i="6"/>
  <c r="J829" i="6"/>
  <c r="K829" i="6"/>
  <c r="L829" i="6"/>
  <c r="D830" i="6"/>
  <c r="I830" i="6"/>
  <c r="E830" i="6"/>
  <c r="L830" i="6"/>
  <c r="F830" i="6"/>
  <c r="H830" i="6"/>
  <c r="J830" i="6"/>
  <c r="K830" i="6"/>
  <c r="D831" i="6"/>
  <c r="J831" i="6"/>
  <c r="E831" i="6"/>
  <c r="G831" i="6"/>
  <c r="I831" i="6"/>
  <c r="D832" i="6"/>
  <c r="E832" i="6"/>
  <c r="G832" i="6"/>
  <c r="D833" i="6"/>
  <c r="E833" i="6"/>
  <c r="L833" i="6"/>
  <c r="F833" i="6"/>
  <c r="H833" i="6"/>
  <c r="I833" i="6"/>
  <c r="J833" i="6"/>
  <c r="D834" i="6"/>
  <c r="F834" i="6"/>
  <c r="E834" i="6"/>
  <c r="G834" i="6"/>
  <c r="H834" i="6"/>
  <c r="L834" i="6"/>
  <c r="D835" i="6"/>
  <c r="F835" i="6"/>
  <c r="E835" i="6"/>
  <c r="G835" i="6"/>
  <c r="J835" i="6"/>
  <c r="K835" i="6"/>
  <c r="D836" i="6"/>
  <c r="F836" i="6"/>
  <c r="E836" i="6"/>
  <c r="I836" i="6"/>
  <c r="J836" i="6"/>
  <c r="D837" i="6"/>
  <c r="H837" i="6"/>
  <c r="E837" i="6"/>
  <c r="G837" i="6"/>
  <c r="I837" i="6"/>
  <c r="D838" i="6"/>
  <c r="I838" i="6"/>
  <c r="E838" i="6"/>
  <c r="F838" i="6"/>
  <c r="G838" i="6"/>
  <c r="J838" i="6"/>
  <c r="K838" i="6"/>
  <c r="L838" i="6"/>
  <c r="D839" i="6"/>
  <c r="J839" i="6"/>
  <c r="E839" i="6"/>
  <c r="G839" i="6"/>
  <c r="F839" i="6"/>
  <c r="H839" i="6"/>
  <c r="I839" i="6"/>
  <c r="K839" i="6"/>
  <c r="D840" i="6"/>
  <c r="F840" i="6"/>
  <c r="E840" i="6"/>
  <c r="K840" i="6"/>
  <c r="I840" i="6"/>
  <c r="D841" i="6"/>
  <c r="E841" i="6"/>
  <c r="L841" i="6"/>
  <c r="F841" i="6"/>
  <c r="G841" i="6"/>
  <c r="H841" i="6"/>
  <c r="I841" i="6"/>
  <c r="J841" i="6"/>
  <c r="K841" i="6"/>
  <c r="D842" i="6"/>
  <c r="J842" i="6"/>
  <c r="E842" i="6"/>
  <c r="G842" i="6"/>
  <c r="H842" i="6"/>
  <c r="I842" i="6"/>
  <c r="L842" i="6"/>
  <c r="D843" i="6"/>
  <c r="F843" i="6"/>
  <c r="E843" i="6"/>
  <c r="G843" i="6"/>
  <c r="H843" i="6"/>
  <c r="I843" i="6"/>
  <c r="J843" i="6"/>
  <c r="K843" i="6"/>
  <c r="L843" i="6"/>
  <c r="D844" i="6"/>
  <c r="H844" i="6"/>
  <c r="E844" i="6"/>
  <c r="G844" i="6"/>
  <c r="F844" i="6"/>
  <c r="J844" i="6"/>
  <c r="K844" i="6"/>
  <c r="D845" i="6"/>
  <c r="J845" i="6"/>
  <c r="E845" i="6"/>
  <c r="H845" i="6"/>
  <c r="I845" i="6"/>
  <c r="D846" i="6"/>
  <c r="E846" i="6"/>
  <c r="K846" i="6"/>
  <c r="F846" i="6"/>
  <c r="H846" i="6"/>
  <c r="I846" i="6"/>
  <c r="J846" i="6"/>
  <c r="D847" i="6"/>
  <c r="E847" i="6"/>
  <c r="L847" i="6"/>
  <c r="F847" i="6"/>
  <c r="G847" i="6"/>
  <c r="H847" i="6"/>
  <c r="I847" i="6"/>
  <c r="J847" i="6"/>
  <c r="K847" i="6"/>
  <c r="D848" i="6"/>
  <c r="F848" i="6"/>
  <c r="E848" i="6"/>
  <c r="G848" i="6"/>
  <c r="H848" i="6"/>
  <c r="L848" i="6"/>
  <c r="D849" i="6"/>
  <c r="F849" i="6"/>
  <c r="E849" i="6"/>
  <c r="G849" i="6"/>
  <c r="I849" i="6"/>
  <c r="D850" i="6"/>
  <c r="H850" i="6"/>
  <c r="E850" i="6"/>
  <c r="G850" i="6"/>
  <c r="F850" i="6"/>
  <c r="I850" i="6"/>
  <c r="J850" i="6"/>
  <c r="D851" i="6"/>
  <c r="H851" i="6"/>
  <c r="E851" i="6"/>
  <c r="L851" i="6"/>
  <c r="F851" i="6"/>
  <c r="G851" i="6"/>
  <c r="I851" i="6"/>
  <c r="J851" i="6"/>
  <c r="K851" i="6"/>
  <c r="D852" i="6"/>
  <c r="E852" i="6"/>
  <c r="G852" i="6"/>
  <c r="L852" i="6"/>
  <c r="D853" i="6"/>
  <c r="J853" i="6"/>
  <c r="E853" i="6"/>
  <c r="H853" i="6"/>
  <c r="I853" i="6"/>
  <c r="D854" i="6"/>
  <c r="E854" i="6"/>
  <c r="K854" i="6"/>
  <c r="F854" i="6"/>
  <c r="H854" i="6"/>
  <c r="I854" i="6"/>
  <c r="J854" i="6"/>
  <c r="D855" i="6"/>
  <c r="E855" i="6"/>
  <c r="L855" i="6"/>
  <c r="F855" i="6"/>
  <c r="G855" i="6"/>
  <c r="H855" i="6"/>
  <c r="I855" i="6"/>
  <c r="J855" i="6"/>
  <c r="K855" i="6"/>
  <c r="D856" i="6"/>
  <c r="F856" i="6"/>
  <c r="E856" i="6"/>
  <c r="G856" i="6"/>
  <c r="H856" i="6"/>
  <c r="L856" i="6"/>
  <c r="D857" i="6"/>
  <c r="F857" i="6"/>
  <c r="E857" i="6"/>
  <c r="G857" i="6"/>
  <c r="I857" i="6"/>
  <c r="D858" i="6"/>
  <c r="H858" i="6"/>
  <c r="E858" i="6"/>
  <c r="G858" i="6"/>
  <c r="F858" i="6"/>
  <c r="I858" i="6"/>
  <c r="J858" i="6"/>
  <c r="D859" i="6"/>
  <c r="H859" i="6"/>
  <c r="E859" i="6"/>
  <c r="L859" i="6"/>
  <c r="F859" i="6"/>
  <c r="G859" i="6"/>
  <c r="I859" i="6"/>
  <c r="J859" i="6"/>
  <c r="K859" i="6"/>
  <c r="D860" i="6"/>
  <c r="E860" i="6"/>
  <c r="G860" i="6"/>
  <c r="L860" i="6"/>
  <c r="D861" i="6"/>
  <c r="J861" i="6"/>
  <c r="E861" i="6"/>
  <c r="H861" i="6"/>
  <c r="I861" i="6"/>
  <c r="D862" i="6"/>
  <c r="E862" i="6"/>
  <c r="K862" i="6"/>
  <c r="F862" i="6"/>
  <c r="H862" i="6"/>
  <c r="I862" i="6"/>
  <c r="J862" i="6"/>
  <c r="D863" i="6"/>
  <c r="E863" i="6"/>
  <c r="L863" i="6"/>
  <c r="F863" i="6"/>
  <c r="G863" i="6"/>
  <c r="H863" i="6"/>
  <c r="I863" i="6"/>
  <c r="J863" i="6"/>
  <c r="K863" i="6"/>
  <c r="D864" i="6"/>
  <c r="L864" i="6"/>
  <c r="E864" i="6"/>
  <c r="G864" i="6"/>
  <c r="H864" i="6"/>
  <c r="D865" i="6"/>
  <c r="F865" i="6"/>
  <c r="E865" i="6"/>
  <c r="I865" i="6"/>
  <c r="D866" i="6"/>
  <c r="H866" i="6"/>
  <c r="E866" i="6"/>
  <c r="G866" i="6"/>
  <c r="F866" i="6"/>
  <c r="I866" i="6"/>
  <c r="J866" i="6"/>
  <c r="D867" i="6"/>
  <c r="H867" i="6"/>
  <c r="E867" i="6"/>
  <c r="L867" i="6"/>
  <c r="F867" i="6"/>
  <c r="G867" i="6"/>
  <c r="I867" i="6"/>
  <c r="J867" i="6"/>
  <c r="K867" i="6"/>
  <c r="D868" i="6"/>
  <c r="E868" i="6"/>
  <c r="G868" i="6"/>
  <c r="H868" i="6"/>
  <c r="D869" i="6"/>
  <c r="J869" i="6"/>
  <c r="E869" i="6"/>
  <c r="H869" i="6"/>
  <c r="I869" i="6"/>
  <c r="D870" i="6"/>
  <c r="E870" i="6"/>
  <c r="K870" i="6"/>
  <c r="F870" i="6"/>
  <c r="H870" i="6"/>
  <c r="I870" i="6"/>
  <c r="J870" i="6"/>
  <c r="D871" i="6"/>
  <c r="E871" i="6"/>
  <c r="L871" i="6"/>
  <c r="F871" i="6"/>
  <c r="G871" i="6"/>
  <c r="H871" i="6"/>
  <c r="I871" i="6"/>
  <c r="J871" i="6"/>
  <c r="K871" i="6"/>
  <c r="D872" i="6"/>
  <c r="H872" i="6"/>
  <c r="E872" i="6"/>
  <c r="G872" i="6"/>
  <c r="L872" i="6"/>
  <c r="D873" i="6"/>
  <c r="F873" i="6"/>
  <c r="E873" i="6"/>
  <c r="I873" i="6"/>
  <c r="D874" i="6"/>
  <c r="H874" i="6"/>
  <c r="E874" i="6"/>
  <c r="G874" i="6"/>
  <c r="F874" i="6"/>
  <c r="I874" i="6"/>
  <c r="J874" i="6"/>
  <c r="D875" i="6"/>
  <c r="H875" i="6"/>
  <c r="E875" i="6"/>
  <c r="L875" i="6"/>
  <c r="F875" i="6"/>
  <c r="G875" i="6"/>
  <c r="I875" i="6"/>
  <c r="J875" i="6"/>
  <c r="K875" i="6"/>
  <c r="D876" i="6"/>
  <c r="H876" i="6"/>
  <c r="E876" i="6"/>
  <c r="G876" i="6"/>
  <c r="D877" i="6"/>
  <c r="J877" i="6"/>
  <c r="E877" i="6"/>
  <c r="H877" i="6"/>
  <c r="I877" i="6"/>
  <c r="D878" i="6"/>
  <c r="E878" i="6"/>
  <c r="K878" i="6"/>
  <c r="F878" i="6"/>
  <c r="H878" i="6"/>
  <c r="I878" i="6"/>
  <c r="J878" i="6"/>
  <c r="D879" i="6"/>
  <c r="E879" i="6"/>
  <c r="L879" i="6"/>
  <c r="F879" i="6"/>
  <c r="G879" i="6"/>
  <c r="H879" i="6"/>
  <c r="I879" i="6"/>
  <c r="J879" i="6"/>
  <c r="K879" i="6"/>
  <c r="D880" i="6"/>
  <c r="E880" i="6"/>
  <c r="G880" i="6"/>
  <c r="H880" i="6"/>
  <c r="L880" i="6"/>
  <c r="D881" i="6"/>
  <c r="F881" i="6"/>
  <c r="E881" i="6"/>
  <c r="I881" i="6"/>
  <c r="D882" i="6"/>
  <c r="H882" i="6"/>
  <c r="E882" i="6"/>
  <c r="G882" i="6"/>
  <c r="F882" i="6"/>
  <c r="I882" i="6"/>
  <c r="J882" i="6"/>
  <c r="D883" i="6"/>
  <c r="H883" i="6"/>
  <c r="E883" i="6"/>
  <c r="L883" i="6"/>
  <c r="F883" i="6"/>
  <c r="G883" i="6"/>
  <c r="I883" i="6"/>
  <c r="J883" i="6"/>
  <c r="K883" i="6"/>
  <c r="D884" i="6"/>
  <c r="L884" i="6"/>
  <c r="E884" i="6"/>
  <c r="G884" i="6"/>
  <c r="H884" i="6"/>
  <c r="D885" i="6"/>
  <c r="J885" i="6"/>
  <c r="E885" i="6"/>
  <c r="H885" i="6"/>
  <c r="I885" i="6"/>
  <c r="D886" i="6"/>
  <c r="E886" i="6"/>
  <c r="K886" i="6"/>
  <c r="F886" i="6"/>
  <c r="H886" i="6"/>
  <c r="I886" i="6"/>
  <c r="J886" i="6"/>
  <c r="D887" i="6"/>
  <c r="E887" i="6"/>
  <c r="L887" i="6"/>
  <c r="F887" i="6"/>
  <c r="G887" i="6"/>
  <c r="H887" i="6"/>
  <c r="I887" i="6"/>
  <c r="J887" i="6"/>
  <c r="K887" i="6"/>
  <c r="D888" i="6"/>
  <c r="H888" i="6"/>
  <c r="E888" i="6"/>
  <c r="G888" i="6"/>
  <c r="L888" i="6"/>
  <c r="D889" i="6"/>
  <c r="F889" i="6"/>
  <c r="E889" i="6"/>
  <c r="I889" i="6"/>
  <c r="D890" i="6"/>
  <c r="H890" i="6"/>
  <c r="E890" i="6"/>
  <c r="G890" i="6"/>
  <c r="F890" i="6"/>
  <c r="I890" i="6"/>
  <c r="J890" i="6"/>
  <c r="D891" i="6"/>
  <c r="H891" i="6"/>
  <c r="E891" i="6"/>
  <c r="L891" i="6"/>
  <c r="F891" i="6"/>
  <c r="G891" i="6"/>
  <c r="I891" i="6"/>
  <c r="J891" i="6"/>
  <c r="K891" i="6"/>
  <c r="D892" i="6"/>
  <c r="H892" i="6"/>
  <c r="E892" i="6"/>
  <c r="G892" i="6"/>
  <c r="L892" i="6"/>
  <c r="D893" i="6"/>
  <c r="J893" i="6"/>
  <c r="E893" i="6"/>
  <c r="I893" i="6"/>
  <c r="D894" i="6"/>
  <c r="E894" i="6"/>
  <c r="K894" i="6"/>
  <c r="F894" i="6"/>
  <c r="H894" i="6"/>
  <c r="I894" i="6"/>
  <c r="J894" i="6"/>
  <c r="D895" i="6"/>
  <c r="E895" i="6"/>
  <c r="L895" i="6"/>
  <c r="F895" i="6"/>
  <c r="G895" i="6"/>
  <c r="H895" i="6"/>
  <c r="I895" i="6"/>
  <c r="J895" i="6"/>
  <c r="K895" i="6"/>
  <c r="D896" i="6"/>
  <c r="E896" i="6"/>
  <c r="G896" i="6"/>
  <c r="D897" i="6"/>
  <c r="F897" i="6"/>
  <c r="E897" i="6"/>
  <c r="H897" i="6"/>
  <c r="I897" i="6"/>
  <c r="D898" i="6"/>
  <c r="H898" i="6"/>
  <c r="E898" i="6"/>
  <c r="G898" i="6"/>
  <c r="F898" i="6"/>
  <c r="I898" i="6"/>
  <c r="J898" i="6"/>
  <c r="D899" i="6"/>
  <c r="H899" i="6"/>
  <c r="E899" i="6"/>
  <c r="L899" i="6"/>
  <c r="F899" i="6"/>
  <c r="G899" i="6"/>
  <c r="I899" i="6"/>
  <c r="J899" i="6"/>
  <c r="K899" i="6"/>
  <c r="D900" i="6"/>
  <c r="E900" i="6"/>
  <c r="G900" i="6"/>
  <c r="H900" i="6"/>
  <c r="L900" i="6"/>
  <c r="D901" i="6"/>
  <c r="J901" i="6"/>
  <c r="E901" i="6"/>
  <c r="I901" i="6"/>
  <c r="D902" i="6"/>
  <c r="E902" i="6"/>
  <c r="K902" i="6"/>
  <c r="F902" i="6"/>
  <c r="H902" i="6"/>
  <c r="I902" i="6"/>
  <c r="J902" i="6"/>
  <c r="D903" i="6"/>
  <c r="E903" i="6"/>
  <c r="L903" i="6"/>
  <c r="F903" i="6"/>
  <c r="G903" i="6"/>
  <c r="H903" i="6"/>
  <c r="I903" i="6"/>
  <c r="J903" i="6"/>
  <c r="K903" i="6"/>
  <c r="D904" i="6"/>
  <c r="E904" i="6"/>
  <c r="G904" i="6"/>
  <c r="H904" i="6"/>
  <c r="D905" i="6"/>
  <c r="F905" i="6"/>
  <c r="E905" i="6"/>
  <c r="H905" i="6"/>
  <c r="I905" i="6"/>
  <c r="D906" i="6"/>
  <c r="H906" i="6"/>
  <c r="E906" i="6"/>
  <c r="G906" i="6"/>
  <c r="F906" i="6"/>
  <c r="I906" i="6"/>
  <c r="J906" i="6"/>
  <c r="D907" i="6"/>
  <c r="H907" i="6"/>
  <c r="E907" i="6"/>
  <c r="L907" i="6"/>
  <c r="F907" i="6"/>
  <c r="G907" i="6"/>
  <c r="I907" i="6"/>
  <c r="J907" i="6"/>
  <c r="K907" i="6"/>
  <c r="D908" i="6"/>
  <c r="H908" i="6"/>
  <c r="E908" i="6"/>
  <c r="G908" i="6"/>
  <c r="D909" i="6"/>
  <c r="J909" i="6"/>
  <c r="E909" i="6"/>
  <c r="I909" i="6"/>
  <c r="L909" i="6"/>
  <c r="D910" i="6"/>
  <c r="E910" i="6"/>
  <c r="F910" i="6"/>
  <c r="H910" i="6"/>
  <c r="I910" i="6"/>
  <c r="J910" i="6"/>
  <c r="D911" i="6"/>
  <c r="E911" i="6"/>
  <c r="L911" i="6"/>
  <c r="F911" i="6"/>
  <c r="G911" i="6"/>
  <c r="H911" i="6"/>
  <c r="I911" i="6"/>
  <c r="J911" i="6"/>
  <c r="K911" i="6"/>
  <c r="D912" i="6"/>
  <c r="E912" i="6"/>
  <c r="G912" i="6"/>
  <c r="H912" i="6"/>
  <c r="L912" i="6"/>
  <c r="D913" i="6"/>
  <c r="F913" i="6"/>
  <c r="E913" i="6"/>
  <c r="H913" i="6"/>
  <c r="I913" i="6"/>
  <c r="D914" i="6"/>
  <c r="H914" i="6"/>
  <c r="E914" i="6"/>
  <c r="F914" i="6"/>
  <c r="I914" i="6"/>
  <c r="J914" i="6"/>
  <c r="D915" i="6"/>
  <c r="H915" i="6"/>
  <c r="E915" i="6"/>
  <c r="L915" i="6"/>
  <c r="F915" i="6"/>
  <c r="G915" i="6"/>
  <c r="I915" i="6"/>
  <c r="J915" i="6"/>
  <c r="K915" i="6"/>
  <c r="D916" i="6"/>
  <c r="H916" i="6"/>
  <c r="E916" i="6"/>
  <c r="G916" i="6"/>
  <c r="D917" i="6"/>
  <c r="I917" i="6"/>
  <c r="E917" i="6"/>
  <c r="H917" i="6"/>
  <c r="D918" i="6"/>
  <c r="E918" i="6"/>
  <c r="F918" i="6"/>
  <c r="H918" i="6"/>
  <c r="I918" i="6"/>
  <c r="J918" i="6"/>
  <c r="D919" i="6"/>
  <c r="E919" i="6"/>
  <c r="L919" i="6"/>
  <c r="F919" i="6"/>
  <c r="G919" i="6"/>
  <c r="H919" i="6"/>
  <c r="I919" i="6"/>
  <c r="J919" i="6"/>
  <c r="K919" i="6"/>
  <c r="D920" i="6"/>
  <c r="E920" i="6"/>
  <c r="G920" i="6"/>
  <c r="H920" i="6"/>
  <c r="K920" i="6"/>
  <c r="L920" i="6"/>
  <c r="D921" i="6"/>
  <c r="H921" i="6"/>
  <c r="E921" i="6"/>
  <c r="I921" i="6"/>
  <c r="D922" i="6"/>
  <c r="H922" i="6"/>
  <c r="E922" i="6"/>
  <c r="F922" i="6"/>
  <c r="I922" i="6"/>
  <c r="J922" i="6"/>
  <c r="D923" i="6"/>
  <c r="H923" i="6"/>
  <c r="E923" i="6"/>
  <c r="L923" i="6"/>
  <c r="F923" i="6"/>
  <c r="G923" i="6"/>
  <c r="I923" i="6"/>
  <c r="J923" i="6"/>
  <c r="K923" i="6"/>
  <c r="D924" i="6"/>
  <c r="H924" i="6"/>
  <c r="E924" i="6"/>
  <c r="G924" i="6"/>
  <c r="D925" i="6"/>
  <c r="H925" i="6"/>
  <c r="E925" i="6"/>
  <c r="D926" i="6"/>
  <c r="E926" i="6"/>
  <c r="F926" i="6"/>
  <c r="H926" i="6"/>
  <c r="I926" i="6"/>
  <c r="J926" i="6"/>
  <c r="D927" i="6"/>
  <c r="E927" i="6"/>
  <c r="L927" i="6"/>
  <c r="F927" i="6"/>
  <c r="G927" i="6"/>
  <c r="H927" i="6"/>
  <c r="I927" i="6"/>
  <c r="J927" i="6"/>
  <c r="K927" i="6"/>
  <c r="D928" i="6"/>
  <c r="E928" i="6"/>
  <c r="G928" i="6"/>
  <c r="H928" i="6"/>
  <c r="K928" i="6"/>
  <c r="L928" i="6"/>
  <c r="D929" i="6"/>
  <c r="H929" i="6"/>
  <c r="E929" i="6"/>
  <c r="I929" i="6"/>
  <c r="D930" i="6"/>
  <c r="H930" i="6"/>
  <c r="E930" i="6"/>
  <c r="F930" i="6"/>
  <c r="I930" i="6"/>
  <c r="J930" i="6"/>
  <c r="D931" i="6"/>
  <c r="H931" i="6"/>
  <c r="E931" i="6"/>
  <c r="L931" i="6"/>
  <c r="F931" i="6"/>
  <c r="G931" i="6"/>
  <c r="I931" i="6"/>
  <c r="J931" i="6"/>
  <c r="K931" i="6"/>
  <c r="D932" i="6"/>
  <c r="H932" i="6"/>
  <c r="E932" i="6"/>
  <c r="G932" i="6"/>
  <c r="D933" i="6"/>
  <c r="H933" i="6"/>
  <c r="E933" i="6"/>
  <c r="D934" i="6"/>
  <c r="E934" i="6"/>
  <c r="F934" i="6"/>
  <c r="H934" i="6"/>
  <c r="I934" i="6"/>
  <c r="J934" i="6"/>
  <c r="D935" i="6"/>
  <c r="E935" i="6"/>
  <c r="L935" i="6"/>
  <c r="F935" i="6"/>
  <c r="G935" i="6"/>
  <c r="H935" i="6"/>
  <c r="I935" i="6"/>
  <c r="J935" i="6"/>
  <c r="K935" i="6"/>
  <c r="D936" i="6"/>
  <c r="E936" i="6"/>
  <c r="G936" i="6"/>
  <c r="H936" i="6"/>
  <c r="K936" i="6"/>
  <c r="L936" i="6"/>
  <c r="D937" i="6"/>
  <c r="H937" i="6"/>
  <c r="E937" i="6"/>
  <c r="I937" i="6"/>
  <c r="D938" i="6"/>
  <c r="H938" i="6"/>
  <c r="E938" i="6"/>
  <c r="F938" i="6"/>
  <c r="I938" i="6"/>
  <c r="J938" i="6"/>
  <c r="D939" i="6"/>
  <c r="H939" i="6"/>
  <c r="E939" i="6"/>
  <c r="L939" i="6"/>
  <c r="F939" i="6"/>
  <c r="G939" i="6"/>
  <c r="I939" i="6"/>
  <c r="J939" i="6"/>
  <c r="K939" i="6"/>
  <c r="D940" i="6"/>
  <c r="H940" i="6"/>
  <c r="E940" i="6"/>
  <c r="G940" i="6"/>
  <c r="D941" i="6"/>
  <c r="H941" i="6"/>
  <c r="E941" i="6"/>
  <c r="D942" i="6"/>
  <c r="E942" i="6"/>
  <c r="F942" i="6"/>
  <c r="H942" i="6"/>
  <c r="I942" i="6"/>
  <c r="J942" i="6"/>
  <c r="D943" i="6"/>
  <c r="E943" i="6"/>
  <c r="L943" i="6"/>
  <c r="F943" i="6"/>
  <c r="G943" i="6"/>
  <c r="H943" i="6"/>
  <c r="I943" i="6"/>
  <c r="J943" i="6"/>
  <c r="K943" i="6"/>
  <c r="D944" i="6"/>
  <c r="E944" i="6"/>
  <c r="G944" i="6"/>
  <c r="H944" i="6"/>
  <c r="K944" i="6"/>
  <c r="L944" i="6"/>
  <c r="D945" i="6"/>
  <c r="H945" i="6"/>
  <c r="E945" i="6"/>
  <c r="I945" i="6"/>
  <c r="D946" i="6"/>
  <c r="H946" i="6"/>
  <c r="E946" i="6"/>
  <c r="F946" i="6"/>
  <c r="I946" i="6"/>
  <c r="J946" i="6"/>
  <c r="D947" i="6"/>
  <c r="H947" i="6"/>
  <c r="E947" i="6"/>
  <c r="L947" i="6"/>
  <c r="F947" i="6"/>
  <c r="G947" i="6"/>
  <c r="I947" i="6"/>
  <c r="J947" i="6"/>
  <c r="K947" i="6"/>
  <c r="D948" i="6"/>
  <c r="H948" i="6"/>
  <c r="E948" i="6"/>
  <c r="G948" i="6"/>
  <c r="D949" i="6"/>
  <c r="H949" i="6"/>
  <c r="E949" i="6"/>
  <c r="D950" i="6"/>
  <c r="E950" i="6"/>
  <c r="F950" i="6"/>
  <c r="H950" i="6"/>
  <c r="I950" i="6"/>
  <c r="J950" i="6"/>
  <c r="D951" i="6"/>
  <c r="E951" i="6"/>
  <c r="L951" i="6"/>
  <c r="F951" i="6"/>
  <c r="G951" i="6"/>
  <c r="H951" i="6"/>
  <c r="I951" i="6"/>
  <c r="J951" i="6"/>
  <c r="K951" i="6"/>
  <c r="D952" i="6"/>
  <c r="E952" i="6"/>
  <c r="G952" i="6"/>
  <c r="H952" i="6"/>
  <c r="L952" i="6"/>
  <c r="D953" i="6"/>
  <c r="H953" i="6"/>
  <c r="E953" i="6"/>
  <c r="I953" i="6"/>
  <c r="D954" i="6"/>
  <c r="H954" i="6"/>
  <c r="E954" i="6"/>
  <c r="F954" i="6"/>
  <c r="I954" i="6"/>
  <c r="J954" i="6"/>
  <c r="D955" i="6"/>
  <c r="H955" i="6"/>
  <c r="E955" i="6"/>
  <c r="L955" i="6"/>
  <c r="F955" i="6"/>
  <c r="G955" i="6"/>
  <c r="I955" i="6"/>
  <c r="J955" i="6"/>
  <c r="K955" i="6"/>
  <c r="D956" i="6"/>
  <c r="H956" i="6"/>
  <c r="E956" i="6"/>
  <c r="G956" i="6"/>
  <c r="D957" i="6"/>
  <c r="H957" i="6"/>
  <c r="E957" i="6"/>
  <c r="D958" i="6"/>
  <c r="E958" i="6"/>
  <c r="F958" i="6"/>
  <c r="H958" i="6"/>
  <c r="I958" i="6"/>
  <c r="J958" i="6"/>
  <c r="D959" i="6"/>
  <c r="E959" i="6"/>
  <c r="L959" i="6"/>
  <c r="F959" i="6"/>
  <c r="G959" i="6"/>
  <c r="H959" i="6"/>
  <c r="I959" i="6"/>
  <c r="J959" i="6"/>
  <c r="K959" i="6"/>
  <c r="D960" i="6"/>
  <c r="E960" i="6"/>
  <c r="G960" i="6"/>
  <c r="D961" i="6"/>
  <c r="H961" i="6"/>
  <c r="E961" i="6"/>
  <c r="D962" i="6"/>
  <c r="H962" i="6"/>
  <c r="E962" i="6"/>
  <c r="F962" i="6"/>
  <c r="I962" i="6"/>
  <c r="J962" i="6"/>
  <c r="L962" i="6"/>
  <c r="D963" i="6"/>
  <c r="H963" i="6"/>
  <c r="E963" i="6"/>
  <c r="L963" i="6"/>
  <c r="F963" i="6"/>
  <c r="G963" i="6"/>
  <c r="I963" i="6"/>
  <c r="J963" i="6"/>
  <c r="D964" i="6"/>
  <c r="E964" i="6"/>
  <c r="F964" i="6"/>
  <c r="G964" i="6"/>
  <c r="D965" i="6"/>
  <c r="H965" i="6"/>
  <c r="E965" i="6"/>
  <c r="G965" i="6"/>
  <c r="D966" i="6"/>
  <c r="E966" i="6"/>
  <c r="F966" i="6"/>
  <c r="H966" i="6"/>
  <c r="I966" i="6"/>
  <c r="J966" i="6"/>
  <c r="D967" i="6"/>
  <c r="E967" i="6"/>
  <c r="L967" i="6"/>
  <c r="F967" i="6"/>
  <c r="G967" i="6"/>
  <c r="H967" i="6"/>
  <c r="I967" i="6"/>
  <c r="J967" i="6"/>
  <c r="K967" i="6"/>
  <c r="D968" i="6"/>
  <c r="L968" i="6"/>
  <c r="E968" i="6"/>
  <c r="G968" i="6"/>
  <c r="H968" i="6"/>
  <c r="J968" i="6"/>
  <c r="K968" i="6"/>
  <c r="D969" i="6"/>
  <c r="H969" i="6"/>
  <c r="E969" i="6"/>
  <c r="K969" i="6"/>
  <c r="I969" i="6"/>
  <c r="L969" i="6"/>
  <c r="D970" i="6"/>
  <c r="H970" i="6"/>
  <c r="E970" i="6"/>
  <c r="F970" i="6"/>
  <c r="J970" i="6"/>
  <c r="D971" i="6"/>
  <c r="H971" i="6"/>
  <c r="E971" i="6"/>
  <c r="L971" i="6"/>
  <c r="F971" i="6"/>
  <c r="G971" i="6"/>
  <c r="I971" i="6"/>
  <c r="J971" i="6"/>
  <c r="K971" i="6"/>
  <c r="D972" i="6"/>
  <c r="L972" i="6"/>
  <c r="E972" i="6"/>
  <c r="F972" i="6"/>
  <c r="G972" i="6"/>
  <c r="H972" i="6"/>
  <c r="K972" i="6"/>
  <c r="D973" i="6"/>
  <c r="I973" i="6"/>
  <c r="E973" i="6"/>
  <c r="G973" i="6"/>
  <c r="H973" i="6"/>
  <c r="L973" i="6"/>
  <c r="D974" i="6"/>
  <c r="E974" i="6"/>
  <c r="F974" i="6"/>
  <c r="H974" i="6"/>
  <c r="I974" i="6"/>
  <c r="J974" i="6"/>
  <c r="D975" i="6"/>
  <c r="E975" i="6"/>
  <c r="L975" i="6"/>
  <c r="F975" i="6"/>
  <c r="G975" i="6"/>
  <c r="H975" i="6"/>
  <c r="I975" i="6"/>
  <c r="J975" i="6"/>
  <c r="K975" i="6"/>
  <c r="D976" i="6"/>
  <c r="H976" i="6"/>
  <c r="E976" i="6"/>
  <c r="G976" i="6"/>
  <c r="J976" i="6"/>
  <c r="D977" i="6"/>
  <c r="E977" i="6"/>
  <c r="H977" i="6"/>
  <c r="D978" i="6"/>
  <c r="H978" i="6"/>
  <c r="E978" i="6"/>
  <c r="L978" i="6"/>
  <c r="F978" i="6"/>
  <c r="I978" i="6"/>
  <c r="J978" i="6"/>
  <c r="D979" i="6"/>
  <c r="H979" i="6"/>
  <c r="E979" i="6"/>
  <c r="L979" i="6"/>
  <c r="F979" i="6"/>
  <c r="G979" i="6"/>
  <c r="I979" i="6"/>
  <c r="J979" i="6"/>
  <c r="D980" i="6"/>
  <c r="E980" i="6"/>
  <c r="F980" i="6"/>
  <c r="G980" i="6"/>
  <c r="H980" i="6"/>
  <c r="D981" i="6"/>
  <c r="E981" i="6"/>
  <c r="G981" i="6"/>
  <c r="D982" i="6"/>
  <c r="E982" i="6"/>
  <c r="F982" i="6"/>
  <c r="H982" i="6"/>
  <c r="I982" i="6"/>
  <c r="J982" i="6"/>
  <c r="D983" i="6"/>
  <c r="E983" i="6"/>
  <c r="L983" i="6"/>
  <c r="F983" i="6"/>
  <c r="G983" i="6"/>
  <c r="H983" i="6"/>
  <c r="I983" i="6"/>
  <c r="J983" i="6"/>
  <c r="K983" i="6"/>
  <c r="D984" i="6"/>
  <c r="E984" i="6"/>
  <c r="G984" i="6"/>
  <c r="H984" i="6"/>
  <c r="J984" i="6"/>
  <c r="K984" i="6"/>
  <c r="L984" i="6"/>
  <c r="D985" i="6"/>
  <c r="E985" i="6"/>
  <c r="K985" i="6"/>
  <c r="H985" i="6"/>
  <c r="I985" i="6"/>
  <c r="L985" i="6"/>
  <c r="D986" i="6"/>
  <c r="H986" i="6"/>
  <c r="E986" i="6"/>
  <c r="L986" i="6"/>
  <c r="F986" i="6"/>
  <c r="J986" i="6"/>
  <c r="D987" i="6"/>
  <c r="H987" i="6"/>
  <c r="E987" i="6"/>
  <c r="L987" i="6"/>
  <c r="F987" i="6"/>
  <c r="I987" i="6"/>
  <c r="J987" i="6"/>
  <c r="K987" i="6"/>
  <c r="D988" i="6"/>
  <c r="E988" i="6"/>
  <c r="F988" i="6"/>
  <c r="G988" i="6"/>
  <c r="H988" i="6"/>
  <c r="K988" i="6"/>
  <c r="L988" i="6"/>
  <c r="D989" i="6"/>
  <c r="E989" i="6"/>
  <c r="G989" i="6"/>
  <c r="H989" i="6"/>
  <c r="I989" i="6"/>
  <c r="L989" i="6"/>
  <c r="D990" i="6"/>
  <c r="E990" i="6"/>
  <c r="F990" i="6"/>
  <c r="H990" i="6"/>
  <c r="I990" i="6"/>
  <c r="J990" i="6"/>
  <c r="D991" i="6"/>
  <c r="E991" i="6"/>
  <c r="L991" i="6"/>
  <c r="F991" i="6"/>
  <c r="G991" i="6"/>
  <c r="H991" i="6"/>
  <c r="I991" i="6"/>
  <c r="J991" i="6"/>
  <c r="K991" i="6"/>
  <c r="D992" i="6"/>
  <c r="I992" i="6"/>
  <c r="E992" i="6"/>
  <c r="F992" i="6"/>
  <c r="G992" i="6"/>
  <c r="H992" i="6"/>
  <c r="K992" i="6"/>
  <c r="D993" i="6"/>
  <c r="E993" i="6"/>
  <c r="G993" i="6"/>
  <c r="D994" i="6"/>
  <c r="E994" i="6"/>
  <c r="L994" i="6"/>
  <c r="F994" i="6"/>
  <c r="H994" i="6"/>
  <c r="I994" i="6"/>
  <c r="J994" i="6"/>
  <c r="D995" i="6"/>
  <c r="H995" i="6"/>
  <c r="E995" i="6"/>
  <c r="L995" i="6"/>
  <c r="F995" i="6"/>
  <c r="I995" i="6"/>
  <c r="J995" i="6"/>
  <c r="D996" i="6"/>
  <c r="I996" i="6"/>
  <c r="E996" i="6"/>
  <c r="F996" i="6"/>
  <c r="G996" i="6"/>
  <c r="H996" i="6"/>
  <c r="J996" i="6"/>
  <c r="L996" i="6"/>
  <c r="D997" i="6"/>
  <c r="E997" i="6"/>
  <c r="G997" i="6"/>
  <c r="H997" i="6"/>
  <c r="D998" i="6"/>
  <c r="F998" i="6"/>
  <c r="E998" i="6"/>
  <c r="L998" i="6"/>
  <c r="D999" i="6"/>
  <c r="E999" i="6"/>
  <c r="L999" i="6"/>
  <c r="F999" i="6"/>
  <c r="H999" i="6"/>
  <c r="I999" i="6"/>
  <c r="J999" i="6"/>
  <c r="K999" i="6"/>
  <c r="D1000" i="6"/>
  <c r="I1000" i="6"/>
  <c r="E1000" i="6"/>
  <c r="F1000" i="6"/>
  <c r="G1000" i="6"/>
  <c r="H1000" i="6"/>
  <c r="J1000" i="6"/>
  <c r="L1000" i="6"/>
  <c r="D1001" i="6"/>
  <c r="E1001" i="6"/>
  <c r="G1001" i="6"/>
  <c r="H1001" i="6"/>
  <c r="I1001" i="6"/>
  <c r="D1002" i="6"/>
  <c r="F1002" i="6"/>
  <c r="E1002" i="6"/>
  <c r="L1002" i="6"/>
  <c r="D1003" i="6"/>
  <c r="H1003" i="6"/>
  <c r="E1003" i="6"/>
  <c r="L1003" i="6"/>
  <c r="F1003" i="6"/>
  <c r="I1003" i="6"/>
  <c r="J1003" i="6"/>
  <c r="K1003" i="6"/>
  <c r="D1004" i="6"/>
  <c r="I1004" i="6"/>
  <c r="E1004" i="6"/>
  <c r="G1004" i="6"/>
  <c r="K1004" i="6"/>
  <c r="D1005" i="6"/>
  <c r="H1005" i="6"/>
  <c r="E1005" i="6"/>
  <c r="G1005" i="6"/>
  <c r="I1005" i="6"/>
  <c r="L1005" i="6"/>
  <c r="D1006" i="6"/>
  <c r="E1006" i="6"/>
  <c r="F1006" i="6"/>
  <c r="H1006" i="6"/>
  <c r="I1006" i="6"/>
  <c r="J1006" i="6"/>
  <c r="D1007" i="6"/>
  <c r="E1007" i="6"/>
  <c r="L1007" i="6"/>
  <c r="F1007" i="6"/>
  <c r="G1007" i="6"/>
  <c r="H1007" i="6"/>
  <c r="I1007" i="6"/>
  <c r="J1007" i="6"/>
  <c r="K1007" i="6"/>
  <c r="D1008" i="6"/>
  <c r="I1008" i="6"/>
  <c r="E1008" i="6"/>
  <c r="G1008" i="6"/>
  <c r="K1008" i="6"/>
  <c r="D1009" i="6"/>
  <c r="H1009" i="6"/>
  <c r="E1009" i="6"/>
  <c r="G1009" i="6"/>
  <c r="I1009" i="6"/>
  <c r="D1010" i="6"/>
  <c r="E1010" i="6"/>
  <c r="F1010" i="6"/>
  <c r="H1010" i="6"/>
  <c r="I1010" i="6"/>
  <c r="J1010" i="6"/>
  <c r="D1011" i="6"/>
  <c r="H1011" i="6"/>
  <c r="E1011" i="6"/>
  <c r="L1011" i="6"/>
  <c r="F1011" i="6"/>
  <c r="G1011" i="6"/>
  <c r="I1011" i="6"/>
  <c r="J1011" i="6"/>
  <c r="D1012" i="6"/>
  <c r="I1012" i="6"/>
  <c r="E1012" i="6"/>
  <c r="F1012" i="6"/>
  <c r="G1012" i="6"/>
  <c r="H1012" i="6"/>
  <c r="J1012" i="6"/>
  <c r="K1012" i="6"/>
  <c r="L1012" i="6"/>
  <c r="D1013" i="6"/>
  <c r="I1013" i="6"/>
  <c r="E1013" i="6"/>
  <c r="G1013" i="6"/>
  <c r="H1013" i="6"/>
  <c r="K1013" i="6"/>
  <c r="D1014" i="6"/>
  <c r="F1014" i="6"/>
  <c r="E1014" i="6"/>
  <c r="D1015" i="6"/>
  <c r="E1015" i="6"/>
  <c r="L1015" i="6"/>
  <c r="F1015" i="6"/>
  <c r="H1015" i="6"/>
  <c r="I1015" i="6"/>
  <c r="J1015" i="6"/>
  <c r="D1016" i="6"/>
  <c r="I1016" i="6"/>
  <c r="E1016" i="6"/>
  <c r="F1016" i="6"/>
  <c r="G1016" i="6"/>
  <c r="H1016" i="6"/>
  <c r="J1016" i="6"/>
  <c r="K1016" i="6"/>
  <c r="L1016" i="6"/>
  <c r="D1017" i="6"/>
  <c r="I1017" i="6"/>
  <c r="E1017" i="6"/>
  <c r="G1017" i="6"/>
  <c r="H1017" i="6"/>
  <c r="K1017" i="6"/>
  <c r="D1018" i="6"/>
  <c r="F1018" i="6"/>
  <c r="E1018" i="6"/>
  <c r="D1019" i="6"/>
  <c r="H1019" i="6"/>
  <c r="E1019" i="6"/>
  <c r="L1019" i="6"/>
  <c r="F1019" i="6"/>
  <c r="I1019" i="6"/>
  <c r="K1019" i="6"/>
  <c r="D1020" i="6"/>
  <c r="I1020" i="6"/>
  <c r="E1020" i="6"/>
  <c r="G1020" i="6"/>
  <c r="F1020" i="6"/>
  <c r="H1020" i="6"/>
  <c r="J1020" i="6"/>
  <c r="L1020" i="6"/>
  <c r="D1021" i="6"/>
  <c r="J1021" i="6"/>
  <c r="E1021" i="6"/>
  <c r="G1021" i="6"/>
  <c r="F1021" i="6"/>
  <c r="H1021" i="6"/>
  <c r="L1021" i="6"/>
  <c r="D1022" i="6"/>
  <c r="J1022" i="6"/>
  <c r="E1022" i="6"/>
  <c r="K1022" i="6"/>
  <c r="F1022" i="6"/>
  <c r="G1022" i="6"/>
  <c r="H1022" i="6"/>
  <c r="I1022" i="6"/>
  <c r="L1022" i="6"/>
  <c r="D1023" i="6"/>
  <c r="E1023" i="6"/>
  <c r="L1023" i="6"/>
  <c r="F1023" i="6"/>
  <c r="H1023" i="6"/>
  <c r="I1023" i="6"/>
  <c r="J1023" i="6"/>
  <c r="K1023" i="6"/>
  <c r="D1024" i="6"/>
  <c r="H1024" i="6"/>
  <c r="E1024" i="6"/>
  <c r="G1024" i="6"/>
  <c r="J1024" i="6"/>
  <c r="K1024" i="6"/>
  <c r="L1024" i="6"/>
  <c r="D1025" i="6"/>
  <c r="F1025" i="6"/>
  <c r="E1025" i="6"/>
  <c r="K1025" i="6"/>
  <c r="H1025" i="6"/>
  <c r="J1025" i="6"/>
  <c r="D1026" i="6"/>
  <c r="F1026" i="6"/>
  <c r="E1026" i="6"/>
  <c r="G1026" i="6"/>
  <c r="K1026" i="6"/>
  <c r="D1027" i="6"/>
  <c r="H1027" i="6"/>
  <c r="E1027" i="6"/>
  <c r="G1027" i="6"/>
  <c r="D1028" i="6"/>
  <c r="I1028" i="6"/>
  <c r="E1028" i="6"/>
  <c r="L1028" i="6"/>
  <c r="F1028" i="6"/>
  <c r="H1028" i="6"/>
  <c r="K1028" i="6"/>
  <c r="D1029" i="6"/>
  <c r="J1029" i="6"/>
  <c r="E1029" i="6"/>
  <c r="G1029" i="6"/>
  <c r="F1029" i="6"/>
  <c r="H1029" i="6"/>
  <c r="I1029" i="6"/>
  <c r="L1029" i="6"/>
  <c r="D1030" i="6"/>
  <c r="I1030" i="6"/>
  <c r="E1030" i="6"/>
  <c r="G1030" i="6"/>
  <c r="F1030" i="6"/>
  <c r="H1030" i="6"/>
  <c r="L1030" i="6"/>
  <c r="D1031" i="6"/>
  <c r="E1031" i="6"/>
  <c r="L1031" i="6"/>
  <c r="F1031" i="6"/>
  <c r="H1031" i="6"/>
  <c r="I1031" i="6"/>
  <c r="J1031" i="6"/>
  <c r="D1032" i="6"/>
  <c r="F1032" i="6"/>
  <c r="E1032" i="6"/>
  <c r="G1032" i="6"/>
  <c r="J1032" i="6"/>
  <c r="L1032" i="6"/>
  <c r="D1033" i="6"/>
  <c r="F1033" i="6"/>
  <c r="E1033" i="6"/>
  <c r="G1033" i="6"/>
  <c r="D1034" i="6"/>
  <c r="F1034" i="6"/>
  <c r="E1034" i="6"/>
  <c r="G1034" i="6"/>
  <c r="H1034" i="6"/>
  <c r="J1034" i="6"/>
  <c r="D1035" i="6"/>
  <c r="H1035" i="6"/>
  <c r="E1035" i="6"/>
  <c r="L1035" i="6"/>
  <c r="G1035" i="6"/>
  <c r="K1035" i="6"/>
  <c r="D1036" i="6"/>
  <c r="I1036" i="6"/>
  <c r="E1036" i="6"/>
  <c r="G1036" i="6"/>
  <c r="D1037" i="6"/>
  <c r="J1037" i="6"/>
  <c r="E1037" i="6"/>
  <c r="G1037" i="6"/>
  <c r="F1037" i="6"/>
  <c r="H1037" i="6"/>
  <c r="K1037" i="6"/>
  <c r="D1038" i="6"/>
  <c r="E1038" i="6"/>
  <c r="K1038" i="6"/>
  <c r="F1038" i="6"/>
  <c r="H1038" i="6"/>
  <c r="I1038" i="6"/>
  <c r="J1038" i="6"/>
  <c r="L1038" i="6"/>
  <c r="D1039" i="6"/>
  <c r="E1039" i="6"/>
  <c r="L1039" i="6"/>
  <c r="F1039" i="6"/>
  <c r="H1039" i="6"/>
  <c r="I1039" i="6"/>
  <c r="J1039" i="6"/>
  <c r="D1040" i="6"/>
  <c r="J1040" i="6"/>
  <c r="E1040" i="6"/>
  <c r="G1040" i="6"/>
  <c r="I1040" i="6"/>
  <c r="L1040" i="6"/>
  <c r="D1041" i="6"/>
  <c r="F1041" i="6"/>
  <c r="E1041" i="6"/>
  <c r="K1041" i="6"/>
  <c r="G1041" i="6"/>
  <c r="H1041" i="6"/>
  <c r="I1041" i="6"/>
  <c r="J1041" i="6"/>
  <c r="L1041" i="6"/>
  <c r="D1042" i="6"/>
  <c r="F1042" i="6"/>
  <c r="E1042" i="6"/>
  <c r="G1042" i="6"/>
  <c r="D1043" i="6"/>
  <c r="H1043" i="6"/>
  <c r="E1043" i="6"/>
  <c r="K1043" i="6"/>
  <c r="G1043" i="6"/>
  <c r="J1043" i="6"/>
  <c r="D1044" i="6"/>
  <c r="I1044" i="6"/>
  <c r="E1044" i="6"/>
  <c r="L1044" i="6"/>
  <c r="G1044" i="6"/>
  <c r="K1044" i="6"/>
  <c r="D1045" i="6"/>
  <c r="J1045" i="6"/>
  <c r="E1045" i="6"/>
  <c r="D1046" i="6"/>
  <c r="I1046" i="6"/>
  <c r="E1046" i="6"/>
  <c r="K1046" i="6"/>
  <c r="F1046" i="6"/>
  <c r="H1046" i="6"/>
  <c r="J1046" i="6"/>
  <c r="D1047" i="6"/>
  <c r="F1047" i="6"/>
  <c r="E1047" i="6"/>
  <c r="K1047" i="6"/>
  <c r="G1047" i="6"/>
  <c r="J1047" i="6"/>
  <c r="L1047" i="6"/>
  <c r="D1048" i="6"/>
  <c r="E1048" i="6"/>
  <c r="G1048" i="6"/>
  <c r="F1048" i="6"/>
  <c r="H1048" i="6"/>
  <c r="I1048" i="6"/>
  <c r="J1048" i="6"/>
  <c r="K1048" i="6"/>
  <c r="D1049" i="6"/>
  <c r="F1049" i="6"/>
  <c r="E1049" i="6"/>
  <c r="G1049" i="6"/>
  <c r="L1049" i="6"/>
  <c r="D1050" i="6"/>
  <c r="H1050" i="6"/>
  <c r="E1050" i="6"/>
  <c r="G1050" i="6"/>
  <c r="J1050" i="6"/>
  <c r="D1051" i="6"/>
  <c r="I1051" i="6"/>
  <c r="E1051" i="6"/>
  <c r="F1051" i="6"/>
  <c r="H1051" i="6"/>
  <c r="K1051" i="6"/>
  <c r="D1052" i="6"/>
  <c r="J1052" i="6"/>
  <c r="E1052" i="6"/>
  <c r="G1052" i="6"/>
  <c r="I1052" i="6"/>
  <c r="L1052" i="6"/>
  <c r="D1053" i="6"/>
  <c r="I1053" i="6"/>
  <c r="E1053" i="6"/>
  <c r="K1053" i="6"/>
  <c r="F1053" i="6"/>
  <c r="H1053" i="6"/>
  <c r="J1053" i="6"/>
  <c r="D1054" i="6"/>
  <c r="J1054" i="6"/>
  <c r="E1054" i="6"/>
  <c r="L1054" i="6"/>
  <c r="F1054" i="6"/>
  <c r="G1054" i="6"/>
  <c r="H1054" i="6"/>
  <c r="I1054" i="6"/>
  <c r="K1054" i="6"/>
  <c r="D1055" i="6"/>
  <c r="F1055" i="6"/>
  <c r="E1055" i="6"/>
  <c r="K1055" i="6"/>
  <c r="G1055" i="6"/>
  <c r="J1055" i="6"/>
  <c r="L1055" i="6"/>
  <c r="D1056" i="6"/>
  <c r="E1056" i="6"/>
  <c r="G1056" i="6"/>
  <c r="F1056" i="6"/>
  <c r="H1056" i="6"/>
  <c r="I1056" i="6"/>
  <c r="J1056" i="6"/>
  <c r="K1056" i="6"/>
  <c r="D1057" i="6"/>
  <c r="F1057" i="6"/>
  <c r="E1057" i="6"/>
  <c r="G1057" i="6"/>
  <c r="L1057" i="6"/>
  <c r="D1058" i="6"/>
  <c r="H1058" i="6"/>
  <c r="E1058" i="6"/>
  <c r="G1058" i="6"/>
  <c r="J1058" i="6"/>
  <c r="D1059" i="6"/>
  <c r="I1059" i="6"/>
  <c r="E1059" i="6"/>
  <c r="F1059" i="6"/>
  <c r="H1059" i="6"/>
  <c r="K1059" i="6"/>
  <c r="D1060" i="6"/>
  <c r="J1060" i="6"/>
  <c r="E1060" i="6"/>
  <c r="G1060" i="6"/>
  <c r="I1060" i="6"/>
  <c r="L1060" i="6"/>
  <c r="D1061" i="6"/>
  <c r="I1061" i="6"/>
  <c r="E1061" i="6"/>
  <c r="K1061" i="6"/>
  <c r="F1061" i="6"/>
  <c r="H1061" i="6"/>
  <c r="J1061" i="6"/>
  <c r="D1062" i="6"/>
  <c r="J1062" i="6"/>
  <c r="E1062" i="6"/>
  <c r="L1062" i="6"/>
  <c r="F1062" i="6"/>
  <c r="G1062" i="6"/>
  <c r="H1062" i="6"/>
  <c r="I1062" i="6"/>
  <c r="K1062" i="6"/>
  <c r="D1063" i="6"/>
  <c r="F1063" i="6"/>
  <c r="E1063" i="6"/>
  <c r="K1063" i="6"/>
  <c r="G1063" i="6"/>
  <c r="J1063" i="6"/>
  <c r="L1063" i="6"/>
  <c r="D1064" i="6"/>
  <c r="E1064" i="6"/>
  <c r="G1064" i="6"/>
  <c r="F1064" i="6"/>
  <c r="H1064" i="6"/>
  <c r="I1064" i="6"/>
  <c r="J1064" i="6"/>
  <c r="K1064" i="6"/>
  <c r="D1065" i="6"/>
  <c r="F1065" i="6"/>
  <c r="E1065" i="6"/>
  <c r="G1065" i="6"/>
  <c r="L1065" i="6"/>
  <c r="D1066" i="6"/>
  <c r="H1066" i="6"/>
  <c r="E1066" i="6"/>
  <c r="G1066" i="6"/>
  <c r="J1066" i="6"/>
  <c r="D1067" i="6"/>
  <c r="I1067" i="6"/>
  <c r="E1067" i="6"/>
  <c r="F1067" i="6"/>
  <c r="H1067" i="6"/>
  <c r="K1067" i="6"/>
  <c r="D1068" i="6"/>
  <c r="J1068" i="6"/>
  <c r="E1068" i="6"/>
  <c r="G1068" i="6"/>
  <c r="I1068" i="6"/>
  <c r="L1068" i="6"/>
  <c r="D1069" i="6"/>
  <c r="I1069" i="6"/>
  <c r="E1069" i="6"/>
  <c r="K1069" i="6"/>
  <c r="F1069" i="6"/>
  <c r="H1069" i="6"/>
  <c r="J1069" i="6"/>
  <c r="D1070" i="6"/>
  <c r="J1070" i="6"/>
  <c r="E1070" i="6"/>
  <c r="L1070" i="6"/>
  <c r="F1070" i="6"/>
  <c r="G1070" i="6"/>
  <c r="H1070" i="6"/>
  <c r="I1070" i="6"/>
  <c r="K1070" i="6"/>
  <c r="D1071" i="6"/>
  <c r="F1071" i="6"/>
  <c r="E1071" i="6"/>
  <c r="K1071" i="6"/>
  <c r="G1071" i="6"/>
  <c r="J1071" i="6"/>
  <c r="L1071" i="6"/>
  <c r="D1072" i="6"/>
  <c r="E1072" i="6"/>
  <c r="G1072" i="6"/>
  <c r="F1072" i="6"/>
  <c r="H1072" i="6"/>
  <c r="I1072" i="6"/>
  <c r="J1072" i="6"/>
  <c r="K1072" i="6"/>
  <c r="D1073" i="6"/>
  <c r="F1073" i="6"/>
  <c r="E1073" i="6"/>
  <c r="G1073" i="6"/>
  <c r="L1073" i="6"/>
  <c r="D1074" i="6"/>
  <c r="H1074" i="6"/>
  <c r="E1074" i="6"/>
  <c r="G1074" i="6"/>
  <c r="J1074" i="6"/>
  <c r="D1075" i="6"/>
  <c r="I1075" i="6"/>
  <c r="E1075" i="6"/>
  <c r="F1075" i="6"/>
  <c r="H1075" i="6"/>
  <c r="K1075" i="6"/>
  <c r="D1076" i="6"/>
  <c r="J1076" i="6"/>
  <c r="E1076" i="6"/>
  <c r="G1076" i="6"/>
  <c r="I1076" i="6"/>
  <c r="L1076" i="6"/>
  <c r="D1077" i="6"/>
  <c r="I1077" i="6"/>
  <c r="E1077" i="6"/>
  <c r="K1077" i="6"/>
  <c r="F1077" i="6"/>
  <c r="H1077" i="6"/>
  <c r="J1077" i="6"/>
  <c r="D1078" i="6"/>
  <c r="J1078" i="6"/>
  <c r="E1078" i="6"/>
  <c r="L1078" i="6"/>
  <c r="F1078" i="6"/>
  <c r="G1078" i="6"/>
  <c r="H1078" i="6"/>
  <c r="I1078" i="6"/>
  <c r="K1078" i="6"/>
  <c r="D1079" i="6"/>
  <c r="F1079" i="6"/>
  <c r="E1079" i="6"/>
  <c r="K1079" i="6"/>
  <c r="G1079" i="6"/>
  <c r="J1079" i="6"/>
  <c r="L1079" i="6"/>
  <c r="D1080" i="6"/>
  <c r="E1080" i="6"/>
  <c r="G1080" i="6"/>
  <c r="F1080" i="6"/>
  <c r="H1080" i="6"/>
  <c r="I1080" i="6"/>
  <c r="J1080" i="6"/>
  <c r="K1080" i="6"/>
  <c r="D1081" i="6"/>
  <c r="F1081" i="6"/>
  <c r="E1081" i="6"/>
  <c r="G1081" i="6"/>
  <c r="L1081" i="6"/>
  <c r="D1082" i="6"/>
  <c r="H1082" i="6"/>
  <c r="E1082" i="6"/>
  <c r="G1082" i="6"/>
  <c r="J1082" i="6"/>
  <c r="D1083" i="6"/>
  <c r="I1083" i="6"/>
  <c r="E1083" i="6"/>
  <c r="F1083" i="6"/>
  <c r="H1083" i="6"/>
  <c r="K1083" i="6"/>
  <c r="D1084" i="6"/>
  <c r="J1084" i="6"/>
  <c r="E1084" i="6"/>
  <c r="G1084" i="6"/>
  <c r="I1084" i="6"/>
  <c r="L1084" i="6"/>
  <c r="D1085" i="6"/>
  <c r="I1085" i="6"/>
  <c r="E1085" i="6"/>
  <c r="K1085" i="6"/>
  <c r="F1085" i="6"/>
  <c r="H1085" i="6"/>
  <c r="J1085" i="6"/>
  <c r="D1086" i="6"/>
  <c r="J1086" i="6"/>
  <c r="E1086" i="6"/>
  <c r="L1086" i="6"/>
  <c r="F1086" i="6"/>
  <c r="G1086" i="6"/>
  <c r="H1086" i="6"/>
  <c r="I1086" i="6"/>
  <c r="K1086" i="6"/>
  <c r="D1087" i="6"/>
  <c r="F1087" i="6"/>
  <c r="E1087" i="6"/>
  <c r="K1087" i="6"/>
  <c r="G1087" i="6"/>
  <c r="J1087" i="6"/>
  <c r="L1087" i="6"/>
  <c r="D1088" i="6"/>
  <c r="E1088" i="6"/>
  <c r="G1088" i="6"/>
  <c r="F1088" i="6"/>
  <c r="H1088" i="6"/>
  <c r="I1088" i="6"/>
  <c r="J1088" i="6"/>
  <c r="K1088" i="6"/>
  <c r="D1089" i="6"/>
  <c r="F1089" i="6"/>
  <c r="E1089" i="6"/>
  <c r="G1089" i="6"/>
  <c r="L1089" i="6"/>
  <c r="D1090" i="6"/>
  <c r="H1090" i="6"/>
  <c r="E1090" i="6"/>
  <c r="G1090" i="6"/>
  <c r="J1090" i="6"/>
  <c r="D1091" i="6"/>
  <c r="I1091" i="6"/>
  <c r="E1091" i="6"/>
  <c r="F1091" i="6"/>
  <c r="H1091" i="6"/>
  <c r="K1091" i="6"/>
  <c r="D1092" i="6"/>
  <c r="J1092" i="6"/>
  <c r="E1092" i="6"/>
  <c r="G1092" i="6"/>
  <c r="I1092" i="6"/>
  <c r="L1092" i="6"/>
  <c r="D1093" i="6"/>
  <c r="I1093" i="6"/>
  <c r="E1093" i="6"/>
  <c r="K1093" i="6"/>
  <c r="F1093" i="6"/>
  <c r="H1093" i="6"/>
  <c r="J1093" i="6"/>
  <c r="D1094" i="6"/>
  <c r="J1094" i="6"/>
  <c r="E1094" i="6"/>
  <c r="L1094" i="6"/>
  <c r="F1094" i="6"/>
  <c r="G1094" i="6"/>
  <c r="H1094" i="6"/>
  <c r="I1094" i="6"/>
  <c r="K1094" i="6"/>
  <c r="D1095" i="6"/>
  <c r="F1095" i="6"/>
  <c r="E1095" i="6"/>
  <c r="K1095" i="6"/>
  <c r="G1095" i="6"/>
  <c r="J1095" i="6"/>
  <c r="L1095" i="6"/>
  <c r="D1096" i="6"/>
  <c r="E1096" i="6"/>
  <c r="G1096" i="6"/>
  <c r="F1096" i="6"/>
  <c r="H1096" i="6"/>
  <c r="I1096" i="6"/>
  <c r="J1096" i="6"/>
  <c r="K1096" i="6"/>
  <c r="D1097" i="6"/>
  <c r="F1097" i="6"/>
  <c r="E1097" i="6"/>
  <c r="G1097" i="6"/>
  <c r="L1097" i="6"/>
  <c r="D1098" i="6"/>
  <c r="H1098" i="6"/>
  <c r="E1098" i="6"/>
  <c r="G1098" i="6"/>
  <c r="J1098" i="6"/>
  <c r="D1099" i="6"/>
  <c r="I1099" i="6"/>
  <c r="E1099" i="6"/>
  <c r="F1099" i="6"/>
  <c r="H1099" i="6"/>
  <c r="K1099" i="6"/>
  <c r="D1100" i="6"/>
  <c r="J1100" i="6"/>
  <c r="E1100" i="6"/>
  <c r="G1100" i="6"/>
  <c r="I1100" i="6"/>
  <c r="L1100" i="6"/>
  <c r="D1101" i="6"/>
  <c r="I1101" i="6"/>
  <c r="E1101" i="6"/>
  <c r="K1101" i="6"/>
  <c r="F1101" i="6"/>
  <c r="H1101" i="6"/>
  <c r="J1101" i="6"/>
  <c r="D1102" i="6"/>
  <c r="J1102" i="6"/>
  <c r="E1102" i="6"/>
  <c r="L1102" i="6"/>
  <c r="F1102" i="6"/>
  <c r="G1102" i="6"/>
  <c r="H1102" i="6"/>
  <c r="I1102" i="6"/>
  <c r="K1102" i="6"/>
  <c r="D1103" i="6"/>
  <c r="F1103" i="6"/>
  <c r="E1103" i="6"/>
  <c r="K1103" i="6"/>
  <c r="G1103" i="6"/>
  <c r="J1103" i="6"/>
  <c r="L1103" i="6"/>
  <c r="D1104" i="6"/>
  <c r="E1104" i="6"/>
  <c r="G1104" i="6"/>
  <c r="F1104" i="6"/>
  <c r="H1104" i="6"/>
  <c r="I1104" i="6"/>
  <c r="J1104" i="6"/>
  <c r="K1104" i="6"/>
  <c r="D1105" i="6"/>
  <c r="F1105" i="6"/>
  <c r="E1105" i="6"/>
  <c r="G1105" i="6"/>
  <c r="L1105" i="6"/>
  <c r="D1106" i="6"/>
  <c r="H1106" i="6"/>
  <c r="E1106" i="6"/>
  <c r="G1106" i="6"/>
  <c r="J1106" i="6"/>
  <c r="D1107" i="6"/>
  <c r="I1107" i="6"/>
  <c r="E1107" i="6"/>
  <c r="F1107" i="6"/>
  <c r="H1107" i="6"/>
  <c r="K1107" i="6"/>
  <c r="D1108" i="6"/>
  <c r="J1108" i="6"/>
  <c r="E1108" i="6"/>
  <c r="G1108" i="6"/>
  <c r="I1108" i="6"/>
  <c r="L1108" i="6"/>
  <c r="D1109" i="6"/>
  <c r="I1109" i="6"/>
  <c r="E1109" i="6"/>
  <c r="K1109" i="6"/>
  <c r="F1109" i="6"/>
  <c r="H1109" i="6"/>
  <c r="J1109" i="6"/>
  <c r="D1110" i="6"/>
  <c r="J1110" i="6"/>
  <c r="E1110" i="6"/>
  <c r="L1110" i="6"/>
  <c r="F1110" i="6"/>
  <c r="G1110" i="6"/>
  <c r="H1110" i="6"/>
  <c r="I1110" i="6"/>
  <c r="K1110" i="6"/>
  <c r="D1111" i="6"/>
  <c r="F1111" i="6"/>
  <c r="E1111" i="6"/>
  <c r="K1111" i="6"/>
  <c r="G1111" i="6"/>
  <c r="J1111" i="6"/>
  <c r="L1111" i="6"/>
  <c r="D1112" i="6"/>
  <c r="E1112" i="6"/>
  <c r="G1112" i="6"/>
  <c r="F1112" i="6"/>
  <c r="H1112" i="6"/>
  <c r="I1112" i="6"/>
  <c r="J1112" i="6"/>
  <c r="K1112" i="6"/>
  <c r="D1113" i="6"/>
  <c r="F1113" i="6"/>
  <c r="E1113" i="6"/>
  <c r="G1113" i="6"/>
  <c r="L1113" i="6"/>
  <c r="D1114" i="6"/>
  <c r="H1114" i="6"/>
  <c r="E1114" i="6"/>
  <c r="G1114" i="6"/>
  <c r="J1114" i="6"/>
  <c r="D1115" i="6"/>
  <c r="I1115" i="6"/>
  <c r="E1115" i="6"/>
  <c r="F1115" i="6"/>
  <c r="H1115" i="6"/>
  <c r="K1115" i="6"/>
  <c r="D1116" i="6"/>
  <c r="J1116" i="6"/>
  <c r="E1116" i="6"/>
  <c r="G1116" i="6"/>
  <c r="I1116" i="6"/>
  <c r="L1116" i="6"/>
  <c r="D1117" i="6"/>
  <c r="I1117" i="6"/>
  <c r="E1117" i="6"/>
  <c r="K1117" i="6"/>
  <c r="F1117" i="6"/>
  <c r="H1117" i="6"/>
  <c r="J1117" i="6"/>
  <c r="D1118" i="6"/>
  <c r="J1118" i="6"/>
  <c r="E1118" i="6"/>
  <c r="L1118" i="6"/>
  <c r="F1118" i="6"/>
  <c r="G1118" i="6"/>
  <c r="H1118" i="6"/>
  <c r="I1118" i="6"/>
  <c r="K1118" i="6"/>
  <c r="D1119" i="6"/>
  <c r="F1119" i="6"/>
  <c r="E1119" i="6"/>
  <c r="K1119" i="6"/>
  <c r="G1119" i="6"/>
  <c r="J1119" i="6"/>
  <c r="L1119" i="6"/>
  <c r="D1120" i="6"/>
  <c r="E1120" i="6"/>
  <c r="G1120" i="6"/>
  <c r="F1120" i="6"/>
  <c r="H1120" i="6"/>
  <c r="I1120" i="6"/>
  <c r="J1120" i="6"/>
  <c r="K1120" i="6"/>
  <c r="D1121" i="6"/>
  <c r="F1121" i="6"/>
  <c r="E1121" i="6"/>
  <c r="G1121" i="6"/>
  <c r="L1121" i="6"/>
  <c r="D1122" i="6"/>
  <c r="H1122" i="6"/>
  <c r="E1122" i="6"/>
  <c r="G1122" i="6"/>
  <c r="J1122" i="6"/>
  <c r="D1123" i="6"/>
  <c r="I1123" i="6"/>
  <c r="E1123" i="6"/>
  <c r="F1123" i="6"/>
  <c r="H1123" i="6"/>
  <c r="K1123" i="6"/>
  <c r="D1124" i="6"/>
  <c r="J1124" i="6"/>
  <c r="E1124" i="6"/>
  <c r="G1124" i="6"/>
  <c r="I1124" i="6"/>
  <c r="L1124" i="6"/>
  <c r="D1125" i="6"/>
  <c r="I1125" i="6"/>
  <c r="E1125" i="6"/>
  <c r="K1125" i="6"/>
  <c r="F1125" i="6"/>
  <c r="H1125" i="6"/>
  <c r="J1125" i="6"/>
  <c r="D1126" i="6"/>
  <c r="J1126" i="6"/>
  <c r="E1126" i="6"/>
  <c r="L1126" i="6"/>
  <c r="F1126" i="6"/>
  <c r="G1126" i="6"/>
  <c r="H1126" i="6"/>
  <c r="I1126" i="6"/>
  <c r="K1126" i="6"/>
  <c r="D1127" i="6"/>
  <c r="F1127" i="6"/>
  <c r="E1127" i="6"/>
  <c r="K1127" i="6"/>
  <c r="G1127" i="6"/>
  <c r="J1127" i="6"/>
  <c r="L1127" i="6"/>
  <c r="D1128" i="6"/>
  <c r="E1128" i="6"/>
  <c r="G1128" i="6"/>
  <c r="F1128" i="6"/>
  <c r="H1128" i="6"/>
  <c r="I1128" i="6"/>
  <c r="J1128" i="6"/>
  <c r="K1128" i="6"/>
  <c r="D1129" i="6"/>
  <c r="F1129" i="6"/>
  <c r="E1129" i="6"/>
  <c r="G1129" i="6"/>
  <c r="L1129" i="6"/>
  <c r="D1130" i="6"/>
  <c r="H1130" i="6"/>
  <c r="E1130" i="6"/>
  <c r="G1130" i="6"/>
  <c r="J1130" i="6"/>
  <c r="D1131" i="6"/>
  <c r="I1131" i="6"/>
  <c r="E1131" i="6"/>
  <c r="F1131" i="6"/>
  <c r="H1131" i="6"/>
  <c r="K1131" i="6"/>
  <c r="D1132" i="6"/>
  <c r="J1132" i="6"/>
  <c r="E1132" i="6"/>
  <c r="G1132" i="6"/>
  <c r="I1132" i="6"/>
  <c r="L1132" i="6"/>
  <c r="D1133" i="6"/>
  <c r="I1133" i="6"/>
  <c r="E1133" i="6"/>
  <c r="K1133" i="6"/>
  <c r="F1133" i="6"/>
  <c r="H1133" i="6"/>
  <c r="J1133" i="6"/>
  <c r="D1134" i="6"/>
  <c r="J1134" i="6"/>
  <c r="E1134" i="6"/>
  <c r="L1134" i="6"/>
  <c r="F1134" i="6"/>
  <c r="G1134" i="6"/>
  <c r="H1134" i="6"/>
  <c r="I1134" i="6"/>
  <c r="K1134" i="6"/>
  <c r="D1135" i="6"/>
  <c r="F1135" i="6"/>
  <c r="E1135" i="6"/>
  <c r="K1135" i="6"/>
  <c r="G1135" i="6"/>
  <c r="J1135" i="6"/>
  <c r="L1135" i="6"/>
  <c r="D1136" i="6"/>
  <c r="E1136" i="6"/>
  <c r="G1136" i="6"/>
  <c r="F1136" i="6"/>
  <c r="H1136" i="6"/>
  <c r="I1136" i="6"/>
  <c r="J1136" i="6"/>
  <c r="K1136" i="6"/>
  <c r="D1137" i="6"/>
  <c r="F1137" i="6"/>
  <c r="E1137" i="6"/>
  <c r="G1137" i="6"/>
  <c r="L1137" i="6"/>
  <c r="D1138" i="6"/>
  <c r="H1138" i="6"/>
  <c r="E1138" i="6"/>
  <c r="G1138" i="6"/>
  <c r="J1138" i="6"/>
  <c r="D1139" i="6"/>
  <c r="I1139" i="6"/>
  <c r="E1139" i="6"/>
  <c r="F1139" i="6"/>
  <c r="H1139" i="6"/>
  <c r="K1139" i="6"/>
  <c r="D1140" i="6"/>
  <c r="J1140" i="6"/>
  <c r="E1140" i="6"/>
  <c r="G1140" i="6"/>
  <c r="I1140" i="6"/>
  <c r="L1140" i="6"/>
  <c r="D1141" i="6"/>
  <c r="I1141" i="6"/>
  <c r="E1141" i="6"/>
  <c r="K1141" i="6"/>
  <c r="F1141" i="6"/>
  <c r="H1141" i="6"/>
  <c r="J1141" i="6"/>
  <c r="D1142" i="6"/>
  <c r="J1142" i="6"/>
  <c r="E1142" i="6"/>
  <c r="L1142" i="6"/>
  <c r="F1142" i="6"/>
  <c r="G1142" i="6"/>
  <c r="H1142" i="6"/>
  <c r="I1142" i="6"/>
  <c r="K1142" i="6"/>
  <c r="D1143" i="6"/>
  <c r="F1143" i="6"/>
  <c r="E1143" i="6"/>
  <c r="K1143" i="6"/>
  <c r="G1143" i="6"/>
  <c r="J1143" i="6"/>
  <c r="L1143" i="6"/>
  <c r="D1144" i="6"/>
  <c r="E1144" i="6"/>
  <c r="G1144" i="6"/>
  <c r="F1144" i="6"/>
  <c r="H1144" i="6"/>
  <c r="I1144" i="6"/>
  <c r="J1144" i="6"/>
  <c r="K1144" i="6"/>
  <c r="D1145" i="6"/>
  <c r="F1145" i="6"/>
  <c r="E1145" i="6"/>
  <c r="G1145" i="6"/>
  <c r="L1145" i="6"/>
  <c r="D1146" i="6"/>
  <c r="H1146" i="6"/>
  <c r="E1146" i="6"/>
  <c r="G1146" i="6"/>
  <c r="J1146" i="6"/>
  <c r="D1147" i="6"/>
  <c r="I1147" i="6"/>
  <c r="E1147" i="6"/>
  <c r="F1147" i="6"/>
  <c r="H1147" i="6"/>
  <c r="K1147" i="6"/>
  <c r="D1148" i="6"/>
  <c r="J1148" i="6"/>
  <c r="E1148" i="6"/>
  <c r="G1148" i="6"/>
  <c r="I1148" i="6"/>
  <c r="L1148" i="6"/>
  <c r="D1149" i="6"/>
  <c r="I1149" i="6"/>
  <c r="E1149" i="6"/>
  <c r="K1149" i="6"/>
  <c r="F1149" i="6"/>
  <c r="H1149" i="6"/>
  <c r="J1149" i="6"/>
  <c r="D1150" i="6"/>
  <c r="J1150" i="6"/>
  <c r="E1150" i="6"/>
  <c r="L1150" i="6"/>
  <c r="F1150" i="6"/>
  <c r="G1150" i="6"/>
  <c r="H1150" i="6"/>
  <c r="I1150" i="6"/>
  <c r="K1150" i="6"/>
  <c r="D1151" i="6"/>
  <c r="F1151" i="6"/>
  <c r="E1151" i="6"/>
  <c r="K1151" i="6"/>
  <c r="G1151" i="6"/>
  <c r="J1151" i="6"/>
  <c r="L1151" i="6"/>
  <c r="D1152" i="6"/>
  <c r="E1152" i="6"/>
  <c r="G1152" i="6"/>
  <c r="F1152" i="6"/>
  <c r="H1152" i="6"/>
  <c r="I1152" i="6"/>
  <c r="J1152" i="6"/>
  <c r="K1152" i="6"/>
  <c r="D1153" i="6"/>
  <c r="F1153" i="6"/>
  <c r="E1153" i="6"/>
  <c r="G1153" i="6"/>
  <c r="L1153" i="6"/>
  <c r="D1154" i="6"/>
  <c r="H1154" i="6"/>
  <c r="E1154" i="6"/>
  <c r="G1154" i="6"/>
  <c r="J1154" i="6"/>
  <c r="D1155" i="6"/>
  <c r="I1155" i="6"/>
  <c r="E1155" i="6"/>
  <c r="F1155" i="6"/>
  <c r="H1155" i="6"/>
  <c r="K1155" i="6"/>
  <c r="D1156" i="6"/>
  <c r="J1156" i="6"/>
  <c r="E1156" i="6"/>
  <c r="G1156" i="6"/>
  <c r="I1156" i="6"/>
  <c r="L1156" i="6"/>
  <c r="D1157" i="6"/>
  <c r="I1157" i="6"/>
  <c r="E1157" i="6"/>
  <c r="K1157" i="6"/>
  <c r="F1157" i="6"/>
  <c r="H1157" i="6"/>
  <c r="J1157" i="6"/>
  <c r="D1158" i="6"/>
  <c r="J1158" i="6"/>
  <c r="E1158" i="6"/>
  <c r="L1158" i="6"/>
  <c r="F1158" i="6"/>
  <c r="G1158" i="6"/>
  <c r="H1158" i="6"/>
  <c r="I1158" i="6"/>
  <c r="K1158" i="6"/>
  <c r="D1159" i="6"/>
  <c r="F1159" i="6"/>
  <c r="E1159" i="6"/>
  <c r="K1159" i="6"/>
  <c r="G1159" i="6"/>
  <c r="J1159" i="6"/>
  <c r="L1159" i="6"/>
  <c r="D1160" i="6"/>
  <c r="E1160" i="6"/>
  <c r="G1160" i="6"/>
  <c r="F1160" i="6"/>
  <c r="H1160" i="6"/>
  <c r="I1160" i="6"/>
  <c r="J1160" i="6"/>
  <c r="K1160" i="6"/>
  <c r="D1161" i="6"/>
  <c r="F1161" i="6"/>
  <c r="E1161" i="6"/>
  <c r="G1161" i="6"/>
  <c r="L1161" i="6"/>
  <c r="D1162" i="6"/>
  <c r="H1162" i="6"/>
  <c r="E1162" i="6"/>
  <c r="G1162" i="6"/>
  <c r="J1162" i="6"/>
  <c r="D1163" i="6"/>
  <c r="I1163" i="6"/>
  <c r="E1163" i="6"/>
  <c r="F1163" i="6"/>
  <c r="H1163" i="6"/>
  <c r="K1163" i="6"/>
  <c r="D1164" i="6"/>
  <c r="J1164" i="6"/>
  <c r="E1164" i="6"/>
  <c r="G1164" i="6"/>
  <c r="I1164" i="6"/>
  <c r="L1164" i="6"/>
  <c r="D1165" i="6"/>
  <c r="I1165" i="6"/>
  <c r="E1165" i="6"/>
  <c r="K1165" i="6"/>
  <c r="F1165" i="6"/>
  <c r="H1165" i="6"/>
  <c r="J1165" i="6"/>
  <c r="D1166" i="6"/>
  <c r="J1166" i="6"/>
  <c r="E1166" i="6"/>
  <c r="L1166" i="6"/>
  <c r="F1166" i="6"/>
  <c r="G1166" i="6"/>
  <c r="H1166" i="6"/>
  <c r="I1166" i="6"/>
  <c r="K1166" i="6"/>
  <c r="D1167" i="6"/>
  <c r="F1167" i="6"/>
  <c r="E1167" i="6"/>
  <c r="K1167" i="6"/>
  <c r="G1167" i="6"/>
  <c r="J1167" i="6"/>
  <c r="L1167" i="6"/>
  <c r="D1168" i="6"/>
  <c r="E1168" i="6"/>
  <c r="G1168" i="6"/>
  <c r="F1168" i="6"/>
  <c r="H1168" i="6"/>
  <c r="I1168" i="6"/>
  <c r="J1168" i="6"/>
  <c r="K1168" i="6"/>
  <c r="D1169" i="6"/>
  <c r="F1169" i="6"/>
  <c r="E1169" i="6"/>
  <c r="G1169" i="6"/>
  <c r="L1169" i="6"/>
  <c r="D1170" i="6"/>
  <c r="H1170" i="6"/>
  <c r="E1170" i="6"/>
  <c r="G1170" i="6"/>
  <c r="J1170" i="6"/>
  <c r="D1171" i="6"/>
  <c r="I1171" i="6"/>
  <c r="E1171" i="6"/>
  <c r="F1171" i="6"/>
  <c r="H1171" i="6"/>
  <c r="K1171" i="6"/>
  <c r="D1172" i="6"/>
  <c r="J1172" i="6"/>
  <c r="E1172" i="6"/>
  <c r="G1172" i="6"/>
  <c r="I1172" i="6"/>
  <c r="L1172" i="6"/>
  <c r="D1173" i="6"/>
  <c r="I1173" i="6"/>
  <c r="E1173" i="6"/>
  <c r="K1173" i="6"/>
  <c r="F1173" i="6"/>
  <c r="H1173" i="6"/>
  <c r="J1173" i="6"/>
  <c r="D1174" i="6"/>
  <c r="J1174" i="6"/>
  <c r="E1174" i="6"/>
  <c r="L1174" i="6"/>
  <c r="F1174" i="6"/>
  <c r="G1174" i="6"/>
  <c r="H1174" i="6"/>
  <c r="I1174" i="6"/>
  <c r="K1174" i="6"/>
  <c r="D1175" i="6"/>
  <c r="F1175" i="6"/>
  <c r="E1175" i="6"/>
  <c r="K1175" i="6"/>
  <c r="G1175" i="6"/>
  <c r="J1175" i="6"/>
  <c r="L1175" i="6"/>
  <c r="D1176" i="6"/>
  <c r="E1176" i="6"/>
  <c r="G1176" i="6"/>
  <c r="F1176" i="6"/>
  <c r="H1176" i="6"/>
  <c r="I1176" i="6"/>
  <c r="J1176" i="6"/>
  <c r="K1176" i="6"/>
  <c r="D1177" i="6"/>
  <c r="F1177" i="6"/>
  <c r="E1177" i="6"/>
  <c r="G1177" i="6"/>
  <c r="L1177" i="6"/>
  <c r="D1178" i="6"/>
  <c r="H1178" i="6"/>
  <c r="E1178" i="6"/>
  <c r="G1178" i="6"/>
  <c r="J1178" i="6"/>
  <c r="D1179" i="6"/>
  <c r="I1179" i="6"/>
  <c r="E1179" i="6"/>
  <c r="F1179" i="6"/>
  <c r="H1179" i="6"/>
  <c r="K1179" i="6"/>
  <c r="D1180" i="6"/>
  <c r="J1180" i="6"/>
  <c r="E1180" i="6"/>
  <c r="G1180" i="6"/>
  <c r="I1180" i="6"/>
  <c r="L1180" i="6"/>
  <c r="D1181" i="6"/>
  <c r="I1181" i="6"/>
  <c r="E1181" i="6"/>
  <c r="K1181" i="6"/>
  <c r="F1181" i="6"/>
  <c r="H1181" i="6"/>
  <c r="J1181" i="6"/>
  <c r="D1182" i="6"/>
  <c r="J1182" i="6"/>
  <c r="E1182" i="6"/>
  <c r="F1182" i="6"/>
  <c r="G1182" i="6"/>
  <c r="H1182" i="6"/>
  <c r="I1182" i="6"/>
  <c r="K1182" i="6"/>
  <c r="L1182" i="6"/>
  <c r="D1183" i="6"/>
  <c r="F1183" i="6"/>
  <c r="E1183" i="6"/>
  <c r="K1183" i="6"/>
  <c r="G1183" i="6"/>
  <c r="J1183" i="6"/>
  <c r="L1183" i="6"/>
  <c r="D1184" i="6"/>
  <c r="E1184" i="6"/>
  <c r="G1184" i="6"/>
  <c r="F1184" i="6"/>
  <c r="H1184" i="6"/>
  <c r="I1184" i="6"/>
  <c r="J1184" i="6"/>
  <c r="K1184" i="6"/>
  <c r="D1185" i="6"/>
  <c r="F1185" i="6"/>
  <c r="E1185" i="6"/>
  <c r="G1185" i="6"/>
  <c r="L1185" i="6"/>
  <c r="D1186" i="6"/>
  <c r="H1186" i="6"/>
  <c r="E1186" i="6"/>
  <c r="J1186" i="6"/>
  <c r="D1187" i="6"/>
  <c r="I1187" i="6"/>
  <c r="E1187" i="6"/>
  <c r="F1187" i="6"/>
  <c r="H1187" i="6"/>
  <c r="K1187" i="6"/>
  <c r="D1188" i="6"/>
  <c r="J1188" i="6"/>
  <c r="E1188" i="6"/>
  <c r="G1188" i="6"/>
  <c r="I1188" i="6"/>
  <c r="L1188" i="6"/>
  <c r="D1189" i="6"/>
  <c r="I1189" i="6"/>
  <c r="E1189" i="6"/>
  <c r="K1189" i="6"/>
  <c r="F1189" i="6"/>
  <c r="H1189" i="6"/>
  <c r="J1189" i="6"/>
  <c r="D1190" i="6"/>
  <c r="J1190" i="6"/>
  <c r="E1190" i="6"/>
  <c r="F1190" i="6"/>
  <c r="G1190" i="6"/>
  <c r="H1190" i="6"/>
  <c r="I1190" i="6"/>
  <c r="K1190" i="6"/>
  <c r="L1190" i="6"/>
  <c r="D1191" i="6"/>
  <c r="F1191" i="6"/>
  <c r="E1191" i="6"/>
  <c r="K1191" i="6"/>
  <c r="G1191" i="6"/>
  <c r="J1191" i="6"/>
  <c r="L1191" i="6"/>
  <c r="D1192" i="6"/>
  <c r="E1192" i="6"/>
  <c r="G1192" i="6"/>
  <c r="F1192" i="6"/>
  <c r="H1192" i="6"/>
  <c r="I1192" i="6"/>
  <c r="J1192" i="6"/>
  <c r="K1192" i="6"/>
  <c r="D1193" i="6"/>
  <c r="F1193" i="6"/>
  <c r="E1193" i="6"/>
  <c r="G1193" i="6"/>
  <c r="L1193" i="6"/>
  <c r="D1194" i="6"/>
  <c r="H1194" i="6"/>
  <c r="E1194" i="6"/>
  <c r="G1194" i="6"/>
  <c r="J1194" i="6"/>
  <c r="D1195" i="6"/>
  <c r="I1195" i="6"/>
  <c r="E1195" i="6"/>
  <c r="F1195" i="6"/>
  <c r="H1195" i="6"/>
  <c r="K1195" i="6"/>
  <c r="D1196" i="6"/>
  <c r="J1196" i="6"/>
  <c r="E1196" i="6"/>
  <c r="G1196" i="6"/>
  <c r="I1196" i="6"/>
  <c r="L1196" i="6"/>
  <c r="D1197" i="6"/>
  <c r="I1197" i="6"/>
  <c r="E1197" i="6"/>
  <c r="K1197" i="6"/>
  <c r="F1197" i="6"/>
  <c r="H1197" i="6"/>
  <c r="J1197" i="6"/>
  <c r="D1198" i="6"/>
  <c r="J1198" i="6"/>
  <c r="E1198" i="6"/>
  <c r="F1198" i="6"/>
  <c r="G1198" i="6"/>
  <c r="H1198" i="6"/>
  <c r="I1198" i="6"/>
  <c r="K1198" i="6"/>
  <c r="L1198" i="6"/>
  <c r="D1199" i="6"/>
  <c r="F1199" i="6"/>
  <c r="E1199" i="6"/>
  <c r="K1199" i="6"/>
  <c r="G1199" i="6"/>
  <c r="J1199" i="6"/>
  <c r="L1199" i="6"/>
  <c r="D1200" i="6"/>
  <c r="E1200" i="6"/>
  <c r="G1200" i="6"/>
  <c r="F1200" i="6"/>
  <c r="H1200" i="6"/>
  <c r="I1200" i="6"/>
  <c r="J1200" i="6"/>
  <c r="K1200" i="6"/>
  <c r="D1201" i="6"/>
  <c r="F1201" i="6"/>
  <c r="E1201" i="6"/>
  <c r="G1201" i="6"/>
  <c r="L1201" i="6"/>
  <c r="D1202" i="6"/>
  <c r="H1202" i="6"/>
  <c r="E1202" i="6"/>
  <c r="G1202" i="6"/>
  <c r="J1202" i="6"/>
  <c r="D1203" i="6"/>
  <c r="I1203" i="6"/>
  <c r="E1203" i="6"/>
  <c r="F1203" i="6"/>
  <c r="H1203" i="6"/>
  <c r="K1203" i="6"/>
  <c r="D1204" i="6"/>
  <c r="J1204" i="6"/>
  <c r="E1204" i="6"/>
  <c r="G1204" i="6"/>
  <c r="I1204" i="6"/>
  <c r="L1204" i="6"/>
  <c r="D1205" i="6"/>
  <c r="I1205" i="6"/>
  <c r="E1205" i="6"/>
  <c r="K1205" i="6"/>
  <c r="F1205" i="6"/>
  <c r="H1205" i="6"/>
  <c r="J1205" i="6"/>
  <c r="D14" i="2"/>
  <c r="E21" i="2"/>
  <c r="F21" i="2"/>
  <c r="E22" i="2"/>
  <c r="F22" i="2"/>
  <c r="G22" i="2"/>
  <c r="E23" i="2"/>
  <c r="F23" i="2"/>
  <c r="E24" i="2"/>
  <c r="F24" i="2"/>
  <c r="E25" i="2"/>
  <c r="F25" i="2"/>
  <c r="E26" i="2"/>
  <c r="F26" i="2"/>
  <c r="G26" i="2"/>
  <c r="E27" i="2"/>
  <c r="F27" i="2"/>
  <c r="E28" i="2"/>
  <c r="F28" i="2"/>
  <c r="E29" i="2"/>
  <c r="F29" i="2"/>
  <c r="E30" i="2"/>
  <c r="F30" i="2"/>
  <c r="G30" i="2"/>
  <c r="E31" i="2"/>
  <c r="F31" i="2"/>
  <c r="E32" i="2"/>
  <c r="F32" i="2"/>
  <c r="E33" i="2"/>
  <c r="F33" i="2"/>
  <c r="E34" i="2"/>
  <c r="F34" i="2"/>
  <c r="G34" i="2"/>
  <c r="E35" i="2"/>
  <c r="F35" i="2"/>
  <c r="E36" i="2"/>
  <c r="F36" i="2"/>
  <c r="E37" i="2"/>
  <c r="F37" i="2"/>
  <c r="E38" i="2"/>
  <c r="F38" i="2"/>
  <c r="G38" i="2"/>
  <c r="E39" i="2"/>
  <c r="F39" i="2"/>
  <c r="E40" i="2"/>
  <c r="F40" i="2"/>
  <c r="E41" i="2"/>
  <c r="F41" i="2"/>
  <c r="E42" i="2"/>
  <c r="F42" i="2"/>
  <c r="G42" i="2"/>
  <c r="E43" i="2"/>
  <c r="F43" i="2"/>
  <c r="E44" i="2"/>
  <c r="F44" i="2"/>
  <c r="E45" i="2"/>
  <c r="F45" i="2"/>
  <c r="E46" i="2"/>
  <c r="F46" i="2"/>
  <c r="G46" i="2"/>
  <c r="E47" i="2"/>
  <c r="F47" i="2"/>
  <c r="E48" i="2"/>
  <c r="F48" i="2"/>
  <c r="E49" i="2"/>
  <c r="F49" i="2"/>
  <c r="E50" i="2"/>
  <c r="F50" i="2"/>
  <c r="G50" i="2"/>
  <c r="E51" i="2"/>
  <c r="F51" i="2"/>
  <c r="E52" i="2"/>
  <c r="F52" i="2"/>
  <c r="E53" i="2"/>
  <c r="F53" i="2"/>
  <c r="E54" i="2"/>
  <c r="F54" i="2"/>
  <c r="G54" i="2"/>
  <c r="E55" i="2"/>
  <c r="F55" i="2"/>
  <c r="E56" i="2"/>
  <c r="F56" i="2"/>
  <c r="E57" i="2"/>
  <c r="F57" i="2"/>
  <c r="E58" i="2"/>
  <c r="F58" i="2"/>
  <c r="G58" i="2"/>
  <c r="E59" i="2"/>
  <c r="F59" i="2"/>
  <c r="E60" i="2"/>
  <c r="F60" i="2"/>
  <c r="E61" i="2"/>
  <c r="F61" i="2"/>
  <c r="E62" i="2"/>
  <c r="F62" i="2"/>
  <c r="G62" i="2"/>
  <c r="E63" i="2"/>
  <c r="F63" i="2"/>
  <c r="E64" i="2"/>
  <c r="F64" i="2"/>
  <c r="E65" i="2"/>
  <c r="F65" i="2"/>
  <c r="E66" i="2"/>
  <c r="F66" i="2"/>
  <c r="G66" i="2"/>
  <c r="E67" i="2"/>
  <c r="F67" i="2"/>
  <c r="E68" i="2"/>
  <c r="F68" i="2"/>
  <c r="E69" i="2"/>
  <c r="F69" i="2"/>
  <c r="E70" i="2"/>
  <c r="F70" i="2"/>
  <c r="G70" i="2"/>
  <c r="E71" i="2"/>
  <c r="F71" i="2"/>
  <c r="E72" i="2"/>
  <c r="F72" i="2"/>
  <c r="E73" i="2"/>
  <c r="F73" i="2"/>
  <c r="E74" i="2"/>
  <c r="F74" i="2"/>
  <c r="G74" i="2"/>
  <c r="E75" i="2"/>
  <c r="F75" i="2"/>
  <c r="E76" i="2"/>
  <c r="F76" i="2"/>
  <c r="E77" i="2"/>
  <c r="F77" i="2"/>
  <c r="E78" i="2"/>
  <c r="F78" i="2"/>
  <c r="G78" i="2"/>
  <c r="E79" i="2"/>
  <c r="F79" i="2"/>
  <c r="E80" i="2"/>
  <c r="F80" i="2"/>
  <c r="E81" i="2"/>
  <c r="F81" i="2"/>
  <c r="E82" i="2"/>
  <c r="F82" i="2"/>
  <c r="G82" i="2"/>
  <c r="E83" i="2"/>
  <c r="F83" i="2"/>
  <c r="E84" i="2"/>
  <c r="F84" i="2"/>
  <c r="E85" i="2"/>
  <c r="F85" i="2"/>
  <c r="E86" i="2"/>
  <c r="F86" i="2"/>
  <c r="G86" i="2"/>
  <c r="E87" i="2"/>
  <c r="F87" i="2"/>
  <c r="E88" i="2"/>
  <c r="F88" i="2"/>
  <c r="E89" i="2"/>
  <c r="F89" i="2"/>
  <c r="E90" i="2"/>
  <c r="F90" i="2"/>
  <c r="G90" i="2"/>
  <c r="E91" i="2"/>
  <c r="F91" i="2"/>
  <c r="E92" i="2"/>
  <c r="F92" i="2"/>
  <c r="E93" i="2"/>
  <c r="F93" i="2"/>
  <c r="E94" i="2"/>
  <c r="F94" i="2"/>
  <c r="G94" i="2"/>
  <c r="E95" i="2"/>
  <c r="F95" i="2"/>
  <c r="E96" i="2"/>
  <c r="F96" i="2"/>
  <c r="E97" i="2"/>
  <c r="F97" i="2"/>
  <c r="E98" i="2"/>
  <c r="F98" i="2"/>
  <c r="G98" i="2"/>
  <c r="E99" i="2"/>
  <c r="F99" i="2"/>
  <c r="E100" i="2"/>
  <c r="F100" i="2"/>
  <c r="E101" i="2"/>
  <c r="F101" i="2"/>
  <c r="E102" i="2"/>
  <c r="F102" i="2"/>
  <c r="G102" i="2"/>
  <c r="E103" i="2"/>
  <c r="F103" i="2"/>
  <c r="E104" i="2"/>
  <c r="F104" i="2"/>
  <c r="E105" i="2"/>
  <c r="F105" i="2"/>
  <c r="E106" i="2"/>
  <c r="F106" i="2"/>
  <c r="G106" i="2"/>
  <c r="E107" i="2"/>
  <c r="F107" i="2"/>
  <c r="E108" i="2"/>
  <c r="F108" i="2"/>
  <c r="E109" i="2"/>
  <c r="F109" i="2"/>
  <c r="E110" i="2"/>
  <c r="F110" i="2"/>
  <c r="G110" i="2"/>
  <c r="E111" i="2"/>
  <c r="F111" i="2"/>
  <c r="E112" i="2"/>
  <c r="F112" i="2"/>
  <c r="E113" i="2"/>
  <c r="F113" i="2"/>
  <c r="E114" i="2"/>
  <c r="F114" i="2"/>
  <c r="G114" i="2"/>
  <c r="E115" i="2"/>
  <c r="F115" i="2"/>
  <c r="E116" i="2"/>
  <c r="F116" i="2"/>
  <c r="E117" i="2"/>
  <c r="F117" i="2"/>
  <c r="E118" i="2"/>
  <c r="F118" i="2"/>
  <c r="G118" i="2"/>
  <c r="E119" i="2"/>
  <c r="F119" i="2"/>
  <c r="E120" i="2"/>
  <c r="F120" i="2"/>
  <c r="E121" i="2"/>
  <c r="F121" i="2"/>
  <c r="E122" i="2"/>
  <c r="F122" i="2"/>
  <c r="G122" i="2"/>
  <c r="E123" i="2"/>
  <c r="F123" i="2"/>
  <c r="E124" i="2"/>
  <c r="F124" i="2"/>
  <c r="E125" i="2"/>
  <c r="F125" i="2"/>
  <c r="E126" i="2"/>
  <c r="F126" i="2"/>
  <c r="G126" i="2"/>
  <c r="E127" i="2"/>
  <c r="F127" i="2"/>
  <c r="E128" i="2"/>
  <c r="F128" i="2"/>
  <c r="E129" i="2"/>
  <c r="F129" i="2"/>
  <c r="E130" i="2"/>
  <c r="F130" i="2"/>
  <c r="G130" i="2"/>
  <c r="E131" i="2"/>
  <c r="F131" i="2"/>
  <c r="E132" i="2"/>
  <c r="F132" i="2"/>
  <c r="E133" i="2"/>
  <c r="F133" i="2"/>
  <c r="E134" i="2"/>
  <c r="F134" i="2"/>
  <c r="G134" i="2"/>
  <c r="E135" i="2"/>
  <c r="F135" i="2"/>
  <c r="E136" i="2"/>
  <c r="F136" i="2"/>
  <c r="E137" i="2"/>
  <c r="F137" i="2"/>
  <c r="E138" i="2"/>
  <c r="F138" i="2"/>
  <c r="G138" i="2"/>
  <c r="E139" i="2"/>
  <c r="F139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4" i="2"/>
  <c r="Q155" i="2"/>
  <c r="Q156" i="2"/>
  <c r="Q157" i="2"/>
  <c r="Q158" i="2"/>
  <c r="Q159" i="2"/>
  <c r="Q165" i="2"/>
  <c r="Q164" i="2"/>
  <c r="K130" i="2"/>
  <c r="G121" i="2"/>
  <c r="G116" i="2"/>
  <c r="K98" i="2"/>
  <c r="G89" i="2"/>
  <c r="G84" i="2"/>
  <c r="J66" i="2"/>
  <c r="G57" i="2"/>
  <c r="G52" i="2"/>
  <c r="J34" i="2"/>
  <c r="G25" i="2"/>
  <c r="G125" i="2"/>
  <c r="G120" i="2"/>
  <c r="K102" i="2"/>
  <c r="G93" i="2"/>
  <c r="G88" i="2"/>
  <c r="I70" i="2"/>
  <c r="G61" i="2"/>
  <c r="G56" i="2"/>
  <c r="J38" i="2"/>
  <c r="G29" i="2"/>
  <c r="G24" i="2"/>
  <c r="K134" i="2"/>
  <c r="G129" i="2"/>
  <c r="K106" i="2"/>
  <c r="G97" i="2"/>
  <c r="G92" i="2"/>
  <c r="I74" i="2"/>
  <c r="G65" i="2"/>
  <c r="G60" i="2"/>
  <c r="I42" i="2"/>
  <c r="G33" i="2"/>
  <c r="G28" i="2"/>
  <c r="K138" i="2"/>
  <c r="G124" i="2"/>
  <c r="G133" i="2"/>
  <c r="G128" i="2"/>
  <c r="K110" i="2"/>
  <c r="G101" i="2"/>
  <c r="G96" i="2"/>
  <c r="I78" i="2"/>
  <c r="G69" i="2"/>
  <c r="G64" i="2"/>
  <c r="J46" i="2"/>
  <c r="G37" i="2"/>
  <c r="G32" i="2"/>
  <c r="G137" i="2"/>
  <c r="G132" i="2"/>
  <c r="J114" i="2"/>
  <c r="G105" i="2"/>
  <c r="G100" i="2"/>
  <c r="I82" i="2"/>
  <c r="G73" i="2"/>
  <c r="G68" i="2"/>
  <c r="J50" i="2"/>
  <c r="G41" i="2"/>
  <c r="G36" i="2"/>
  <c r="G136" i="2"/>
  <c r="J118" i="2"/>
  <c r="G109" i="2"/>
  <c r="G104" i="2"/>
  <c r="K86" i="2"/>
  <c r="G77" i="2"/>
  <c r="G72" i="2"/>
  <c r="I54" i="2"/>
  <c r="G45" i="2"/>
  <c r="G40" i="2"/>
  <c r="J22" i="2"/>
  <c r="J122" i="2"/>
  <c r="G113" i="2"/>
  <c r="G108" i="2"/>
  <c r="K90" i="2"/>
  <c r="G81" i="2"/>
  <c r="G76" i="2"/>
  <c r="I58" i="2"/>
  <c r="G49" i="2"/>
  <c r="G44" i="2"/>
  <c r="J26" i="2"/>
  <c r="J126" i="2"/>
  <c r="G117" i="2"/>
  <c r="G112" i="2"/>
  <c r="K94" i="2"/>
  <c r="G85" i="2"/>
  <c r="G80" i="2"/>
  <c r="I62" i="2"/>
  <c r="G53" i="2"/>
  <c r="G48" i="2"/>
  <c r="J30" i="2"/>
  <c r="G21" i="2"/>
  <c r="G1186" i="6"/>
  <c r="H1204" i="6"/>
  <c r="G1203" i="6"/>
  <c r="F1202" i="6"/>
  <c r="L1200" i="6"/>
  <c r="H1196" i="6"/>
  <c r="G1195" i="6"/>
  <c r="F1194" i="6"/>
  <c r="L1192" i="6"/>
  <c r="H1188" i="6"/>
  <c r="G1187" i="6"/>
  <c r="F1186" i="6"/>
  <c r="L1184" i="6"/>
  <c r="H1180" i="6"/>
  <c r="G1179" i="6"/>
  <c r="F1178" i="6"/>
  <c r="L1176" i="6"/>
  <c r="H1172" i="6"/>
  <c r="G1171" i="6"/>
  <c r="F1170" i="6"/>
  <c r="L1168" i="6"/>
  <c r="H1164" i="6"/>
  <c r="G1163" i="6"/>
  <c r="F1162" i="6"/>
  <c r="L1160" i="6"/>
  <c r="H1156" i="6"/>
  <c r="G1155" i="6"/>
  <c r="F1154" i="6"/>
  <c r="L1152" i="6"/>
  <c r="H1148" i="6"/>
  <c r="G1147" i="6"/>
  <c r="F1146" i="6"/>
  <c r="L1144" i="6"/>
  <c r="H1140" i="6"/>
  <c r="G1139" i="6"/>
  <c r="F1138" i="6"/>
  <c r="L1136" i="6"/>
  <c r="H1132" i="6"/>
  <c r="G1131" i="6"/>
  <c r="F1130" i="6"/>
  <c r="L1128" i="6"/>
  <c r="H1124" i="6"/>
  <c r="G1123" i="6"/>
  <c r="F1122" i="6"/>
  <c r="L1120" i="6"/>
  <c r="H1116" i="6"/>
  <c r="G1115" i="6"/>
  <c r="F1114" i="6"/>
  <c r="L1112" i="6"/>
  <c r="H1108" i="6"/>
  <c r="G1107" i="6"/>
  <c r="F1106" i="6"/>
  <c r="L1104" i="6"/>
  <c r="H1100" i="6"/>
  <c r="G1099" i="6"/>
  <c r="F1098" i="6"/>
  <c r="L1096" i="6"/>
  <c r="H1092" i="6"/>
  <c r="G1091" i="6"/>
  <c r="F1090" i="6"/>
  <c r="L1088" i="6"/>
  <c r="H1084" i="6"/>
  <c r="G1083" i="6"/>
  <c r="F1082" i="6"/>
  <c r="L1080" i="6"/>
  <c r="H1076" i="6"/>
  <c r="G1075" i="6"/>
  <c r="F1074" i="6"/>
  <c r="L1072" i="6"/>
  <c r="H1068" i="6"/>
  <c r="G1067" i="6"/>
  <c r="F1066" i="6"/>
  <c r="L1064" i="6"/>
  <c r="H1060" i="6"/>
  <c r="G1059" i="6"/>
  <c r="F1058" i="6"/>
  <c r="L1056" i="6"/>
  <c r="H1052" i="6"/>
  <c r="G1051" i="6"/>
  <c r="F1050" i="6"/>
  <c r="L1048" i="6"/>
  <c r="F1045" i="6"/>
  <c r="I1043" i="6"/>
  <c r="H1040" i="6"/>
  <c r="I1037" i="6"/>
  <c r="F1036" i="6"/>
  <c r="I1034" i="6"/>
  <c r="K1032" i="6"/>
  <c r="J1028" i="6"/>
  <c r="F1027" i="6"/>
  <c r="L1026" i="6"/>
  <c r="I1025" i="6"/>
  <c r="F1024" i="6"/>
  <c r="J1019" i="6"/>
  <c r="G1018" i="6"/>
  <c r="K1018" i="6"/>
  <c r="K1014" i="6"/>
  <c r="G1014" i="6"/>
  <c r="L1008" i="6"/>
  <c r="L1004" i="6"/>
  <c r="G1003" i="6"/>
  <c r="K1000" i="6"/>
  <c r="G999" i="6"/>
  <c r="K996" i="6"/>
  <c r="J992" i="6"/>
  <c r="I988" i="6"/>
  <c r="J988" i="6"/>
  <c r="G987" i="6"/>
  <c r="F984" i="6"/>
  <c r="I984" i="6"/>
  <c r="K981" i="6"/>
  <c r="K979" i="6"/>
  <c r="G977" i="6"/>
  <c r="I970" i="6"/>
  <c r="G913" i="6"/>
  <c r="K913" i="6"/>
  <c r="L913" i="6"/>
  <c r="F912" i="6"/>
  <c r="I912" i="6"/>
  <c r="J912" i="6"/>
  <c r="K912" i="6"/>
  <c r="K909" i="6"/>
  <c r="G909" i="6"/>
  <c r="G889" i="6"/>
  <c r="K889" i="6"/>
  <c r="L889" i="6"/>
  <c r="H805" i="6"/>
  <c r="I805" i="6"/>
  <c r="J805" i="6"/>
  <c r="K805" i="6"/>
  <c r="L805" i="6"/>
  <c r="F805" i="6"/>
  <c r="G767" i="6"/>
  <c r="K767" i="6"/>
  <c r="L767" i="6"/>
  <c r="G752" i="6"/>
  <c r="K752" i="6"/>
  <c r="L752" i="6"/>
  <c r="K739" i="6"/>
  <c r="G739" i="6"/>
  <c r="L739" i="6"/>
  <c r="F993" i="6"/>
  <c r="J993" i="6"/>
  <c r="J981" i="6"/>
  <c r="F981" i="6"/>
  <c r="F977" i="6"/>
  <c r="J977" i="6"/>
  <c r="K974" i="6"/>
  <c r="L974" i="6"/>
  <c r="G974" i="6"/>
  <c r="I964" i="6"/>
  <c r="J964" i="6"/>
  <c r="F960" i="6"/>
  <c r="I960" i="6"/>
  <c r="G954" i="6"/>
  <c r="K954" i="6"/>
  <c r="L954" i="6"/>
  <c r="G953" i="6"/>
  <c r="K953" i="6"/>
  <c r="G946" i="6"/>
  <c r="K946" i="6"/>
  <c r="L946" i="6"/>
  <c r="G945" i="6"/>
  <c r="K945" i="6"/>
  <c r="G938" i="6"/>
  <c r="K938" i="6"/>
  <c r="L938" i="6"/>
  <c r="G937" i="6"/>
  <c r="K937" i="6"/>
  <c r="G930" i="6"/>
  <c r="K930" i="6"/>
  <c r="L930" i="6"/>
  <c r="G929" i="6"/>
  <c r="K929" i="6"/>
  <c r="G922" i="6"/>
  <c r="K922" i="6"/>
  <c r="L922" i="6"/>
  <c r="G921" i="6"/>
  <c r="K921" i="6"/>
  <c r="G914" i="6"/>
  <c r="K914" i="6"/>
  <c r="L914" i="6"/>
  <c r="F896" i="6"/>
  <c r="I896" i="6"/>
  <c r="J896" i="6"/>
  <c r="K896" i="6"/>
  <c r="K861" i="6"/>
  <c r="L861" i="6"/>
  <c r="G861" i="6"/>
  <c r="K853" i="6"/>
  <c r="L853" i="6"/>
  <c r="G853" i="6"/>
  <c r="K845" i="6"/>
  <c r="L845" i="6"/>
  <c r="G845" i="6"/>
  <c r="H832" i="6"/>
  <c r="I832" i="6"/>
  <c r="J832" i="6"/>
  <c r="L832" i="6"/>
  <c r="F832" i="6"/>
  <c r="I814" i="6"/>
  <c r="H814" i="6"/>
  <c r="J814" i="6"/>
  <c r="K814" i="6"/>
  <c r="L814" i="6"/>
  <c r="F814" i="6"/>
  <c r="G776" i="6"/>
  <c r="K776" i="6"/>
  <c r="L776" i="6"/>
  <c r="G759" i="6"/>
  <c r="K759" i="6"/>
  <c r="L759" i="6"/>
  <c r="G744" i="6"/>
  <c r="K744" i="6"/>
  <c r="L744" i="6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U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205" i="6"/>
  <c r="F1204" i="6"/>
  <c r="L1202" i="6"/>
  <c r="K1201" i="6"/>
  <c r="I1199" i="6"/>
  <c r="G1197" i="6"/>
  <c r="F1196" i="6"/>
  <c r="L1194" i="6"/>
  <c r="K1193" i="6"/>
  <c r="I1191" i="6"/>
  <c r="G1189" i="6"/>
  <c r="F1188" i="6"/>
  <c r="L1186" i="6"/>
  <c r="K1185" i="6"/>
  <c r="I1183" i="6"/>
  <c r="G1181" i="6"/>
  <c r="F1180" i="6"/>
  <c r="L1178" i="6"/>
  <c r="K1177" i="6"/>
  <c r="I1175" i="6"/>
  <c r="G1173" i="6"/>
  <c r="F1172" i="6"/>
  <c r="L1170" i="6"/>
  <c r="K1169" i="6"/>
  <c r="I1167" i="6"/>
  <c r="G1165" i="6"/>
  <c r="F1164" i="6"/>
  <c r="L1162" i="6"/>
  <c r="K1161" i="6"/>
  <c r="I1159" i="6"/>
  <c r="G1157" i="6"/>
  <c r="F1156" i="6"/>
  <c r="L1154" i="6"/>
  <c r="K1153" i="6"/>
  <c r="I1151" i="6"/>
  <c r="G1149" i="6"/>
  <c r="F1148" i="6"/>
  <c r="L1146" i="6"/>
  <c r="K1145" i="6"/>
  <c r="I1143" i="6"/>
  <c r="G1141" i="6"/>
  <c r="F1140" i="6"/>
  <c r="L1138" i="6"/>
  <c r="K1137" i="6"/>
  <c r="I1135" i="6"/>
  <c r="G1133" i="6"/>
  <c r="F1132" i="6"/>
  <c r="L1130" i="6"/>
  <c r="K1129" i="6"/>
  <c r="I1127" i="6"/>
  <c r="G1125" i="6"/>
  <c r="F1124" i="6"/>
  <c r="L1122" i="6"/>
  <c r="K1121" i="6"/>
  <c r="I1119" i="6"/>
  <c r="G1117" i="6"/>
  <c r="F1116" i="6"/>
  <c r="L1114" i="6"/>
  <c r="K1113" i="6"/>
  <c r="I1111" i="6"/>
  <c r="G1109" i="6"/>
  <c r="F1108" i="6"/>
  <c r="L1106" i="6"/>
  <c r="K1105" i="6"/>
  <c r="I1103" i="6"/>
  <c r="G1101" i="6"/>
  <c r="F1100" i="6"/>
  <c r="L1098" i="6"/>
  <c r="K1097" i="6"/>
  <c r="I1095" i="6"/>
  <c r="G1093" i="6"/>
  <c r="F1092" i="6"/>
  <c r="L1090" i="6"/>
  <c r="K1089" i="6"/>
  <c r="I1087" i="6"/>
  <c r="G1085" i="6"/>
  <c r="F1084" i="6"/>
  <c r="L1082" i="6"/>
  <c r="K1081" i="6"/>
  <c r="I1079" i="6"/>
  <c r="G1077" i="6"/>
  <c r="F1076" i="6"/>
  <c r="L1074" i="6"/>
  <c r="K1073" i="6"/>
  <c r="I1071" i="6"/>
  <c r="G1069" i="6"/>
  <c r="F1068" i="6"/>
  <c r="L1066" i="6"/>
  <c r="K1065" i="6"/>
  <c r="I1063" i="6"/>
  <c r="G1061" i="6"/>
  <c r="F1060" i="6"/>
  <c r="L1058" i="6"/>
  <c r="K1057" i="6"/>
  <c r="I1055" i="6"/>
  <c r="G1053" i="6"/>
  <c r="F1052" i="6"/>
  <c r="L1050" i="6"/>
  <c r="K1049" i="6"/>
  <c r="I1047" i="6"/>
  <c r="G1046" i="6"/>
  <c r="J1044" i="6"/>
  <c r="F1043" i="6"/>
  <c r="L1042" i="6"/>
  <c r="F1040" i="6"/>
  <c r="J1035" i="6"/>
  <c r="L1033" i="6"/>
  <c r="I1032" i="6"/>
  <c r="G1031" i="6"/>
  <c r="K1030" i="6"/>
  <c r="K1029" i="6"/>
  <c r="G1028" i="6"/>
  <c r="J1026" i="6"/>
  <c r="G1025" i="6"/>
  <c r="K1020" i="6"/>
  <c r="G1019" i="6"/>
  <c r="G1015" i="6"/>
  <c r="L1010" i="6"/>
  <c r="J1008" i="6"/>
  <c r="L1006" i="6"/>
  <c r="J1004" i="6"/>
  <c r="J1002" i="6"/>
  <c r="F1001" i="6"/>
  <c r="J1001" i="6"/>
  <c r="J998" i="6"/>
  <c r="J997" i="6"/>
  <c r="F997" i="6"/>
  <c r="I986" i="6"/>
  <c r="G970" i="6"/>
  <c r="K970" i="6"/>
  <c r="L965" i="6"/>
  <c r="L961" i="6"/>
  <c r="L956" i="6"/>
  <c r="F953" i="6"/>
  <c r="J953" i="6"/>
  <c r="F952" i="6"/>
  <c r="I952" i="6"/>
  <c r="J952" i="6"/>
  <c r="L948" i="6"/>
  <c r="F945" i="6"/>
  <c r="J945" i="6"/>
  <c r="F944" i="6"/>
  <c r="I944" i="6"/>
  <c r="J944" i="6"/>
  <c r="L940" i="6"/>
  <c r="F937" i="6"/>
  <c r="J937" i="6"/>
  <c r="F936" i="6"/>
  <c r="I936" i="6"/>
  <c r="J936" i="6"/>
  <c r="L932" i="6"/>
  <c r="F929" i="6"/>
  <c r="J929" i="6"/>
  <c r="F928" i="6"/>
  <c r="I928" i="6"/>
  <c r="J928" i="6"/>
  <c r="L924" i="6"/>
  <c r="F921" i="6"/>
  <c r="J921" i="6"/>
  <c r="F920" i="6"/>
  <c r="I920" i="6"/>
  <c r="J920" i="6"/>
  <c r="L916" i="6"/>
  <c r="K910" i="6"/>
  <c r="L910" i="6"/>
  <c r="G910" i="6"/>
  <c r="F904" i="6"/>
  <c r="I904" i="6"/>
  <c r="J904" i="6"/>
  <c r="K904" i="6"/>
  <c r="G897" i="6"/>
  <c r="K897" i="6"/>
  <c r="L897" i="6"/>
  <c r="I868" i="6"/>
  <c r="J868" i="6"/>
  <c r="K868" i="6"/>
  <c r="F868" i="6"/>
  <c r="G836" i="6"/>
  <c r="K836" i="6"/>
  <c r="L836" i="6"/>
  <c r="K827" i="6"/>
  <c r="L827" i="6"/>
  <c r="G827" i="6"/>
  <c r="L793" i="6"/>
  <c r="K793" i="6"/>
  <c r="G793" i="6"/>
  <c r="G751" i="6"/>
  <c r="K751" i="6"/>
  <c r="L751" i="6"/>
  <c r="G736" i="6"/>
  <c r="K736" i="6"/>
  <c r="L736" i="6"/>
  <c r="K731" i="6"/>
  <c r="G731" i="6"/>
  <c r="L731" i="6"/>
  <c r="L1203" i="6"/>
  <c r="K1202" i="6"/>
  <c r="J1201" i="6"/>
  <c r="H1199" i="6"/>
  <c r="L1195" i="6"/>
  <c r="K1194" i="6"/>
  <c r="J1193" i="6"/>
  <c r="H1191" i="6"/>
  <c r="L1187" i="6"/>
  <c r="K1186" i="6"/>
  <c r="J1185" i="6"/>
  <c r="H1183" i="6"/>
  <c r="L1179" i="6"/>
  <c r="K1178" i="6"/>
  <c r="J1177" i="6"/>
  <c r="H1175" i="6"/>
  <c r="L1171" i="6"/>
  <c r="K1170" i="6"/>
  <c r="J1169" i="6"/>
  <c r="H1167" i="6"/>
  <c r="L1163" i="6"/>
  <c r="K1162" i="6"/>
  <c r="J1161" i="6"/>
  <c r="H1159" i="6"/>
  <c r="L1155" i="6"/>
  <c r="K1154" i="6"/>
  <c r="J1153" i="6"/>
  <c r="H1151" i="6"/>
  <c r="L1147" i="6"/>
  <c r="K1146" i="6"/>
  <c r="J1145" i="6"/>
  <c r="H1143" i="6"/>
  <c r="L1139" i="6"/>
  <c r="K1138" i="6"/>
  <c r="J1137" i="6"/>
  <c r="H1135" i="6"/>
  <c r="L1131" i="6"/>
  <c r="K1130" i="6"/>
  <c r="J1129" i="6"/>
  <c r="H1127" i="6"/>
  <c r="L1123" i="6"/>
  <c r="K1122" i="6"/>
  <c r="J1121" i="6"/>
  <c r="H1119" i="6"/>
  <c r="L1115" i="6"/>
  <c r="K1114" i="6"/>
  <c r="J1113" i="6"/>
  <c r="H1111" i="6"/>
  <c r="L1107" i="6"/>
  <c r="K1106" i="6"/>
  <c r="J1105" i="6"/>
  <c r="H1103" i="6"/>
  <c r="L1099" i="6"/>
  <c r="K1098" i="6"/>
  <c r="J1097" i="6"/>
  <c r="H1095" i="6"/>
  <c r="L1091" i="6"/>
  <c r="K1090" i="6"/>
  <c r="J1089" i="6"/>
  <c r="H1087" i="6"/>
  <c r="L1083" i="6"/>
  <c r="K1082" i="6"/>
  <c r="J1081" i="6"/>
  <c r="H1079" i="6"/>
  <c r="L1075" i="6"/>
  <c r="K1074" i="6"/>
  <c r="J1073" i="6"/>
  <c r="H1071" i="6"/>
  <c r="L1067" i="6"/>
  <c r="K1066" i="6"/>
  <c r="J1065" i="6"/>
  <c r="H1063" i="6"/>
  <c r="L1059" i="6"/>
  <c r="K1058" i="6"/>
  <c r="J1057" i="6"/>
  <c r="H1055" i="6"/>
  <c r="L1051" i="6"/>
  <c r="K1050" i="6"/>
  <c r="J1049" i="6"/>
  <c r="H1047" i="6"/>
  <c r="L1045" i="6"/>
  <c r="H1044" i="6"/>
  <c r="K1042" i="6"/>
  <c r="K1039" i="6"/>
  <c r="L1036" i="6"/>
  <c r="I1035" i="6"/>
  <c r="K1033" i="6"/>
  <c r="H1032" i="6"/>
  <c r="L1027" i="6"/>
  <c r="I1026" i="6"/>
  <c r="L1018" i="6"/>
  <c r="L1014" i="6"/>
  <c r="F1009" i="6"/>
  <c r="J1009" i="6"/>
  <c r="H1008" i="6"/>
  <c r="J1005" i="6"/>
  <c r="F1005" i="6"/>
  <c r="H1004" i="6"/>
  <c r="I1002" i="6"/>
  <c r="I998" i="6"/>
  <c r="L993" i="6"/>
  <c r="K990" i="6"/>
  <c r="L990" i="6"/>
  <c r="G990" i="6"/>
  <c r="I980" i="6"/>
  <c r="J980" i="6"/>
  <c r="F976" i="6"/>
  <c r="I976" i="6"/>
  <c r="K973" i="6"/>
  <c r="G969" i="6"/>
  <c r="I965" i="6"/>
  <c r="L964" i="6"/>
  <c r="K961" i="6"/>
  <c r="L960" i="6"/>
  <c r="L957" i="6"/>
  <c r="K956" i="6"/>
  <c r="L949" i="6"/>
  <c r="K948" i="6"/>
  <c r="L941" i="6"/>
  <c r="K940" i="6"/>
  <c r="L933" i="6"/>
  <c r="K932" i="6"/>
  <c r="L925" i="6"/>
  <c r="K924" i="6"/>
  <c r="L917" i="6"/>
  <c r="K916" i="6"/>
  <c r="L908" i="6"/>
  <c r="G905" i="6"/>
  <c r="K905" i="6"/>
  <c r="L905" i="6"/>
  <c r="I876" i="6"/>
  <c r="J876" i="6"/>
  <c r="K876" i="6"/>
  <c r="F876" i="6"/>
  <c r="K869" i="6"/>
  <c r="L869" i="6"/>
  <c r="G869" i="6"/>
  <c r="I790" i="6"/>
  <c r="H790" i="6"/>
  <c r="J790" i="6"/>
  <c r="K790" i="6"/>
  <c r="L790" i="6"/>
  <c r="F790" i="6"/>
  <c r="I1201" i="6"/>
  <c r="I1193" i="6"/>
  <c r="I1185" i="6"/>
  <c r="I1177" i="6"/>
  <c r="I1169" i="6"/>
  <c r="I1161" i="6"/>
  <c r="I1153" i="6"/>
  <c r="I1145" i="6"/>
  <c r="I1137" i="6"/>
  <c r="I1129" i="6"/>
  <c r="I1121" i="6"/>
  <c r="I1113" i="6"/>
  <c r="I1105" i="6"/>
  <c r="I1097" i="6"/>
  <c r="I1089" i="6"/>
  <c r="I1081" i="6"/>
  <c r="I1073" i="6"/>
  <c r="I1065" i="6"/>
  <c r="I1057" i="6"/>
  <c r="I1049" i="6"/>
  <c r="K1045" i="6"/>
  <c r="J1042" i="6"/>
  <c r="K1036" i="6"/>
  <c r="J1033" i="6"/>
  <c r="K1027" i="6"/>
  <c r="H1026" i="6"/>
  <c r="J1018" i="6"/>
  <c r="F1017" i="6"/>
  <c r="J1017" i="6"/>
  <c r="J1014" i="6"/>
  <c r="J1013" i="6"/>
  <c r="F1013" i="6"/>
  <c r="H1002" i="6"/>
  <c r="L1001" i="6"/>
  <c r="H998" i="6"/>
  <c r="L997" i="6"/>
  <c r="K995" i="6"/>
  <c r="K993" i="6"/>
  <c r="G986" i="6"/>
  <c r="K986" i="6"/>
  <c r="L981" i="6"/>
  <c r="L977" i="6"/>
  <c r="J973" i="6"/>
  <c r="F973" i="6"/>
  <c r="F969" i="6"/>
  <c r="J969" i="6"/>
  <c r="K966" i="6"/>
  <c r="L966" i="6"/>
  <c r="G966" i="6"/>
  <c r="K964" i="6"/>
  <c r="I961" i="6"/>
  <c r="K960" i="6"/>
  <c r="I957" i="6"/>
  <c r="I949" i="6"/>
  <c r="I941" i="6"/>
  <c r="I933" i="6"/>
  <c r="I925" i="6"/>
  <c r="I884" i="6"/>
  <c r="J884" i="6"/>
  <c r="K884" i="6"/>
  <c r="F884" i="6"/>
  <c r="K877" i="6"/>
  <c r="L877" i="6"/>
  <c r="G877" i="6"/>
  <c r="F864" i="6"/>
  <c r="I864" i="6"/>
  <c r="J864" i="6"/>
  <c r="K864" i="6"/>
  <c r="F743" i="6"/>
  <c r="J743" i="6"/>
  <c r="L743" i="6"/>
  <c r="H743" i="6"/>
  <c r="I743" i="6"/>
  <c r="L1205" i="6"/>
  <c r="K1204" i="6"/>
  <c r="J1203" i="6"/>
  <c r="I1202" i="6"/>
  <c r="H1201" i="6"/>
  <c r="L1197" i="6"/>
  <c r="K1196" i="6"/>
  <c r="J1195" i="6"/>
  <c r="I1194" i="6"/>
  <c r="H1193" i="6"/>
  <c r="L1189" i="6"/>
  <c r="K1188" i="6"/>
  <c r="J1187" i="6"/>
  <c r="I1186" i="6"/>
  <c r="H1185" i="6"/>
  <c r="L1181" i="6"/>
  <c r="K1180" i="6"/>
  <c r="J1179" i="6"/>
  <c r="I1178" i="6"/>
  <c r="H1177" i="6"/>
  <c r="L1173" i="6"/>
  <c r="K1172" i="6"/>
  <c r="J1171" i="6"/>
  <c r="I1170" i="6"/>
  <c r="H1169" i="6"/>
  <c r="L1165" i="6"/>
  <c r="K1164" i="6"/>
  <c r="J1163" i="6"/>
  <c r="I1162" i="6"/>
  <c r="H1161" i="6"/>
  <c r="L1157" i="6"/>
  <c r="K1156" i="6"/>
  <c r="J1155" i="6"/>
  <c r="I1154" i="6"/>
  <c r="H1153" i="6"/>
  <c r="L1149" i="6"/>
  <c r="K1148" i="6"/>
  <c r="J1147" i="6"/>
  <c r="I1146" i="6"/>
  <c r="H1145" i="6"/>
  <c r="L1141" i="6"/>
  <c r="K1140" i="6"/>
  <c r="J1139" i="6"/>
  <c r="I1138" i="6"/>
  <c r="H1137" i="6"/>
  <c r="L1133" i="6"/>
  <c r="K1132" i="6"/>
  <c r="J1131" i="6"/>
  <c r="I1130" i="6"/>
  <c r="H1129" i="6"/>
  <c r="L1125" i="6"/>
  <c r="K1124" i="6"/>
  <c r="J1123" i="6"/>
  <c r="I1122" i="6"/>
  <c r="H1121" i="6"/>
  <c r="L1117" i="6"/>
  <c r="K1116" i="6"/>
  <c r="J1115" i="6"/>
  <c r="I1114" i="6"/>
  <c r="H1113" i="6"/>
  <c r="L1109" i="6"/>
  <c r="K1108" i="6"/>
  <c r="J1107" i="6"/>
  <c r="I1106" i="6"/>
  <c r="H1105" i="6"/>
  <c r="L1101" i="6"/>
  <c r="K1100" i="6"/>
  <c r="J1099" i="6"/>
  <c r="I1098" i="6"/>
  <c r="H1097" i="6"/>
  <c r="L1093" i="6"/>
  <c r="K1092" i="6"/>
  <c r="J1091" i="6"/>
  <c r="I1090" i="6"/>
  <c r="H1089" i="6"/>
  <c r="L1085" i="6"/>
  <c r="K1084" i="6"/>
  <c r="J1083" i="6"/>
  <c r="I1082" i="6"/>
  <c r="H1081" i="6"/>
  <c r="L1077" i="6"/>
  <c r="K1076" i="6"/>
  <c r="J1075" i="6"/>
  <c r="I1074" i="6"/>
  <c r="H1073" i="6"/>
  <c r="L1069" i="6"/>
  <c r="K1068" i="6"/>
  <c r="J1067" i="6"/>
  <c r="I1066" i="6"/>
  <c r="H1065" i="6"/>
  <c r="L1061" i="6"/>
  <c r="K1060" i="6"/>
  <c r="J1059" i="6"/>
  <c r="I1058" i="6"/>
  <c r="H1057" i="6"/>
  <c r="L1053" i="6"/>
  <c r="K1052" i="6"/>
  <c r="J1051" i="6"/>
  <c r="I1050" i="6"/>
  <c r="H1049" i="6"/>
  <c r="I1045" i="6"/>
  <c r="F1044" i="6"/>
  <c r="L1043" i="6"/>
  <c r="I1042" i="6"/>
  <c r="K1040" i="6"/>
  <c r="G1038" i="6"/>
  <c r="J1036" i="6"/>
  <c r="F1035" i="6"/>
  <c r="L1034" i="6"/>
  <c r="I1033" i="6"/>
  <c r="J1030" i="6"/>
  <c r="J1027" i="6"/>
  <c r="L1025" i="6"/>
  <c r="I1024" i="6"/>
  <c r="G1023" i="6"/>
  <c r="K1021" i="6"/>
  <c r="I1018" i="6"/>
  <c r="I1014" i="6"/>
  <c r="L1009" i="6"/>
  <c r="F1008" i="6"/>
  <c r="F1004" i="6"/>
  <c r="K1001" i="6"/>
  <c r="K997" i="6"/>
  <c r="G994" i="6"/>
  <c r="K994" i="6"/>
  <c r="I993" i="6"/>
  <c r="K989" i="6"/>
  <c r="G985" i="6"/>
  <c r="I981" i="6"/>
  <c r="L980" i="6"/>
  <c r="K977" i="6"/>
  <c r="L976" i="6"/>
  <c r="H964" i="6"/>
  <c r="G962" i="6"/>
  <c r="K962" i="6"/>
  <c r="J960" i="6"/>
  <c r="L896" i="6"/>
  <c r="I892" i="6"/>
  <c r="J892" i="6"/>
  <c r="K892" i="6"/>
  <c r="F892" i="6"/>
  <c r="K885" i="6"/>
  <c r="L885" i="6"/>
  <c r="G885" i="6"/>
  <c r="F872" i="6"/>
  <c r="I872" i="6"/>
  <c r="J872" i="6"/>
  <c r="K872" i="6"/>
  <c r="G865" i="6"/>
  <c r="K865" i="6"/>
  <c r="L865" i="6"/>
  <c r="K808" i="6"/>
  <c r="L808" i="6"/>
  <c r="G808" i="6"/>
  <c r="K799" i="6"/>
  <c r="L799" i="6"/>
  <c r="G799" i="6"/>
  <c r="I788" i="6"/>
  <c r="J788" i="6"/>
  <c r="L788" i="6"/>
  <c r="F788" i="6"/>
  <c r="H788" i="6"/>
  <c r="F735" i="6"/>
  <c r="J735" i="6"/>
  <c r="L735" i="6"/>
  <c r="H735" i="6"/>
  <c r="I735" i="6"/>
  <c r="L1046" i="6"/>
  <c r="H1045" i="6"/>
  <c r="H1042" i="6"/>
  <c r="L1037" i="6"/>
  <c r="H1036" i="6"/>
  <c r="K1034" i="6"/>
  <c r="H1033" i="6"/>
  <c r="K1031" i="6"/>
  <c r="I1027" i="6"/>
  <c r="I1021" i="6"/>
  <c r="H1018" i="6"/>
  <c r="L1017" i="6"/>
  <c r="K1015" i="6"/>
  <c r="H1014" i="6"/>
  <c r="L1013" i="6"/>
  <c r="K1011" i="6"/>
  <c r="K1009" i="6"/>
  <c r="K1005" i="6"/>
  <c r="G1002" i="6"/>
  <c r="K1002" i="6"/>
  <c r="K998" i="6"/>
  <c r="G998" i="6"/>
  <c r="I997" i="6"/>
  <c r="H993" i="6"/>
  <c r="L992" i="6"/>
  <c r="J989" i="6"/>
  <c r="F989" i="6"/>
  <c r="F985" i="6"/>
  <c r="J985" i="6"/>
  <c r="K982" i="6"/>
  <c r="L982" i="6"/>
  <c r="G982" i="6"/>
  <c r="H981" i="6"/>
  <c r="K980" i="6"/>
  <c r="I977" i="6"/>
  <c r="K976" i="6"/>
  <c r="I972" i="6"/>
  <c r="J972" i="6"/>
  <c r="L970" i="6"/>
  <c r="F968" i="6"/>
  <c r="I968" i="6"/>
  <c r="K965" i="6"/>
  <c r="K963" i="6"/>
  <c r="G961" i="6"/>
  <c r="H960" i="6"/>
  <c r="K958" i="6"/>
  <c r="L958" i="6"/>
  <c r="G958" i="6"/>
  <c r="K957" i="6"/>
  <c r="G957" i="6"/>
  <c r="L953" i="6"/>
  <c r="K952" i="6"/>
  <c r="K950" i="6"/>
  <c r="L950" i="6"/>
  <c r="G950" i="6"/>
  <c r="K949" i="6"/>
  <c r="G949" i="6"/>
  <c r="L945" i="6"/>
  <c r="K942" i="6"/>
  <c r="L942" i="6"/>
  <c r="G942" i="6"/>
  <c r="K941" i="6"/>
  <c r="G941" i="6"/>
  <c r="L937" i="6"/>
  <c r="K934" i="6"/>
  <c r="L934" i="6"/>
  <c r="G934" i="6"/>
  <c r="K933" i="6"/>
  <c r="G933" i="6"/>
  <c r="L929" i="6"/>
  <c r="K926" i="6"/>
  <c r="L926" i="6"/>
  <c r="G926" i="6"/>
  <c r="K925" i="6"/>
  <c r="G925" i="6"/>
  <c r="L921" i="6"/>
  <c r="K918" i="6"/>
  <c r="L918" i="6"/>
  <c r="G918" i="6"/>
  <c r="K917" i="6"/>
  <c r="G917" i="6"/>
  <c r="L904" i="6"/>
  <c r="I900" i="6"/>
  <c r="J900" i="6"/>
  <c r="K900" i="6"/>
  <c r="F900" i="6"/>
  <c r="H896" i="6"/>
  <c r="K893" i="6"/>
  <c r="L893" i="6"/>
  <c r="G893" i="6"/>
  <c r="F880" i="6"/>
  <c r="I880" i="6"/>
  <c r="J880" i="6"/>
  <c r="K880" i="6"/>
  <c r="G873" i="6"/>
  <c r="K873" i="6"/>
  <c r="L873" i="6"/>
  <c r="L868" i="6"/>
  <c r="H860" i="6"/>
  <c r="I860" i="6"/>
  <c r="J860" i="6"/>
  <c r="K860" i="6"/>
  <c r="F860" i="6"/>
  <c r="H852" i="6"/>
  <c r="I852" i="6"/>
  <c r="J852" i="6"/>
  <c r="K852" i="6"/>
  <c r="F852" i="6"/>
  <c r="H802" i="6"/>
  <c r="I802" i="6"/>
  <c r="J802" i="6"/>
  <c r="K802" i="6"/>
  <c r="F802" i="6"/>
  <c r="I784" i="6"/>
  <c r="J784" i="6"/>
  <c r="L784" i="6"/>
  <c r="F784" i="6"/>
  <c r="H784" i="6"/>
  <c r="K779" i="6"/>
  <c r="L779" i="6"/>
  <c r="G779" i="6"/>
  <c r="G768" i="6"/>
  <c r="K768" i="6"/>
  <c r="L768" i="6"/>
  <c r="G1045" i="6"/>
  <c r="G1039" i="6"/>
  <c r="G1010" i="6"/>
  <c r="K1010" i="6"/>
  <c r="K1006" i="6"/>
  <c r="G1006" i="6"/>
  <c r="G995" i="6"/>
  <c r="G978" i="6"/>
  <c r="K978" i="6"/>
  <c r="J965" i="6"/>
  <c r="F965" i="6"/>
  <c r="F961" i="6"/>
  <c r="J961" i="6"/>
  <c r="J957" i="6"/>
  <c r="F957" i="6"/>
  <c r="I956" i="6"/>
  <c r="J956" i="6"/>
  <c r="F956" i="6"/>
  <c r="J949" i="6"/>
  <c r="F949" i="6"/>
  <c r="I948" i="6"/>
  <c r="J948" i="6"/>
  <c r="F948" i="6"/>
  <c r="J941" i="6"/>
  <c r="F941" i="6"/>
  <c r="I940" i="6"/>
  <c r="J940" i="6"/>
  <c r="F940" i="6"/>
  <c r="J933" i="6"/>
  <c r="F933" i="6"/>
  <c r="I932" i="6"/>
  <c r="J932" i="6"/>
  <c r="F932" i="6"/>
  <c r="J925" i="6"/>
  <c r="F925" i="6"/>
  <c r="I924" i="6"/>
  <c r="J924" i="6"/>
  <c r="F924" i="6"/>
  <c r="J917" i="6"/>
  <c r="F917" i="6"/>
  <c r="I916" i="6"/>
  <c r="J916" i="6"/>
  <c r="F916" i="6"/>
  <c r="I908" i="6"/>
  <c r="J908" i="6"/>
  <c r="K908" i="6"/>
  <c r="F908" i="6"/>
  <c r="K901" i="6"/>
  <c r="L901" i="6"/>
  <c r="G901" i="6"/>
  <c r="F888" i="6"/>
  <c r="I888" i="6"/>
  <c r="J888" i="6"/>
  <c r="K888" i="6"/>
  <c r="G881" i="6"/>
  <c r="K881" i="6"/>
  <c r="L881" i="6"/>
  <c r="L876" i="6"/>
  <c r="J823" i="6"/>
  <c r="H823" i="6"/>
  <c r="I823" i="6"/>
  <c r="K823" i="6"/>
  <c r="L823" i="6"/>
  <c r="F823" i="6"/>
  <c r="I796" i="6"/>
  <c r="J796" i="6"/>
  <c r="K796" i="6"/>
  <c r="L796" i="6"/>
  <c r="F796" i="6"/>
  <c r="H796" i="6"/>
  <c r="G760" i="6"/>
  <c r="K760" i="6"/>
  <c r="L760" i="6"/>
  <c r="H909" i="6"/>
  <c r="H901" i="6"/>
  <c r="H893" i="6"/>
  <c r="L857" i="6"/>
  <c r="K856" i="6"/>
  <c r="L849" i="6"/>
  <c r="K848" i="6"/>
  <c r="L837" i="6"/>
  <c r="K834" i="6"/>
  <c r="L828" i="6"/>
  <c r="L819" i="6"/>
  <c r="L800" i="6"/>
  <c r="L791" i="6"/>
  <c r="I770" i="6"/>
  <c r="J770" i="6"/>
  <c r="F770" i="6"/>
  <c r="J763" i="6"/>
  <c r="F763" i="6"/>
  <c r="I762" i="6"/>
  <c r="J762" i="6"/>
  <c r="F762" i="6"/>
  <c r="J755" i="6"/>
  <c r="F755" i="6"/>
  <c r="I754" i="6"/>
  <c r="J754" i="6"/>
  <c r="F754" i="6"/>
  <c r="J747" i="6"/>
  <c r="F747" i="6"/>
  <c r="I746" i="6"/>
  <c r="J746" i="6"/>
  <c r="F746" i="6"/>
  <c r="G728" i="6"/>
  <c r="K728" i="6"/>
  <c r="L728" i="6"/>
  <c r="L906" i="6"/>
  <c r="L898" i="6"/>
  <c r="L890" i="6"/>
  <c r="L882" i="6"/>
  <c r="L874" i="6"/>
  <c r="L866" i="6"/>
  <c r="L858" i="6"/>
  <c r="K857" i="6"/>
  <c r="J856" i="6"/>
  <c r="L850" i="6"/>
  <c r="K849" i="6"/>
  <c r="J848" i="6"/>
  <c r="L840" i="6"/>
  <c r="K837" i="6"/>
  <c r="H836" i="6"/>
  <c r="J834" i="6"/>
  <c r="L831" i="6"/>
  <c r="K828" i="6"/>
  <c r="H827" i="6"/>
  <c r="K825" i="6"/>
  <c r="L822" i="6"/>
  <c r="K819" i="6"/>
  <c r="L813" i="6"/>
  <c r="K810" i="6"/>
  <c r="L804" i="6"/>
  <c r="J800" i="6"/>
  <c r="L795" i="6"/>
  <c r="K791" i="6"/>
  <c r="K780" i="6"/>
  <c r="G780" i="6"/>
  <c r="I776" i="6"/>
  <c r="L774" i="6"/>
  <c r="I767" i="6"/>
  <c r="I759" i="6"/>
  <c r="I751" i="6"/>
  <c r="I730" i="6"/>
  <c r="J730" i="6"/>
  <c r="K730" i="6"/>
  <c r="F730" i="6"/>
  <c r="H730" i="6"/>
  <c r="J913" i="6"/>
  <c r="F909" i="6"/>
  <c r="K906" i="6"/>
  <c r="J905" i="6"/>
  <c r="G902" i="6"/>
  <c r="F901" i="6"/>
  <c r="K898" i="6"/>
  <c r="J897" i="6"/>
  <c r="G894" i="6"/>
  <c r="F893" i="6"/>
  <c r="K890" i="6"/>
  <c r="J889" i="6"/>
  <c r="G886" i="6"/>
  <c r="F885" i="6"/>
  <c r="K882" i="6"/>
  <c r="J881" i="6"/>
  <c r="G878" i="6"/>
  <c r="F877" i="6"/>
  <c r="K874" i="6"/>
  <c r="J873" i="6"/>
  <c r="G870" i="6"/>
  <c r="F869" i="6"/>
  <c r="K866" i="6"/>
  <c r="J865" i="6"/>
  <c r="G862" i="6"/>
  <c r="F861" i="6"/>
  <c r="K858" i="6"/>
  <c r="J857" i="6"/>
  <c r="I856" i="6"/>
  <c r="G854" i="6"/>
  <c r="F853" i="6"/>
  <c r="K850" i="6"/>
  <c r="J849" i="6"/>
  <c r="I848" i="6"/>
  <c r="G846" i="6"/>
  <c r="F845" i="6"/>
  <c r="L844" i="6"/>
  <c r="F842" i="6"/>
  <c r="J840" i="6"/>
  <c r="J837" i="6"/>
  <c r="L835" i="6"/>
  <c r="I834" i="6"/>
  <c r="G833" i="6"/>
  <c r="K832" i="6"/>
  <c r="K831" i="6"/>
  <c r="G830" i="6"/>
  <c r="J828" i="6"/>
  <c r="K822" i="6"/>
  <c r="G821" i="6"/>
  <c r="J819" i="6"/>
  <c r="L816" i="6"/>
  <c r="K813" i="6"/>
  <c r="J810" i="6"/>
  <c r="F808" i="6"/>
  <c r="L807" i="6"/>
  <c r="K804" i="6"/>
  <c r="H803" i="6"/>
  <c r="K801" i="6"/>
  <c r="I800" i="6"/>
  <c r="F799" i="6"/>
  <c r="L798" i="6"/>
  <c r="K795" i="6"/>
  <c r="I791" i="6"/>
  <c r="K788" i="6"/>
  <c r="G788" i="6"/>
  <c r="G784" i="6"/>
  <c r="K784" i="6"/>
  <c r="F776" i="6"/>
  <c r="K774" i="6"/>
  <c r="L771" i="6"/>
  <c r="I738" i="6"/>
  <c r="J738" i="6"/>
  <c r="F738" i="6"/>
  <c r="H738" i="6"/>
  <c r="G720" i="6"/>
  <c r="K720" i="6"/>
  <c r="L720" i="6"/>
  <c r="G712" i="6"/>
  <c r="K712" i="6"/>
  <c r="L712" i="6"/>
  <c r="G704" i="6"/>
  <c r="K704" i="6"/>
  <c r="L704" i="6"/>
  <c r="H889" i="6"/>
  <c r="H881" i="6"/>
  <c r="H873" i="6"/>
  <c r="H865" i="6"/>
  <c r="H857" i="6"/>
  <c r="H849" i="6"/>
  <c r="H840" i="6"/>
  <c r="H831" i="6"/>
  <c r="H828" i="6"/>
  <c r="H822" i="6"/>
  <c r="H819" i="6"/>
  <c r="I813" i="6"/>
  <c r="H810" i="6"/>
  <c r="I804" i="6"/>
  <c r="I795" i="6"/>
  <c r="J779" i="6"/>
  <c r="F779" i="6"/>
  <c r="G775" i="6"/>
  <c r="K772" i="6"/>
  <c r="L772" i="6"/>
  <c r="G772" i="6"/>
  <c r="K770" i="6"/>
  <c r="F767" i="6"/>
  <c r="J767" i="6"/>
  <c r="F766" i="6"/>
  <c r="I766" i="6"/>
  <c r="J766" i="6"/>
  <c r="K762" i="6"/>
  <c r="F759" i="6"/>
  <c r="J759" i="6"/>
  <c r="F758" i="6"/>
  <c r="I758" i="6"/>
  <c r="J758" i="6"/>
  <c r="K754" i="6"/>
  <c r="F751" i="6"/>
  <c r="J751" i="6"/>
  <c r="F750" i="6"/>
  <c r="I750" i="6"/>
  <c r="J750" i="6"/>
  <c r="K746" i="6"/>
  <c r="J739" i="6"/>
  <c r="F739" i="6"/>
  <c r="I739" i="6"/>
  <c r="L902" i="6"/>
  <c r="L894" i="6"/>
  <c r="L886" i="6"/>
  <c r="L878" i="6"/>
  <c r="L870" i="6"/>
  <c r="L862" i="6"/>
  <c r="L854" i="6"/>
  <c r="L846" i="6"/>
  <c r="I844" i="6"/>
  <c r="K842" i="6"/>
  <c r="G840" i="6"/>
  <c r="F837" i="6"/>
  <c r="I835" i="6"/>
  <c r="G825" i="6"/>
  <c r="H807" i="6"/>
  <c r="H804" i="6"/>
  <c r="H798" i="6"/>
  <c r="H795" i="6"/>
  <c r="F791" i="6"/>
  <c r="F775" i="6"/>
  <c r="J775" i="6"/>
  <c r="H770" i="6"/>
  <c r="I763" i="6"/>
  <c r="H762" i="6"/>
  <c r="I755" i="6"/>
  <c r="H754" i="6"/>
  <c r="I747" i="6"/>
  <c r="H746" i="6"/>
  <c r="K740" i="6"/>
  <c r="L740" i="6"/>
  <c r="G740" i="6"/>
  <c r="K732" i="6"/>
  <c r="L732" i="6"/>
  <c r="G732" i="6"/>
  <c r="L839" i="6"/>
  <c r="H838" i="6"/>
  <c r="H835" i="6"/>
  <c r="K833" i="6"/>
  <c r="F831" i="6"/>
  <c r="I829" i="6"/>
  <c r="F822" i="6"/>
  <c r="G816" i="6"/>
  <c r="F813" i="6"/>
  <c r="L812" i="6"/>
  <c r="I811" i="6"/>
  <c r="G807" i="6"/>
  <c r="G801" i="6"/>
  <c r="K800" i="6"/>
  <c r="J787" i="6"/>
  <c r="F787" i="6"/>
  <c r="H786" i="6"/>
  <c r="F783" i="6"/>
  <c r="J783" i="6"/>
  <c r="H782" i="6"/>
  <c r="I778" i="6"/>
  <c r="J778" i="6"/>
  <c r="K771" i="6"/>
  <c r="H763" i="6"/>
  <c r="H755" i="6"/>
  <c r="H747" i="6"/>
  <c r="L738" i="6"/>
  <c r="L730" i="6"/>
  <c r="F727" i="6"/>
  <c r="H727" i="6"/>
  <c r="J727" i="6"/>
  <c r="F719" i="6"/>
  <c r="H719" i="6"/>
  <c r="I719" i="6"/>
  <c r="J719" i="6"/>
  <c r="F711" i="6"/>
  <c r="H711" i="6"/>
  <c r="I711" i="6"/>
  <c r="J711" i="6"/>
  <c r="F774" i="6"/>
  <c r="I774" i="6"/>
  <c r="J771" i="6"/>
  <c r="F771" i="6"/>
  <c r="K764" i="6"/>
  <c r="L764" i="6"/>
  <c r="G764" i="6"/>
  <c r="K763" i="6"/>
  <c r="G763" i="6"/>
  <c r="K756" i="6"/>
  <c r="L756" i="6"/>
  <c r="G756" i="6"/>
  <c r="K755" i="6"/>
  <c r="G755" i="6"/>
  <c r="K748" i="6"/>
  <c r="L748" i="6"/>
  <c r="G748" i="6"/>
  <c r="K747" i="6"/>
  <c r="G747" i="6"/>
  <c r="I731" i="6"/>
  <c r="I723" i="6"/>
  <c r="H722" i="6"/>
  <c r="I715" i="6"/>
  <c r="H714" i="6"/>
  <c r="I707" i="6"/>
  <c r="H706" i="6"/>
  <c r="I699" i="6"/>
  <c r="H698" i="6"/>
  <c r="I691" i="6"/>
  <c r="H690" i="6"/>
  <c r="I683" i="6"/>
  <c r="H682" i="6"/>
  <c r="I675" i="6"/>
  <c r="H674" i="6"/>
  <c r="I667" i="6"/>
  <c r="H666" i="6"/>
  <c r="I659" i="6"/>
  <c r="H658" i="6"/>
  <c r="I651" i="6"/>
  <c r="I643" i="6"/>
  <c r="I635" i="6"/>
  <c r="K632" i="6"/>
  <c r="K631" i="6"/>
  <c r="J628" i="6"/>
  <c r="G627" i="6"/>
  <c r="G574" i="6"/>
  <c r="K568" i="6"/>
  <c r="K565" i="6"/>
  <c r="L559" i="6"/>
  <c r="F557" i="6"/>
  <c r="H557" i="6"/>
  <c r="K534" i="6"/>
  <c r="L534" i="6"/>
  <c r="G534" i="6"/>
  <c r="J533" i="6"/>
  <c r="K533" i="6"/>
  <c r="F533" i="6"/>
  <c r="H533" i="6"/>
  <c r="K531" i="6"/>
  <c r="L531" i="6"/>
  <c r="K523" i="6"/>
  <c r="L523" i="6"/>
  <c r="L572" i="6"/>
  <c r="G572" i="6"/>
  <c r="H568" i="6"/>
  <c r="I568" i="6"/>
  <c r="G567" i="6"/>
  <c r="L561" i="6"/>
  <c r="L553" i="6"/>
  <c r="K542" i="6"/>
  <c r="L542" i="6"/>
  <c r="G542" i="6"/>
  <c r="J541" i="6"/>
  <c r="K541" i="6"/>
  <c r="F541" i="6"/>
  <c r="H541" i="6"/>
  <c r="L520" i="6"/>
  <c r="K743" i="6"/>
  <c r="J742" i="6"/>
  <c r="K735" i="6"/>
  <c r="J734" i="6"/>
  <c r="K727" i="6"/>
  <c r="J726" i="6"/>
  <c r="G723" i="6"/>
  <c r="F722" i="6"/>
  <c r="K719" i="6"/>
  <c r="J718" i="6"/>
  <c r="G715" i="6"/>
  <c r="F714" i="6"/>
  <c r="K711" i="6"/>
  <c r="J710" i="6"/>
  <c r="G707" i="6"/>
  <c r="F706" i="6"/>
  <c r="K703" i="6"/>
  <c r="J702" i="6"/>
  <c r="G699" i="6"/>
  <c r="F698" i="6"/>
  <c r="L696" i="6"/>
  <c r="K695" i="6"/>
  <c r="J694" i="6"/>
  <c r="G691" i="6"/>
  <c r="F690" i="6"/>
  <c r="L688" i="6"/>
  <c r="K687" i="6"/>
  <c r="J686" i="6"/>
  <c r="G683" i="6"/>
  <c r="F682" i="6"/>
  <c r="L680" i="6"/>
  <c r="K679" i="6"/>
  <c r="J678" i="6"/>
  <c r="G675" i="6"/>
  <c r="F674" i="6"/>
  <c r="L672" i="6"/>
  <c r="K671" i="6"/>
  <c r="J670" i="6"/>
  <c r="G667" i="6"/>
  <c r="F666" i="6"/>
  <c r="L664" i="6"/>
  <c r="K663" i="6"/>
  <c r="J662" i="6"/>
  <c r="G659" i="6"/>
  <c r="F658" i="6"/>
  <c r="L656" i="6"/>
  <c r="K655" i="6"/>
  <c r="J654" i="6"/>
  <c r="G651" i="6"/>
  <c r="F650" i="6"/>
  <c r="L648" i="6"/>
  <c r="K647" i="6"/>
  <c r="J646" i="6"/>
  <c r="G643" i="6"/>
  <c r="F642" i="6"/>
  <c r="L640" i="6"/>
  <c r="K639" i="6"/>
  <c r="J638" i="6"/>
  <c r="G635" i="6"/>
  <c r="F634" i="6"/>
  <c r="L632" i="6"/>
  <c r="K629" i="6"/>
  <c r="H628" i="6"/>
  <c r="J626" i="6"/>
  <c r="F624" i="6"/>
  <c r="L623" i="6"/>
  <c r="K620" i="6"/>
  <c r="H619" i="6"/>
  <c r="K617" i="6"/>
  <c r="F615" i="6"/>
  <c r="L614" i="6"/>
  <c r="K611" i="6"/>
  <c r="F606" i="6"/>
  <c r="L605" i="6"/>
  <c r="K602" i="6"/>
  <c r="F597" i="6"/>
  <c r="L596" i="6"/>
  <c r="F594" i="6"/>
  <c r="J592" i="6"/>
  <c r="F588" i="6"/>
  <c r="L587" i="6"/>
  <c r="G585" i="6"/>
  <c r="K583" i="6"/>
  <c r="G582" i="6"/>
  <c r="F574" i="6"/>
  <c r="I574" i="6"/>
  <c r="I573" i="6"/>
  <c r="H567" i="6"/>
  <c r="J567" i="6"/>
  <c r="K563" i="6"/>
  <c r="L563" i="6"/>
  <c r="I559" i="6"/>
  <c r="K558" i="6"/>
  <c r="L557" i="6"/>
  <c r="L551" i="6"/>
  <c r="G551" i="6"/>
  <c r="K550" i="6"/>
  <c r="G550" i="6"/>
  <c r="J549" i="6"/>
  <c r="K549" i="6"/>
  <c r="F549" i="6"/>
  <c r="H549" i="6"/>
  <c r="K539" i="6"/>
  <c r="L539" i="6"/>
  <c r="F514" i="6"/>
  <c r="H514" i="6"/>
  <c r="I514" i="6"/>
  <c r="J514" i="6"/>
  <c r="K514" i="6"/>
  <c r="F506" i="6"/>
  <c r="H506" i="6"/>
  <c r="I506" i="6"/>
  <c r="J506" i="6"/>
  <c r="K506" i="6"/>
  <c r="I742" i="6"/>
  <c r="I734" i="6"/>
  <c r="F731" i="6"/>
  <c r="I726" i="6"/>
  <c r="G724" i="6"/>
  <c r="F723" i="6"/>
  <c r="I718" i="6"/>
  <c r="G716" i="6"/>
  <c r="F715" i="6"/>
  <c r="I710" i="6"/>
  <c r="G708" i="6"/>
  <c r="F707" i="6"/>
  <c r="J703" i="6"/>
  <c r="I702" i="6"/>
  <c r="G700" i="6"/>
  <c r="F699" i="6"/>
  <c r="K696" i="6"/>
  <c r="J695" i="6"/>
  <c r="I694" i="6"/>
  <c r="G692" i="6"/>
  <c r="F691" i="6"/>
  <c r="K688" i="6"/>
  <c r="J687" i="6"/>
  <c r="I686" i="6"/>
  <c r="G684" i="6"/>
  <c r="F683" i="6"/>
  <c r="K680" i="6"/>
  <c r="J679" i="6"/>
  <c r="I678" i="6"/>
  <c r="G676" i="6"/>
  <c r="F675" i="6"/>
  <c r="K672" i="6"/>
  <c r="J671" i="6"/>
  <c r="I670" i="6"/>
  <c r="G668" i="6"/>
  <c r="F667" i="6"/>
  <c r="K664" i="6"/>
  <c r="J663" i="6"/>
  <c r="I662" i="6"/>
  <c r="G660" i="6"/>
  <c r="F659" i="6"/>
  <c r="K656" i="6"/>
  <c r="J655" i="6"/>
  <c r="I654" i="6"/>
  <c r="G652" i="6"/>
  <c r="F651" i="6"/>
  <c r="K648" i="6"/>
  <c r="J647" i="6"/>
  <c r="I646" i="6"/>
  <c r="G644" i="6"/>
  <c r="F643" i="6"/>
  <c r="K640" i="6"/>
  <c r="J639" i="6"/>
  <c r="I638" i="6"/>
  <c r="G636" i="6"/>
  <c r="F635" i="6"/>
  <c r="J632" i="6"/>
  <c r="J629" i="6"/>
  <c r="L627" i="6"/>
  <c r="I626" i="6"/>
  <c r="G625" i="6"/>
  <c r="K624" i="6"/>
  <c r="K623" i="6"/>
  <c r="G622" i="6"/>
  <c r="J620" i="6"/>
  <c r="G619" i="6"/>
  <c r="K614" i="6"/>
  <c r="G613" i="6"/>
  <c r="J611" i="6"/>
  <c r="L608" i="6"/>
  <c r="H607" i="6"/>
  <c r="K605" i="6"/>
  <c r="J602" i="6"/>
  <c r="F600" i="6"/>
  <c r="L599" i="6"/>
  <c r="H598" i="6"/>
  <c r="K596" i="6"/>
  <c r="H595" i="6"/>
  <c r="K593" i="6"/>
  <c r="I592" i="6"/>
  <c r="F591" i="6"/>
  <c r="L590" i="6"/>
  <c r="I589" i="6"/>
  <c r="K587" i="6"/>
  <c r="I583" i="6"/>
  <c r="F582" i="6"/>
  <c r="L581" i="6"/>
  <c r="K576" i="6"/>
  <c r="I575" i="6"/>
  <c r="H571" i="6"/>
  <c r="L570" i="6"/>
  <c r="F566" i="6"/>
  <c r="I566" i="6"/>
  <c r="K561" i="6"/>
  <c r="K560" i="6"/>
  <c r="J558" i="6"/>
  <c r="K557" i="6"/>
  <c r="K553" i="6"/>
  <c r="H552" i="6"/>
  <c r="I552" i="6"/>
  <c r="F550" i="6"/>
  <c r="I550" i="6"/>
  <c r="K547" i="6"/>
  <c r="L547" i="6"/>
  <c r="K544" i="6"/>
  <c r="H538" i="6"/>
  <c r="J538" i="6"/>
  <c r="K538" i="6"/>
  <c r="G537" i="6"/>
  <c r="L537" i="6"/>
  <c r="F536" i="6"/>
  <c r="H536" i="6"/>
  <c r="I536" i="6"/>
  <c r="I703" i="6"/>
  <c r="I695" i="6"/>
  <c r="I687" i="6"/>
  <c r="I679" i="6"/>
  <c r="I671" i="6"/>
  <c r="I663" i="6"/>
  <c r="I655" i="6"/>
  <c r="H654" i="6"/>
  <c r="I647" i="6"/>
  <c r="H646" i="6"/>
  <c r="I639" i="6"/>
  <c r="H638" i="6"/>
  <c r="I632" i="6"/>
  <c r="I629" i="6"/>
  <c r="K627" i="6"/>
  <c r="H626" i="6"/>
  <c r="I623" i="6"/>
  <c r="I620" i="6"/>
  <c r="J614" i="6"/>
  <c r="I611" i="6"/>
  <c r="J605" i="6"/>
  <c r="I602" i="6"/>
  <c r="K600" i="6"/>
  <c r="K599" i="6"/>
  <c r="J596" i="6"/>
  <c r="G595" i="6"/>
  <c r="H592" i="6"/>
  <c r="K590" i="6"/>
  <c r="J587" i="6"/>
  <c r="H583" i="6"/>
  <c r="K581" i="6"/>
  <c r="L574" i="6"/>
  <c r="F573" i="6"/>
  <c r="K572" i="6"/>
  <c r="G571" i="6"/>
  <c r="K570" i="6"/>
  <c r="G569" i="6"/>
  <c r="L568" i="6"/>
  <c r="H560" i="6"/>
  <c r="I560" i="6"/>
  <c r="G559" i="6"/>
  <c r="J557" i="6"/>
  <c r="K555" i="6"/>
  <c r="L555" i="6"/>
  <c r="H546" i="6"/>
  <c r="J546" i="6"/>
  <c r="K546" i="6"/>
  <c r="G545" i="6"/>
  <c r="L545" i="6"/>
  <c r="F544" i="6"/>
  <c r="H544" i="6"/>
  <c r="I544" i="6"/>
  <c r="L533" i="6"/>
  <c r="K528" i="6"/>
  <c r="K520" i="6"/>
  <c r="L723" i="6"/>
  <c r="K722" i="6"/>
  <c r="L715" i="6"/>
  <c r="K714" i="6"/>
  <c r="L707" i="6"/>
  <c r="K706" i="6"/>
  <c r="H703" i="6"/>
  <c r="L699" i="6"/>
  <c r="K698" i="6"/>
  <c r="H695" i="6"/>
  <c r="H687" i="6"/>
  <c r="H679" i="6"/>
  <c r="H671" i="6"/>
  <c r="H663" i="6"/>
  <c r="H655" i="6"/>
  <c r="H647" i="6"/>
  <c r="H639" i="6"/>
  <c r="H632" i="6"/>
  <c r="H623" i="6"/>
  <c r="H620" i="6"/>
  <c r="H614" i="6"/>
  <c r="H611" i="6"/>
  <c r="I605" i="6"/>
  <c r="H602" i="6"/>
  <c r="I596" i="6"/>
  <c r="I587" i="6"/>
  <c r="J568" i="6"/>
  <c r="L567" i="6"/>
  <c r="F565" i="6"/>
  <c r="H565" i="6"/>
  <c r="H559" i="6"/>
  <c r="J559" i="6"/>
  <c r="L541" i="6"/>
  <c r="F528" i="6"/>
  <c r="H528" i="6"/>
  <c r="I528" i="6"/>
  <c r="F520" i="6"/>
  <c r="H520" i="6"/>
  <c r="I520" i="6"/>
  <c r="G515" i="6"/>
  <c r="K515" i="6"/>
  <c r="L515" i="6"/>
  <c r="G507" i="6"/>
  <c r="K507" i="6"/>
  <c r="L507" i="6"/>
  <c r="L724" i="6"/>
  <c r="K723" i="6"/>
  <c r="J722" i="6"/>
  <c r="L716" i="6"/>
  <c r="K715" i="6"/>
  <c r="J714" i="6"/>
  <c r="L708" i="6"/>
  <c r="K707" i="6"/>
  <c r="J706" i="6"/>
  <c r="L700" i="6"/>
  <c r="K699" i="6"/>
  <c r="J698" i="6"/>
  <c r="L692" i="6"/>
  <c r="K691" i="6"/>
  <c r="J690" i="6"/>
  <c r="L684" i="6"/>
  <c r="K683" i="6"/>
  <c r="J682" i="6"/>
  <c r="L676" i="6"/>
  <c r="K675" i="6"/>
  <c r="J674" i="6"/>
  <c r="L668" i="6"/>
  <c r="K667" i="6"/>
  <c r="J666" i="6"/>
  <c r="L660" i="6"/>
  <c r="K659" i="6"/>
  <c r="J658" i="6"/>
  <c r="L652" i="6"/>
  <c r="K651" i="6"/>
  <c r="J650" i="6"/>
  <c r="L644" i="6"/>
  <c r="K643" i="6"/>
  <c r="J642" i="6"/>
  <c r="L636" i="6"/>
  <c r="K635" i="6"/>
  <c r="J634" i="6"/>
  <c r="G632" i="6"/>
  <c r="F629" i="6"/>
  <c r="L628" i="6"/>
  <c r="I627" i="6"/>
  <c r="J624" i="6"/>
  <c r="G623" i="6"/>
  <c r="L619" i="6"/>
  <c r="G617" i="6"/>
  <c r="K615" i="6"/>
  <c r="K606" i="6"/>
  <c r="L600" i="6"/>
  <c r="H599" i="6"/>
  <c r="K597" i="6"/>
  <c r="H596" i="6"/>
  <c r="J594" i="6"/>
  <c r="L591" i="6"/>
  <c r="H590" i="6"/>
  <c r="K588" i="6"/>
  <c r="H587" i="6"/>
  <c r="F583" i="6"/>
  <c r="L582" i="6"/>
  <c r="G575" i="6"/>
  <c r="G568" i="6"/>
  <c r="K567" i="6"/>
  <c r="L566" i="6"/>
  <c r="J562" i="6"/>
  <c r="K562" i="6"/>
  <c r="F558" i="6"/>
  <c r="I558" i="6"/>
  <c r="L549" i="6"/>
  <c r="I541" i="6"/>
  <c r="G529" i="6"/>
  <c r="L529" i="6"/>
  <c r="G521" i="6"/>
  <c r="L521" i="6"/>
  <c r="L631" i="6"/>
  <c r="K628" i="6"/>
  <c r="H627" i="6"/>
  <c r="K625" i="6"/>
  <c r="F623" i="6"/>
  <c r="I615" i="6"/>
  <c r="F614" i="6"/>
  <c r="G608" i="6"/>
  <c r="J606" i="6"/>
  <c r="F605" i="6"/>
  <c r="L604" i="6"/>
  <c r="G599" i="6"/>
  <c r="J597" i="6"/>
  <c r="G593" i="6"/>
  <c r="K592" i="6"/>
  <c r="K591" i="6"/>
  <c r="J579" i="6"/>
  <c r="J576" i="6"/>
  <c r="H574" i="6"/>
  <c r="L573" i="6"/>
  <c r="F568" i="6"/>
  <c r="I567" i="6"/>
  <c r="K566" i="6"/>
  <c r="L565" i="6"/>
  <c r="G561" i="6"/>
  <c r="L560" i="6"/>
  <c r="J554" i="6"/>
  <c r="K554" i="6"/>
  <c r="G553" i="6"/>
  <c r="K551" i="6"/>
  <c r="L550" i="6"/>
  <c r="I549" i="6"/>
  <c r="L546" i="6"/>
  <c r="K545" i="6"/>
  <c r="G531" i="6"/>
  <c r="H530" i="6"/>
  <c r="I530" i="6"/>
  <c r="J530" i="6"/>
  <c r="K530" i="6"/>
  <c r="G523" i="6"/>
  <c r="H522" i="6"/>
  <c r="I522" i="6"/>
  <c r="J522" i="6"/>
  <c r="K522" i="6"/>
  <c r="L514" i="6"/>
  <c r="L506" i="6"/>
  <c r="G564" i="6"/>
  <c r="G556" i="6"/>
  <c r="J551" i="6"/>
  <c r="G548" i="6"/>
  <c r="J543" i="6"/>
  <c r="I542" i="6"/>
  <c r="G540" i="6"/>
  <c r="J535" i="6"/>
  <c r="I534" i="6"/>
  <c r="G532" i="6"/>
  <c r="J527" i="6"/>
  <c r="I526" i="6"/>
  <c r="H525" i="6"/>
  <c r="G524" i="6"/>
  <c r="J519" i="6"/>
  <c r="I518" i="6"/>
  <c r="H517" i="6"/>
  <c r="G516" i="6"/>
  <c r="L513" i="6"/>
  <c r="J511" i="6"/>
  <c r="I510" i="6"/>
  <c r="H509" i="6"/>
  <c r="G508" i="6"/>
  <c r="L505" i="6"/>
  <c r="J503" i="6"/>
  <c r="I502" i="6"/>
  <c r="H501" i="6"/>
  <c r="G500" i="6"/>
  <c r="L497" i="6"/>
  <c r="J495" i="6"/>
  <c r="I494" i="6"/>
  <c r="H493" i="6"/>
  <c r="G492" i="6"/>
  <c r="L489" i="6"/>
  <c r="J487" i="6"/>
  <c r="I486" i="6"/>
  <c r="H485" i="6"/>
  <c r="G484" i="6"/>
  <c r="L481" i="6"/>
  <c r="J479" i="6"/>
  <c r="I478" i="6"/>
  <c r="H477" i="6"/>
  <c r="L473" i="6"/>
  <c r="J471" i="6"/>
  <c r="I470" i="6"/>
  <c r="H469" i="6"/>
  <c r="L465" i="6"/>
  <c r="J463" i="6"/>
  <c r="I462" i="6"/>
  <c r="H461" i="6"/>
  <c r="L457" i="6"/>
  <c r="J455" i="6"/>
  <c r="I454" i="6"/>
  <c r="H453" i="6"/>
  <c r="L449" i="6"/>
  <c r="K448" i="6"/>
  <c r="J447" i="6"/>
  <c r="I446" i="6"/>
  <c r="H445" i="6"/>
  <c r="L441" i="6"/>
  <c r="K440" i="6"/>
  <c r="J439" i="6"/>
  <c r="I438" i="6"/>
  <c r="H437" i="6"/>
  <c r="L433" i="6"/>
  <c r="K432" i="6"/>
  <c r="J431" i="6"/>
  <c r="I430" i="6"/>
  <c r="H429" i="6"/>
  <c r="L425" i="6"/>
  <c r="K424" i="6"/>
  <c r="J423" i="6"/>
  <c r="I422" i="6"/>
  <c r="H421" i="6"/>
  <c r="L417" i="6"/>
  <c r="K416" i="6"/>
  <c r="J415" i="6"/>
  <c r="I414" i="6"/>
  <c r="H413" i="6"/>
  <c r="L409" i="6"/>
  <c r="K408" i="6"/>
  <c r="J407" i="6"/>
  <c r="I406" i="6"/>
  <c r="H405" i="6"/>
  <c r="L401" i="6"/>
  <c r="K400" i="6"/>
  <c r="J399" i="6"/>
  <c r="L396" i="6"/>
  <c r="H395" i="6"/>
  <c r="K393" i="6"/>
  <c r="H392" i="6"/>
  <c r="K390" i="6"/>
  <c r="I389" i="6"/>
  <c r="K385" i="6"/>
  <c r="K381" i="6"/>
  <c r="L381" i="6"/>
  <c r="H380" i="6"/>
  <c r="K379" i="6"/>
  <c r="L378" i="6"/>
  <c r="L377" i="6"/>
  <c r="G377" i="6"/>
  <c r="I376" i="6"/>
  <c r="K375" i="6"/>
  <c r="J367" i="6"/>
  <c r="F367" i="6"/>
  <c r="G364" i="6"/>
  <c r="K364" i="6"/>
  <c r="J362" i="6"/>
  <c r="K360" i="6"/>
  <c r="G360" i="6"/>
  <c r="I356" i="6"/>
  <c r="L355" i="6"/>
  <c r="L307" i="6"/>
  <c r="L299" i="6"/>
  <c r="G292" i="6"/>
  <c r="K292" i="6"/>
  <c r="F387" i="6"/>
  <c r="I387" i="6"/>
  <c r="J387" i="6"/>
  <c r="H370" i="6"/>
  <c r="I370" i="6"/>
  <c r="K357" i="6"/>
  <c r="L357" i="6"/>
  <c r="L354" i="6"/>
  <c r="L353" i="6"/>
  <c r="G353" i="6"/>
  <c r="K313" i="6"/>
  <c r="L313" i="6"/>
  <c r="G313" i="6"/>
  <c r="K312" i="6"/>
  <c r="G312" i="6"/>
  <c r="F292" i="6"/>
  <c r="H292" i="6"/>
  <c r="I292" i="6"/>
  <c r="J292" i="6"/>
  <c r="F284" i="6"/>
  <c r="H284" i="6"/>
  <c r="I284" i="6"/>
  <c r="J284" i="6"/>
  <c r="F276" i="6"/>
  <c r="H276" i="6"/>
  <c r="I276" i="6"/>
  <c r="J276" i="6"/>
  <c r="G526" i="6"/>
  <c r="F525" i="6"/>
  <c r="G518" i="6"/>
  <c r="F517" i="6"/>
  <c r="I512" i="6"/>
  <c r="G510" i="6"/>
  <c r="F509" i="6"/>
  <c r="I504" i="6"/>
  <c r="G502" i="6"/>
  <c r="F501" i="6"/>
  <c r="L499" i="6"/>
  <c r="K498" i="6"/>
  <c r="I496" i="6"/>
  <c r="G494" i="6"/>
  <c r="F493" i="6"/>
  <c r="L491" i="6"/>
  <c r="K490" i="6"/>
  <c r="I488" i="6"/>
  <c r="G486" i="6"/>
  <c r="F485" i="6"/>
  <c r="L483" i="6"/>
  <c r="K482" i="6"/>
  <c r="I480" i="6"/>
  <c r="G478" i="6"/>
  <c r="F477" i="6"/>
  <c r="L475" i="6"/>
  <c r="K474" i="6"/>
  <c r="I472" i="6"/>
  <c r="G470" i="6"/>
  <c r="F469" i="6"/>
  <c r="L467" i="6"/>
  <c r="K466" i="6"/>
  <c r="I464" i="6"/>
  <c r="G462" i="6"/>
  <c r="F461" i="6"/>
  <c r="L459" i="6"/>
  <c r="K458" i="6"/>
  <c r="I456" i="6"/>
  <c r="G454" i="6"/>
  <c r="F453" i="6"/>
  <c r="L451" i="6"/>
  <c r="K450" i="6"/>
  <c r="I448" i="6"/>
  <c r="H447" i="6"/>
  <c r="L443" i="6"/>
  <c r="K442" i="6"/>
  <c r="I440" i="6"/>
  <c r="H439" i="6"/>
  <c r="L435" i="6"/>
  <c r="K434" i="6"/>
  <c r="I432" i="6"/>
  <c r="H431" i="6"/>
  <c r="L427" i="6"/>
  <c r="K426" i="6"/>
  <c r="I424" i="6"/>
  <c r="H423" i="6"/>
  <c r="L419" i="6"/>
  <c r="K418" i="6"/>
  <c r="I416" i="6"/>
  <c r="H415" i="6"/>
  <c r="L411" i="6"/>
  <c r="K410" i="6"/>
  <c r="I408" i="6"/>
  <c r="H407" i="6"/>
  <c r="L403" i="6"/>
  <c r="K402" i="6"/>
  <c r="I400" i="6"/>
  <c r="H399" i="6"/>
  <c r="I396" i="6"/>
  <c r="F395" i="6"/>
  <c r="L394" i="6"/>
  <c r="I393" i="6"/>
  <c r="K391" i="6"/>
  <c r="F389" i="6"/>
  <c r="J383" i="6"/>
  <c r="F383" i="6"/>
  <c r="G380" i="6"/>
  <c r="K380" i="6"/>
  <c r="J378" i="6"/>
  <c r="K376" i="6"/>
  <c r="G376" i="6"/>
  <c r="I372" i="6"/>
  <c r="L371" i="6"/>
  <c r="J368" i="6"/>
  <c r="F363" i="6"/>
  <c r="I363" i="6"/>
  <c r="J363" i="6"/>
  <c r="F356" i="6"/>
  <c r="K354" i="6"/>
  <c r="K352" i="6"/>
  <c r="G352" i="6"/>
  <c r="L347" i="6"/>
  <c r="K345" i="6"/>
  <c r="L345" i="6"/>
  <c r="G345" i="6"/>
  <c r="K344" i="6"/>
  <c r="G344" i="6"/>
  <c r="L339" i="6"/>
  <c r="K337" i="6"/>
  <c r="L337" i="6"/>
  <c r="G337" i="6"/>
  <c r="K336" i="6"/>
  <c r="G336" i="6"/>
  <c r="L331" i="6"/>
  <c r="K329" i="6"/>
  <c r="L329" i="6"/>
  <c r="G329" i="6"/>
  <c r="K328" i="6"/>
  <c r="G328" i="6"/>
  <c r="L323" i="6"/>
  <c r="K321" i="6"/>
  <c r="L321" i="6"/>
  <c r="G321" i="6"/>
  <c r="K320" i="6"/>
  <c r="G320" i="6"/>
  <c r="K315" i="6"/>
  <c r="J312" i="6"/>
  <c r="F312" i="6"/>
  <c r="I311" i="6"/>
  <c r="J311" i="6"/>
  <c r="F311" i="6"/>
  <c r="I308" i="6"/>
  <c r="G543" i="6"/>
  <c r="G535" i="6"/>
  <c r="G527" i="6"/>
  <c r="G519" i="6"/>
  <c r="H512" i="6"/>
  <c r="G511" i="6"/>
  <c r="H504" i="6"/>
  <c r="G503" i="6"/>
  <c r="K499" i="6"/>
  <c r="J498" i="6"/>
  <c r="H496" i="6"/>
  <c r="G495" i="6"/>
  <c r="K491" i="6"/>
  <c r="J490" i="6"/>
  <c r="H488" i="6"/>
  <c r="G487" i="6"/>
  <c r="K483" i="6"/>
  <c r="J482" i="6"/>
  <c r="H480" i="6"/>
  <c r="G479" i="6"/>
  <c r="K475" i="6"/>
  <c r="J474" i="6"/>
  <c r="H472" i="6"/>
  <c r="G471" i="6"/>
  <c r="K467" i="6"/>
  <c r="J466" i="6"/>
  <c r="H464" i="6"/>
  <c r="G463" i="6"/>
  <c r="K459" i="6"/>
  <c r="J458" i="6"/>
  <c r="H456" i="6"/>
  <c r="G455" i="6"/>
  <c r="K451" i="6"/>
  <c r="J450" i="6"/>
  <c r="H448" i="6"/>
  <c r="G447" i="6"/>
  <c r="F446" i="6"/>
  <c r="K443" i="6"/>
  <c r="J442" i="6"/>
  <c r="H440" i="6"/>
  <c r="G439" i="6"/>
  <c r="F438" i="6"/>
  <c r="K435" i="6"/>
  <c r="J434" i="6"/>
  <c r="H432" i="6"/>
  <c r="G431" i="6"/>
  <c r="F430" i="6"/>
  <c r="K427" i="6"/>
  <c r="J426" i="6"/>
  <c r="H424" i="6"/>
  <c r="G423" i="6"/>
  <c r="F422" i="6"/>
  <c r="K419" i="6"/>
  <c r="J418" i="6"/>
  <c r="H416" i="6"/>
  <c r="G415" i="6"/>
  <c r="F414" i="6"/>
  <c r="K411" i="6"/>
  <c r="J410" i="6"/>
  <c r="H408" i="6"/>
  <c r="G407" i="6"/>
  <c r="F406" i="6"/>
  <c r="K403" i="6"/>
  <c r="J402" i="6"/>
  <c r="H400" i="6"/>
  <c r="L397" i="6"/>
  <c r="H396" i="6"/>
  <c r="K394" i="6"/>
  <c r="H393" i="6"/>
  <c r="J391" i="6"/>
  <c r="K389" i="6"/>
  <c r="I388" i="6"/>
  <c r="H386" i="6"/>
  <c r="I386" i="6"/>
  <c r="K373" i="6"/>
  <c r="L373" i="6"/>
  <c r="H372" i="6"/>
  <c r="L370" i="6"/>
  <c r="L369" i="6"/>
  <c r="G369" i="6"/>
  <c r="I368" i="6"/>
  <c r="J359" i="6"/>
  <c r="F359" i="6"/>
  <c r="G356" i="6"/>
  <c r="K356" i="6"/>
  <c r="J354" i="6"/>
  <c r="J352" i="6"/>
  <c r="F352" i="6"/>
  <c r="I351" i="6"/>
  <c r="J351" i="6"/>
  <c r="F351" i="6"/>
  <c r="K347" i="6"/>
  <c r="J344" i="6"/>
  <c r="F344" i="6"/>
  <c r="I343" i="6"/>
  <c r="J343" i="6"/>
  <c r="F343" i="6"/>
  <c r="K339" i="6"/>
  <c r="J336" i="6"/>
  <c r="F336" i="6"/>
  <c r="I335" i="6"/>
  <c r="J335" i="6"/>
  <c r="F335" i="6"/>
  <c r="K331" i="6"/>
  <c r="J328" i="6"/>
  <c r="F328" i="6"/>
  <c r="I327" i="6"/>
  <c r="J327" i="6"/>
  <c r="F327" i="6"/>
  <c r="K323" i="6"/>
  <c r="J320" i="6"/>
  <c r="F320" i="6"/>
  <c r="I319" i="6"/>
  <c r="J319" i="6"/>
  <c r="F319" i="6"/>
  <c r="I316" i="6"/>
  <c r="L303" i="6"/>
  <c r="I498" i="6"/>
  <c r="I490" i="6"/>
  <c r="I482" i="6"/>
  <c r="I474" i="6"/>
  <c r="I466" i="6"/>
  <c r="I458" i="6"/>
  <c r="I450" i="6"/>
  <c r="I442" i="6"/>
  <c r="I434" i="6"/>
  <c r="I426" i="6"/>
  <c r="I418" i="6"/>
  <c r="I410" i="6"/>
  <c r="I402" i="6"/>
  <c r="J394" i="6"/>
  <c r="I391" i="6"/>
  <c r="G390" i="6"/>
  <c r="H388" i="6"/>
  <c r="L387" i="6"/>
  <c r="F379" i="6"/>
  <c r="I379" i="6"/>
  <c r="J379" i="6"/>
  <c r="F372" i="6"/>
  <c r="K370" i="6"/>
  <c r="H368" i="6"/>
  <c r="L364" i="6"/>
  <c r="H362" i="6"/>
  <c r="I362" i="6"/>
  <c r="L360" i="6"/>
  <c r="K353" i="6"/>
  <c r="I348" i="6"/>
  <c r="G309" i="6"/>
  <c r="K309" i="6"/>
  <c r="L309" i="6"/>
  <c r="G308" i="6"/>
  <c r="K308" i="6"/>
  <c r="G293" i="6"/>
  <c r="K293" i="6"/>
  <c r="L293" i="6"/>
  <c r="L526" i="6"/>
  <c r="K525" i="6"/>
  <c r="L518" i="6"/>
  <c r="K517" i="6"/>
  <c r="L510" i="6"/>
  <c r="K509" i="6"/>
  <c r="L502" i="6"/>
  <c r="K501" i="6"/>
  <c r="H498" i="6"/>
  <c r="L494" i="6"/>
  <c r="K493" i="6"/>
  <c r="H490" i="6"/>
  <c r="L486" i="6"/>
  <c r="K485" i="6"/>
  <c r="H482" i="6"/>
  <c r="L478" i="6"/>
  <c r="K477" i="6"/>
  <c r="H474" i="6"/>
  <c r="L470" i="6"/>
  <c r="K469" i="6"/>
  <c r="H466" i="6"/>
  <c r="L462" i="6"/>
  <c r="K461" i="6"/>
  <c r="H458" i="6"/>
  <c r="H450" i="6"/>
  <c r="H442" i="6"/>
  <c r="H434" i="6"/>
  <c r="H426" i="6"/>
  <c r="H418" i="6"/>
  <c r="H410" i="6"/>
  <c r="H402" i="6"/>
  <c r="F396" i="6"/>
  <c r="I394" i="6"/>
  <c r="H391" i="6"/>
  <c r="F388" i="6"/>
  <c r="K387" i="6"/>
  <c r="L385" i="6"/>
  <c r="G385" i="6"/>
  <c r="J375" i="6"/>
  <c r="F375" i="6"/>
  <c r="G372" i="6"/>
  <c r="K372" i="6"/>
  <c r="J370" i="6"/>
  <c r="K368" i="6"/>
  <c r="G368" i="6"/>
  <c r="I364" i="6"/>
  <c r="L363" i="6"/>
  <c r="J360" i="6"/>
  <c r="F355" i="6"/>
  <c r="I355" i="6"/>
  <c r="J355" i="6"/>
  <c r="G317" i="6"/>
  <c r="K317" i="6"/>
  <c r="L317" i="6"/>
  <c r="G316" i="6"/>
  <c r="K316" i="6"/>
  <c r="F308" i="6"/>
  <c r="J308" i="6"/>
  <c r="F307" i="6"/>
  <c r="I307" i="6"/>
  <c r="J307" i="6"/>
  <c r="G300" i="6"/>
  <c r="K300" i="6"/>
  <c r="F299" i="6"/>
  <c r="I299" i="6"/>
  <c r="J299" i="6"/>
  <c r="K296" i="6"/>
  <c r="L296" i="6"/>
  <c r="G296" i="6"/>
  <c r="G285" i="6"/>
  <c r="K285" i="6"/>
  <c r="L285" i="6"/>
  <c r="G277" i="6"/>
  <c r="K277" i="6"/>
  <c r="L277" i="6"/>
  <c r="G388" i="6"/>
  <c r="H387" i="6"/>
  <c r="H378" i="6"/>
  <c r="I378" i="6"/>
  <c r="K365" i="6"/>
  <c r="L365" i="6"/>
  <c r="H364" i="6"/>
  <c r="K363" i="6"/>
  <c r="L361" i="6"/>
  <c r="G361" i="6"/>
  <c r="I360" i="6"/>
  <c r="G349" i="6"/>
  <c r="K349" i="6"/>
  <c r="L349" i="6"/>
  <c r="G348" i="6"/>
  <c r="K348" i="6"/>
  <c r="G341" i="6"/>
  <c r="K341" i="6"/>
  <c r="L341" i="6"/>
  <c r="G340" i="6"/>
  <c r="K340" i="6"/>
  <c r="G333" i="6"/>
  <c r="K333" i="6"/>
  <c r="L333" i="6"/>
  <c r="G332" i="6"/>
  <c r="K332" i="6"/>
  <c r="G325" i="6"/>
  <c r="K325" i="6"/>
  <c r="L325" i="6"/>
  <c r="G324" i="6"/>
  <c r="K324" i="6"/>
  <c r="F316" i="6"/>
  <c r="J316" i="6"/>
  <c r="F315" i="6"/>
  <c r="I315" i="6"/>
  <c r="J315" i="6"/>
  <c r="L312" i="6"/>
  <c r="F300" i="6"/>
  <c r="H300" i="6"/>
  <c r="J300" i="6"/>
  <c r="G397" i="6"/>
  <c r="F394" i="6"/>
  <c r="K384" i="6"/>
  <c r="G384" i="6"/>
  <c r="F371" i="6"/>
  <c r="I371" i="6"/>
  <c r="J371" i="6"/>
  <c r="F370" i="6"/>
  <c r="F364" i="6"/>
  <c r="H360" i="6"/>
  <c r="H354" i="6"/>
  <c r="I354" i="6"/>
  <c r="F348" i="6"/>
  <c r="J348" i="6"/>
  <c r="F347" i="6"/>
  <c r="I347" i="6"/>
  <c r="J347" i="6"/>
  <c r="F340" i="6"/>
  <c r="J340" i="6"/>
  <c r="F339" i="6"/>
  <c r="I339" i="6"/>
  <c r="J339" i="6"/>
  <c r="F332" i="6"/>
  <c r="J332" i="6"/>
  <c r="F331" i="6"/>
  <c r="I331" i="6"/>
  <c r="J331" i="6"/>
  <c r="F324" i="6"/>
  <c r="J324" i="6"/>
  <c r="F323" i="6"/>
  <c r="I323" i="6"/>
  <c r="J323" i="6"/>
  <c r="K304" i="6"/>
  <c r="L304" i="6"/>
  <c r="G304" i="6"/>
  <c r="I303" i="6"/>
  <c r="J303" i="6"/>
  <c r="K303" i="6"/>
  <c r="F303" i="6"/>
  <c r="G301" i="6"/>
  <c r="K301" i="6"/>
  <c r="L301" i="6"/>
  <c r="L292" i="6"/>
  <c r="L284" i="6"/>
  <c r="L276" i="6"/>
  <c r="K200" i="6"/>
  <c r="I195" i="6"/>
  <c r="J195" i="6"/>
  <c r="F195" i="6"/>
  <c r="K188" i="6"/>
  <c r="G188" i="6"/>
  <c r="G184" i="6"/>
  <c r="K184" i="6"/>
  <c r="K173" i="6"/>
  <c r="L173" i="6"/>
  <c r="I172" i="6"/>
  <c r="J172" i="6"/>
  <c r="H154" i="6"/>
  <c r="I154" i="6"/>
  <c r="K154" i="6"/>
  <c r="G153" i="6"/>
  <c r="L153" i="6"/>
  <c r="F152" i="6"/>
  <c r="I152" i="6"/>
  <c r="I12" i="6"/>
  <c r="G204" i="6"/>
  <c r="F191" i="6"/>
  <c r="J191" i="6"/>
  <c r="K165" i="6"/>
  <c r="L165" i="6"/>
  <c r="I164" i="6"/>
  <c r="J164" i="6"/>
  <c r="K157" i="6"/>
  <c r="L157" i="6"/>
  <c r="I156" i="6"/>
  <c r="J156" i="6"/>
  <c r="I346" i="6"/>
  <c r="I338" i="6"/>
  <c r="I330" i="6"/>
  <c r="I322" i="6"/>
  <c r="I314" i="6"/>
  <c r="I306" i="6"/>
  <c r="I298" i="6"/>
  <c r="F295" i="6"/>
  <c r="J291" i="6"/>
  <c r="I290" i="6"/>
  <c r="G288" i="6"/>
  <c r="F287" i="6"/>
  <c r="K284" i="6"/>
  <c r="J283" i="6"/>
  <c r="I282" i="6"/>
  <c r="G280" i="6"/>
  <c r="F279" i="6"/>
  <c r="K276" i="6"/>
  <c r="J275" i="6"/>
  <c r="I274" i="6"/>
  <c r="G272" i="6"/>
  <c r="F271" i="6"/>
  <c r="L269" i="6"/>
  <c r="K268" i="6"/>
  <c r="J267" i="6"/>
  <c r="I266" i="6"/>
  <c r="G264" i="6"/>
  <c r="F263" i="6"/>
  <c r="L261" i="6"/>
  <c r="K260" i="6"/>
  <c r="J259" i="6"/>
  <c r="I258" i="6"/>
  <c r="G256" i="6"/>
  <c r="F255" i="6"/>
  <c r="L253" i="6"/>
  <c r="K252" i="6"/>
  <c r="J251" i="6"/>
  <c r="I250" i="6"/>
  <c r="G248" i="6"/>
  <c r="F247" i="6"/>
  <c r="L245" i="6"/>
  <c r="K244" i="6"/>
  <c r="J243" i="6"/>
  <c r="I242" i="6"/>
  <c r="G240" i="6"/>
  <c r="F239" i="6"/>
  <c r="L237" i="6"/>
  <c r="K236" i="6"/>
  <c r="J235" i="6"/>
  <c r="I234" i="6"/>
  <c r="G232" i="6"/>
  <c r="F231" i="6"/>
  <c r="L229" i="6"/>
  <c r="K228" i="6"/>
  <c r="J227" i="6"/>
  <c r="I226" i="6"/>
  <c r="G224" i="6"/>
  <c r="F223" i="6"/>
  <c r="L221" i="6"/>
  <c r="K220" i="6"/>
  <c r="J219" i="6"/>
  <c r="I218" i="6"/>
  <c r="G216" i="6"/>
  <c r="F215" i="6"/>
  <c r="L213" i="6"/>
  <c r="K212" i="6"/>
  <c r="J211" i="6"/>
  <c r="I207" i="6"/>
  <c r="J205" i="6"/>
  <c r="L202" i="6"/>
  <c r="G197" i="6"/>
  <c r="L196" i="6"/>
  <c r="H194" i="6"/>
  <c r="I194" i="6"/>
  <c r="L192" i="6"/>
  <c r="I187" i="6"/>
  <c r="J187" i="6"/>
  <c r="F187" i="6"/>
  <c r="K179" i="6"/>
  <c r="J176" i="6"/>
  <c r="N12" i="6"/>
  <c r="J12" i="6"/>
  <c r="G305" i="6"/>
  <c r="F304" i="6"/>
  <c r="G297" i="6"/>
  <c r="F296" i="6"/>
  <c r="I291" i="6"/>
  <c r="G289" i="6"/>
  <c r="F288" i="6"/>
  <c r="I283" i="6"/>
  <c r="G281" i="6"/>
  <c r="F280" i="6"/>
  <c r="I275" i="6"/>
  <c r="G273" i="6"/>
  <c r="F272" i="6"/>
  <c r="K269" i="6"/>
  <c r="J268" i="6"/>
  <c r="I267" i="6"/>
  <c r="G265" i="6"/>
  <c r="F264" i="6"/>
  <c r="K261" i="6"/>
  <c r="J260" i="6"/>
  <c r="I259" i="6"/>
  <c r="G257" i="6"/>
  <c r="F256" i="6"/>
  <c r="K253" i="6"/>
  <c r="J252" i="6"/>
  <c r="I251" i="6"/>
  <c r="G249" i="6"/>
  <c r="F248" i="6"/>
  <c r="K245" i="6"/>
  <c r="J244" i="6"/>
  <c r="I243" i="6"/>
  <c r="G241" i="6"/>
  <c r="F240" i="6"/>
  <c r="K237" i="6"/>
  <c r="J236" i="6"/>
  <c r="I235" i="6"/>
  <c r="G233" i="6"/>
  <c r="F232" i="6"/>
  <c r="K229" i="6"/>
  <c r="J228" i="6"/>
  <c r="I227" i="6"/>
  <c r="G225" i="6"/>
  <c r="F224" i="6"/>
  <c r="K221" i="6"/>
  <c r="J220" i="6"/>
  <c r="I219" i="6"/>
  <c r="G217" i="6"/>
  <c r="F216" i="6"/>
  <c r="K213" i="6"/>
  <c r="J212" i="6"/>
  <c r="I211" i="6"/>
  <c r="L208" i="6"/>
  <c r="H207" i="6"/>
  <c r="I205" i="6"/>
  <c r="G203" i="6"/>
  <c r="K202" i="6"/>
  <c r="L200" i="6"/>
  <c r="F199" i="6"/>
  <c r="K198" i="6"/>
  <c r="I196" i="6"/>
  <c r="L195" i="6"/>
  <c r="J192" i="6"/>
  <c r="L191" i="6"/>
  <c r="F183" i="6"/>
  <c r="J183" i="6"/>
  <c r="L154" i="6"/>
  <c r="K153" i="6"/>
  <c r="K149" i="6"/>
  <c r="L149" i="6"/>
  <c r="E12" i="6"/>
  <c r="C12" i="6"/>
  <c r="H291" i="6"/>
  <c r="H283" i="6"/>
  <c r="H275" i="6"/>
  <c r="I268" i="6"/>
  <c r="H267" i="6"/>
  <c r="I260" i="6"/>
  <c r="H259" i="6"/>
  <c r="I252" i="6"/>
  <c r="H251" i="6"/>
  <c r="I244" i="6"/>
  <c r="H243" i="6"/>
  <c r="I236" i="6"/>
  <c r="H235" i="6"/>
  <c r="I228" i="6"/>
  <c r="H227" i="6"/>
  <c r="I220" i="6"/>
  <c r="H219" i="6"/>
  <c r="I212" i="6"/>
  <c r="H211" i="6"/>
  <c r="L204" i="6"/>
  <c r="J202" i="6"/>
  <c r="G201" i="6"/>
  <c r="L201" i="6"/>
  <c r="J200" i="6"/>
  <c r="K195" i="6"/>
  <c r="G193" i="6"/>
  <c r="L193" i="6"/>
  <c r="K191" i="6"/>
  <c r="L188" i="6"/>
  <c r="H186" i="6"/>
  <c r="I186" i="6"/>
  <c r="L184" i="6"/>
  <c r="L179" i="6"/>
  <c r="L172" i="6"/>
  <c r="J154" i="6"/>
  <c r="L152" i="6"/>
  <c r="K295" i="6"/>
  <c r="L288" i="6"/>
  <c r="K287" i="6"/>
  <c r="L280" i="6"/>
  <c r="K279" i="6"/>
  <c r="L272" i="6"/>
  <c r="K271" i="6"/>
  <c r="H268" i="6"/>
  <c r="L264" i="6"/>
  <c r="K263" i="6"/>
  <c r="H260" i="6"/>
  <c r="L256" i="6"/>
  <c r="K255" i="6"/>
  <c r="H252" i="6"/>
  <c r="L248" i="6"/>
  <c r="K247" i="6"/>
  <c r="H244" i="6"/>
  <c r="L240" i="6"/>
  <c r="K239" i="6"/>
  <c r="H236" i="6"/>
  <c r="L232" i="6"/>
  <c r="K231" i="6"/>
  <c r="H228" i="6"/>
  <c r="L224" i="6"/>
  <c r="K223" i="6"/>
  <c r="H220" i="6"/>
  <c r="L216" i="6"/>
  <c r="K215" i="6"/>
  <c r="H212" i="6"/>
  <c r="K204" i="6"/>
  <c r="I203" i="6"/>
  <c r="F203" i="6"/>
  <c r="I202" i="6"/>
  <c r="I200" i="6"/>
  <c r="H195" i="6"/>
  <c r="I191" i="6"/>
  <c r="I188" i="6"/>
  <c r="L187" i="6"/>
  <c r="J184" i="6"/>
  <c r="H178" i="6"/>
  <c r="I178" i="6"/>
  <c r="K178" i="6"/>
  <c r="G177" i="6"/>
  <c r="L177" i="6"/>
  <c r="F176" i="6"/>
  <c r="I176" i="6"/>
  <c r="H172" i="6"/>
  <c r="L171" i="6"/>
  <c r="L164" i="6"/>
  <c r="L156" i="6"/>
  <c r="J152" i="6"/>
  <c r="L305" i="6"/>
  <c r="L297" i="6"/>
  <c r="J295" i="6"/>
  <c r="L289" i="6"/>
  <c r="K288" i="6"/>
  <c r="J287" i="6"/>
  <c r="L281" i="6"/>
  <c r="K280" i="6"/>
  <c r="J279" i="6"/>
  <c r="L273" i="6"/>
  <c r="K272" i="6"/>
  <c r="J271" i="6"/>
  <c r="L265" i="6"/>
  <c r="K264" i="6"/>
  <c r="J263" i="6"/>
  <c r="L257" i="6"/>
  <c r="K256" i="6"/>
  <c r="J255" i="6"/>
  <c r="L249" i="6"/>
  <c r="K248" i="6"/>
  <c r="J247" i="6"/>
  <c r="L241" i="6"/>
  <c r="K240" i="6"/>
  <c r="J239" i="6"/>
  <c r="L233" i="6"/>
  <c r="K232" i="6"/>
  <c r="J231" i="6"/>
  <c r="L225" i="6"/>
  <c r="K224" i="6"/>
  <c r="J223" i="6"/>
  <c r="L217" i="6"/>
  <c r="K216" i="6"/>
  <c r="J215" i="6"/>
  <c r="K205" i="6"/>
  <c r="I204" i="6"/>
  <c r="H200" i="6"/>
  <c r="L199" i="6"/>
  <c r="G198" i="6"/>
  <c r="K196" i="6"/>
  <c r="G196" i="6"/>
  <c r="J194" i="6"/>
  <c r="G192" i="6"/>
  <c r="K192" i="6"/>
  <c r="H191" i="6"/>
  <c r="K189" i="6"/>
  <c r="L189" i="6"/>
  <c r="H188" i="6"/>
  <c r="K187" i="6"/>
  <c r="L186" i="6"/>
  <c r="G185" i="6"/>
  <c r="L185" i="6"/>
  <c r="I184" i="6"/>
  <c r="K183" i="6"/>
  <c r="G173" i="6"/>
  <c r="F172" i="6"/>
  <c r="H170" i="6"/>
  <c r="I170" i="6"/>
  <c r="K170" i="6"/>
  <c r="G169" i="6"/>
  <c r="L169" i="6"/>
  <c r="F168" i="6"/>
  <c r="I168" i="6"/>
  <c r="H164" i="6"/>
  <c r="L163" i="6"/>
  <c r="H156" i="6"/>
  <c r="F154" i="6"/>
  <c r="H152" i="6"/>
  <c r="G12" i="6"/>
  <c r="G208" i="6"/>
  <c r="F202" i="6"/>
  <c r="K201" i="6"/>
  <c r="G200" i="6"/>
  <c r="K199" i="6"/>
  <c r="L197" i="6"/>
  <c r="K193" i="6"/>
  <c r="F188" i="6"/>
  <c r="K186" i="6"/>
  <c r="H184" i="6"/>
  <c r="K181" i="6"/>
  <c r="L181" i="6"/>
  <c r="I180" i="6"/>
  <c r="J180" i="6"/>
  <c r="G165" i="6"/>
  <c r="F164" i="6"/>
  <c r="H162" i="6"/>
  <c r="I162" i="6"/>
  <c r="K162" i="6"/>
  <c r="G161" i="6"/>
  <c r="L161" i="6"/>
  <c r="F160" i="6"/>
  <c r="I160" i="6"/>
  <c r="G157" i="6"/>
  <c r="F156" i="6"/>
  <c r="L155" i="6"/>
  <c r="G180" i="6"/>
  <c r="F179" i="6"/>
  <c r="K176" i="6"/>
  <c r="J175" i="6"/>
  <c r="G172" i="6"/>
  <c r="F171" i="6"/>
  <c r="K168" i="6"/>
  <c r="J167" i="6"/>
  <c r="G164" i="6"/>
  <c r="F163" i="6"/>
  <c r="K160" i="6"/>
  <c r="J159" i="6"/>
  <c r="G156" i="6"/>
  <c r="F155" i="6"/>
  <c r="K152" i="6"/>
  <c r="J151" i="6"/>
  <c r="G148" i="6"/>
  <c r="L145" i="6"/>
  <c r="L137" i="6"/>
  <c r="L129" i="6"/>
  <c r="L121" i="6"/>
  <c r="L113" i="6"/>
  <c r="L105" i="6"/>
  <c r="L97" i="6"/>
  <c r="L89" i="6"/>
  <c r="L50" i="6"/>
  <c r="K141" i="6"/>
  <c r="K133" i="6"/>
  <c r="K125" i="6"/>
  <c r="K117" i="6"/>
  <c r="K109" i="6"/>
  <c r="K101" i="6"/>
  <c r="K93" i="6"/>
  <c r="K85" i="6"/>
  <c r="K70" i="6"/>
  <c r="G82" i="6"/>
  <c r="G78" i="6"/>
  <c r="G74" i="6"/>
  <c r="G70" i="6"/>
  <c r="G66" i="6"/>
  <c r="G62" i="6"/>
  <c r="G58" i="6"/>
  <c r="G54" i="6"/>
  <c r="G50" i="6"/>
  <c r="G46" i="6"/>
  <c r="G42" i="6"/>
  <c r="G38" i="6"/>
  <c r="G34" i="6"/>
  <c r="G30" i="6"/>
  <c r="G26" i="6"/>
  <c r="G22" i="6"/>
  <c r="I75" i="6"/>
  <c r="J71" i="6"/>
  <c r="J39" i="6"/>
  <c r="H79" i="6"/>
  <c r="H63" i="6"/>
  <c r="H47" i="6"/>
  <c r="H31" i="6"/>
  <c r="V12" i="3"/>
  <c r="H159" i="6"/>
  <c r="H151" i="6"/>
  <c r="L143" i="6"/>
  <c r="L135" i="6"/>
  <c r="L127" i="6"/>
  <c r="L119" i="6"/>
  <c r="L111" i="6"/>
  <c r="L103" i="6"/>
  <c r="L95" i="6"/>
  <c r="L87" i="6"/>
  <c r="K147" i="6"/>
  <c r="K139" i="6"/>
  <c r="K131" i="6"/>
  <c r="K123" i="6"/>
  <c r="K115" i="6"/>
  <c r="K107" i="6"/>
  <c r="K99" i="6"/>
  <c r="K91" i="6"/>
  <c r="G145" i="6"/>
  <c r="G141" i="6"/>
  <c r="G137" i="6"/>
  <c r="G133" i="6"/>
  <c r="G129" i="6"/>
  <c r="G125" i="6"/>
  <c r="G121" i="6"/>
  <c r="G117" i="6"/>
  <c r="G113" i="6"/>
  <c r="G109" i="6"/>
  <c r="G105" i="6"/>
  <c r="G101" i="6"/>
  <c r="G97" i="6"/>
  <c r="G93" i="6"/>
  <c r="G89" i="6"/>
  <c r="G85" i="6"/>
  <c r="G81" i="6"/>
  <c r="G77" i="6"/>
  <c r="G73" i="6"/>
  <c r="G69" i="6"/>
  <c r="G65" i="6"/>
  <c r="G61" i="6"/>
  <c r="G57" i="6"/>
  <c r="G53" i="6"/>
  <c r="G49" i="6"/>
  <c r="G45" i="6"/>
  <c r="G41" i="6"/>
  <c r="G37" i="6"/>
  <c r="G33" i="6"/>
  <c r="G29" i="6"/>
  <c r="G25" i="6"/>
  <c r="G21" i="6"/>
  <c r="H50" i="6"/>
  <c r="K180" i="6"/>
  <c r="J179" i="6"/>
  <c r="K172" i="6"/>
  <c r="J171" i="6"/>
  <c r="K164" i="6"/>
  <c r="J163" i="6"/>
  <c r="K156" i="6"/>
  <c r="J155" i="6"/>
  <c r="K148" i="6"/>
  <c r="V4" i="4"/>
  <c r="V5" i="4"/>
  <c r="V14" i="4"/>
  <c r="V6" i="4"/>
  <c r="V17" i="4"/>
  <c r="V7" i="4"/>
  <c r="V21" i="4"/>
  <c r="V9" i="4"/>
  <c r="V18" i="4"/>
  <c r="V2" i="4"/>
  <c r="V10" i="4"/>
  <c r="V3" i="4"/>
  <c r="V13" i="4"/>
  <c r="V16" i="4"/>
  <c r="V20" i="4"/>
  <c r="I179" i="6"/>
  <c r="I171" i="6"/>
  <c r="I163" i="6"/>
  <c r="J148" i="6"/>
  <c r="L12" i="6"/>
  <c r="H12" i="6"/>
  <c r="Q12" i="6"/>
  <c r="P12" i="6"/>
  <c r="O12" i="6"/>
  <c r="L147" i="6"/>
  <c r="L139" i="6"/>
  <c r="L131" i="6"/>
  <c r="L123" i="6"/>
  <c r="L115" i="6"/>
  <c r="L107" i="6"/>
  <c r="L99" i="6"/>
  <c r="L91" i="6"/>
  <c r="K143" i="6"/>
  <c r="K135" i="6"/>
  <c r="K127" i="6"/>
  <c r="K119" i="6"/>
  <c r="K111" i="6"/>
  <c r="K103" i="6"/>
  <c r="K95" i="6"/>
  <c r="K87" i="6"/>
  <c r="G21" i="1"/>
  <c r="V4" i="3"/>
  <c r="G59" i="1"/>
  <c r="K59" i="1"/>
  <c r="E57" i="1"/>
  <c r="F57" i="1"/>
  <c r="G57" i="1"/>
  <c r="J57" i="1"/>
  <c r="E49" i="1"/>
  <c r="F49" i="1"/>
  <c r="G42" i="1"/>
  <c r="I42" i="1"/>
  <c r="E40" i="1"/>
  <c r="F40" i="1"/>
  <c r="E32" i="1"/>
  <c r="F32" i="1"/>
  <c r="G26" i="1"/>
  <c r="I26" i="1"/>
  <c r="E24" i="1"/>
  <c r="F24" i="1"/>
  <c r="G24" i="1"/>
  <c r="I24" i="1"/>
  <c r="F1205" i="5"/>
  <c r="K1202" i="5"/>
  <c r="I1200" i="5"/>
  <c r="H1199" i="5"/>
  <c r="G1198" i="5"/>
  <c r="F1197" i="5"/>
  <c r="K1194" i="5"/>
  <c r="I1192" i="5"/>
  <c r="H1191" i="5"/>
  <c r="G1190" i="5"/>
  <c r="F1189" i="5"/>
  <c r="K1186" i="5"/>
  <c r="I1184" i="5"/>
  <c r="H1183" i="5"/>
  <c r="G1182" i="5"/>
  <c r="F1181" i="5"/>
  <c r="I1176" i="5"/>
  <c r="H1175" i="5"/>
  <c r="G1174" i="5"/>
  <c r="F1173" i="5"/>
  <c r="I1168" i="5"/>
  <c r="H1167" i="5"/>
  <c r="G1166" i="5"/>
  <c r="F1165" i="5"/>
  <c r="I1160" i="5"/>
  <c r="H1159" i="5"/>
  <c r="G1158" i="5"/>
  <c r="F1157" i="5"/>
  <c r="I1152" i="5"/>
  <c r="H1151" i="5"/>
  <c r="G1150" i="5"/>
  <c r="F1149" i="5"/>
  <c r="I1144" i="5"/>
  <c r="H1143" i="5"/>
  <c r="G1142" i="5"/>
  <c r="F1141" i="5"/>
  <c r="I1136" i="5"/>
  <c r="H1135" i="5"/>
  <c r="G1134" i="5"/>
  <c r="F1133" i="5"/>
  <c r="I1130" i="5"/>
  <c r="G1126" i="5"/>
  <c r="J1124" i="5"/>
  <c r="F1123" i="5"/>
  <c r="I1121" i="5"/>
  <c r="F1120" i="5"/>
  <c r="L1117" i="5"/>
  <c r="J1115" i="5"/>
  <c r="I1109" i="5"/>
  <c r="J1109" i="5"/>
  <c r="L1090" i="5"/>
  <c r="H1086" i="5"/>
  <c r="J1086" i="5"/>
  <c r="F1086" i="5"/>
  <c r="F1077" i="5"/>
  <c r="I1077" i="5"/>
  <c r="J1077" i="5"/>
  <c r="K1077" i="5"/>
  <c r="G1070" i="5"/>
  <c r="K1070" i="5"/>
  <c r="L1070" i="5"/>
  <c r="E62" i="1"/>
  <c r="F62" i="1"/>
  <c r="G56" i="1"/>
  <c r="K56" i="1"/>
  <c r="E54" i="1"/>
  <c r="F54" i="1"/>
  <c r="G54" i="1"/>
  <c r="K54" i="1"/>
  <c r="G48" i="1"/>
  <c r="I48" i="1"/>
  <c r="E45" i="1"/>
  <c r="F45" i="1"/>
  <c r="G39" i="1"/>
  <c r="I39" i="1"/>
  <c r="E37" i="1"/>
  <c r="F37" i="1"/>
  <c r="G37" i="1"/>
  <c r="I37" i="1"/>
  <c r="G31" i="1"/>
  <c r="I31" i="1"/>
  <c r="E29" i="1"/>
  <c r="F29" i="1"/>
  <c r="G23" i="1"/>
  <c r="I23" i="1"/>
  <c r="E21" i="1"/>
  <c r="F21" i="1"/>
  <c r="H1200" i="5"/>
  <c r="H1192" i="5"/>
  <c r="H1184" i="5"/>
  <c r="H1176" i="5"/>
  <c r="H1168" i="5"/>
  <c r="H1160" i="5"/>
  <c r="H1116" i="5"/>
  <c r="I1116" i="5"/>
  <c r="K1103" i="5"/>
  <c r="L1103" i="5"/>
  <c r="G1103" i="5"/>
  <c r="G1102" i="5"/>
  <c r="K1102" i="5"/>
  <c r="K1095" i="5"/>
  <c r="L1095" i="5"/>
  <c r="G1095" i="5"/>
  <c r="G1094" i="5"/>
  <c r="K1094" i="5"/>
  <c r="K1087" i="5"/>
  <c r="L1087" i="5"/>
  <c r="G1087" i="5"/>
  <c r="G1078" i="5"/>
  <c r="K1078" i="5"/>
  <c r="L1078" i="5"/>
  <c r="G61" i="1"/>
  <c r="K61" i="1"/>
  <c r="E59" i="1"/>
  <c r="F59" i="1"/>
  <c r="E51" i="1"/>
  <c r="F51" i="1"/>
  <c r="G51" i="1"/>
  <c r="I51" i="1"/>
  <c r="G44" i="1"/>
  <c r="I44" i="1"/>
  <c r="E42" i="1"/>
  <c r="F42" i="1"/>
  <c r="E34" i="1"/>
  <c r="F34" i="1"/>
  <c r="G34" i="1"/>
  <c r="I34" i="1"/>
  <c r="G28" i="1"/>
  <c r="I28" i="1"/>
  <c r="E26" i="1"/>
  <c r="F26" i="1"/>
  <c r="L1205" i="5"/>
  <c r="K1204" i="5"/>
  <c r="L1197" i="5"/>
  <c r="K1196" i="5"/>
  <c r="L1189" i="5"/>
  <c r="K1188" i="5"/>
  <c r="L1181" i="5"/>
  <c r="K1180" i="5"/>
  <c r="L1173" i="5"/>
  <c r="K1172" i="5"/>
  <c r="L1165" i="5"/>
  <c r="K1164" i="5"/>
  <c r="L1157" i="5"/>
  <c r="K1156" i="5"/>
  <c r="L1149" i="5"/>
  <c r="K1148" i="5"/>
  <c r="L1141" i="5"/>
  <c r="K1140" i="5"/>
  <c r="L1133" i="5"/>
  <c r="K1132" i="5"/>
  <c r="L1129" i="5"/>
  <c r="K1118" i="5"/>
  <c r="J1102" i="5"/>
  <c r="F1102" i="5"/>
  <c r="F1101" i="5"/>
  <c r="I1101" i="5"/>
  <c r="J1101" i="5"/>
  <c r="J1094" i="5"/>
  <c r="F1094" i="5"/>
  <c r="F1093" i="5"/>
  <c r="I1093" i="5"/>
  <c r="J1093" i="5"/>
  <c r="K1205" i="5"/>
  <c r="J1204" i="5"/>
  <c r="I1203" i="5"/>
  <c r="G1201" i="5"/>
  <c r="F1200" i="5"/>
  <c r="L1198" i="5"/>
  <c r="K1197" i="5"/>
  <c r="J1196" i="5"/>
  <c r="I1195" i="5"/>
  <c r="G1193" i="5"/>
  <c r="F1192" i="5"/>
  <c r="L1190" i="5"/>
  <c r="K1189" i="5"/>
  <c r="J1188" i="5"/>
  <c r="I1187" i="5"/>
  <c r="G1185" i="5"/>
  <c r="F1184" i="5"/>
  <c r="L1182" i="5"/>
  <c r="K1181" i="5"/>
  <c r="J1180" i="5"/>
  <c r="I1179" i="5"/>
  <c r="G1177" i="5"/>
  <c r="F1176" i="5"/>
  <c r="L1174" i="5"/>
  <c r="K1173" i="5"/>
  <c r="J1172" i="5"/>
  <c r="I1171" i="5"/>
  <c r="G1169" i="5"/>
  <c r="F1168" i="5"/>
  <c r="L1166" i="5"/>
  <c r="K1165" i="5"/>
  <c r="J1164" i="5"/>
  <c r="I1163" i="5"/>
  <c r="G1161" i="5"/>
  <c r="F1160" i="5"/>
  <c r="L1158" i="5"/>
  <c r="K1157" i="5"/>
  <c r="J1156" i="5"/>
  <c r="I1155" i="5"/>
  <c r="G1153" i="5"/>
  <c r="F1152" i="5"/>
  <c r="L1150" i="5"/>
  <c r="K1149" i="5"/>
  <c r="J1148" i="5"/>
  <c r="I1147" i="5"/>
  <c r="G1145" i="5"/>
  <c r="F1144" i="5"/>
  <c r="L1142" i="5"/>
  <c r="K1141" i="5"/>
  <c r="J1140" i="5"/>
  <c r="I1139" i="5"/>
  <c r="G1137" i="5"/>
  <c r="F1136" i="5"/>
  <c r="L1134" i="5"/>
  <c r="K1133" i="5"/>
  <c r="J1132" i="5"/>
  <c r="I1131" i="5"/>
  <c r="K1129" i="5"/>
  <c r="I1125" i="5"/>
  <c r="F1124" i="5"/>
  <c r="L1123" i="5"/>
  <c r="K1120" i="5"/>
  <c r="L1116" i="5"/>
  <c r="J1114" i="5"/>
  <c r="K1111" i="5"/>
  <c r="L1111" i="5"/>
  <c r="G1111" i="5"/>
  <c r="K1109" i="5"/>
  <c r="G1107" i="5"/>
  <c r="K1107" i="5"/>
  <c r="K1106" i="5"/>
  <c r="G1106" i="5"/>
  <c r="L1099" i="5"/>
  <c r="G1099" i="5"/>
  <c r="K1099" i="5"/>
  <c r="K1098" i="5"/>
  <c r="G1098" i="5"/>
  <c r="L1091" i="5"/>
  <c r="G1091" i="5"/>
  <c r="K1091" i="5"/>
  <c r="K1090" i="5"/>
  <c r="G1090" i="5"/>
  <c r="J1081" i="5"/>
  <c r="K1081" i="5"/>
  <c r="F1081" i="5"/>
  <c r="I1081" i="5"/>
  <c r="J1073" i="5"/>
  <c r="K1073" i="5"/>
  <c r="F1073" i="5"/>
  <c r="I1073" i="5"/>
  <c r="K1066" i="5"/>
  <c r="L1066" i="5"/>
  <c r="F1066" i="5"/>
  <c r="H1066" i="5"/>
  <c r="J1066" i="5"/>
  <c r="J1061" i="5"/>
  <c r="F1061" i="5"/>
  <c r="H1061" i="5"/>
  <c r="I1061" i="5"/>
  <c r="L1061" i="5"/>
  <c r="E61" i="1"/>
  <c r="F61" i="1"/>
  <c r="G55" i="1"/>
  <c r="K55" i="1"/>
  <c r="E53" i="1"/>
  <c r="F53" i="1"/>
  <c r="G53" i="1"/>
  <c r="K53" i="1"/>
  <c r="E44" i="1"/>
  <c r="F44" i="1"/>
  <c r="G38" i="1"/>
  <c r="I38" i="1"/>
  <c r="E36" i="1"/>
  <c r="F36" i="1"/>
  <c r="G36" i="1"/>
  <c r="I36" i="1"/>
  <c r="E28" i="1"/>
  <c r="F28" i="1"/>
  <c r="G22" i="1"/>
  <c r="I22" i="1"/>
  <c r="J1205" i="5"/>
  <c r="I1204" i="5"/>
  <c r="J1197" i="5"/>
  <c r="I1196" i="5"/>
  <c r="J1189" i="5"/>
  <c r="I1188" i="5"/>
  <c r="J1181" i="5"/>
  <c r="I1180" i="5"/>
  <c r="J1173" i="5"/>
  <c r="I1172" i="5"/>
  <c r="J1165" i="5"/>
  <c r="I1164" i="5"/>
  <c r="J1157" i="5"/>
  <c r="I1156" i="5"/>
  <c r="K1150" i="5"/>
  <c r="J1149" i="5"/>
  <c r="I1148" i="5"/>
  <c r="K1142" i="5"/>
  <c r="J1141" i="5"/>
  <c r="I1140" i="5"/>
  <c r="K1134" i="5"/>
  <c r="J1133" i="5"/>
  <c r="I1132" i="5"/>
  <c r="J1129" i="5"/>
  <c r="L1126" i="5"/>
  <c r="K1123" i="5"/>
  <c r="J1120" i="5"/>
  <c r="K1116" i="5"/>
  <c r="H1109" i="5"/>
  <c r="F1106" i="5"/>
  <c r="J1106" i="5"/>
  <c r="J1105" i="5"/>
  <c r="F1105" i="5"/>
  <c r="I1105" i="5"/>
  <c r="F1098" i="5"/>
  <c r="J1098" i="5"/>
  <c r="J1097" i="5"/>
  <c r="F1097" i="5"/>
  <c r="I1097" i="5"/>
  <c r="F1090" i="5"/>
  <c r="J1090" i="5"/>
  <c r="J1089" i="5"/>
  <c r="F1089" i="5"/>
  <c r="I1089" i="5"/>
  <c r="K1082" i="5"/>
  <c r="L1082" i="5"/>
  <c r="G1082" i="5"/>
  <c r="K1074" i="5"/>
  <c r="L1074" i="5"/>
  <c r="G1074" i="5"/>
  <c r="E58" i="1"/>
  <c r="F58" i="1"/>
  <c r="G58" i="1"/>
  <c r="K58" i="1"/>
  <c r="G52" i="1"/>
  <c r="K52" i="1"/>
  <c r="E50" i="1"/>
  <c r="F50" i="1"/>
  <c r="G50" i="1"/>
  <c r="I50" i="1"/>
  <c r="E41" i="1"/>
  <c r="F41" i="1"/>
  <c r="G41" i="1"/>
  <c r="I41" i="1"/>
  <c r="G35" i="1"/>
  <c r="I35" i="1"/>
  <c r="E33" i="1"/>
  <c r="F33" i="1"/>
  <c r="G33" i="1"/>
  <c r="I33" i="1"/>
  <c r="E25" i="1"/>
  <c r="F25" i="1"/>
  <c r="G25" i="1"/>
  <c r="I25" i="1"/>
  <c r="L1152" i="5"/>
  <c r="K1151" i="5"/>
  <c r="I1149" i="5"/>
  <c r="H1148" i="5"/>
  <c r="L1144" i="5"/>
  <c r="K1143" i="5"/>
  <c r="I1141" i="5"/>
  <c r="H1140" i="5"/>
  <c r="L1136" i="5"/>
  <c r="K1135" i="5"/>
  <c r="I1133" i="5"/>
  <c r="H1132" i="5"/>
  <c r="L1130" i="5"/>
  <c r="I1129" i="5"/>
  <c r="J1123" i="5"/>
  <c r="I1120" i="5"/>
  <c r="L1118" i="5"/>
  <c r="J1116" i="5"/>
  <c r="K1110" i="5"/>
  <c r="K1108" i="5"/>
  <c r="E63" i="1"/>
  <c r="F63" i="1"/>
  <c r="G63" i="1"/>
  <c r="K63" i="1"/>
  <c r="E55" i="1"/>
  <c r="F55" i="1"/>
  <c r="G49" i="1"/>
  <c r="I49" i="1"/>
  <c r="E46" i="1"/>
  <c r="F46" i="1"/>
  <c r="G46" i="1"/>
  <c r="I46" i="1"/>
  <c r="G40" i="1"/>
  <c r="I40" i="1"/>
  <c r="E38" i="1"/>
  <c r="F38" i="1"/>
  <c r="G32" i="1"/>
  <c r="I32" i="1"/>
  <c r="E30" i="1"/>
  <c r="F30" i="1"/>
  <c r="G30" i="1"/>
  <c r="I30" i="1"/>
  <c r="E22" i="1"/>
  <c r="F22" i="1"/>
  <c r="L1201" i="5"/>
  <c r="K1200" i="5"/>
  <c r="J1199" i="5"/>
  <c r="L1193" i="5"/>
  <c r="K1192" i="5"/>
  <c r="J1191" i="5"/>
  <c r="L1185" i="5"/>
  <c r="K1184" i="5"/>
  <c r="J1183" i="5"/>
  <c r="L1177" i="5"/>
  <c r="K1176" i="5"/>
  <c r="J1175" i="5"/>
  <c r="L1169" i="5"/>
  <c r="K1168" i="5"/>
  <c r="J1167" i="5"/>
  <c r="L1161" i="5"/>
  <c r="K1160" i="5"/>
  <c r="J1159" i="5"/>
  <c r="L1153" i="5"/>
  <c r="K1152" i="5"/>
  <c r="J1151" i="5"/>
  <c r="L1145" i="5"/>
  <c r="K1144" i="5"/>
  <c r="J1143" i="5"/>
  <c r="L1137" i="5"/>
  <c r="K1136" i="5"/>
  <c r="J1135" i="5"/>
  <c r="K1130" i="5"/>
  <c r="H1129" i="5"/>
  <c r="K1127" i="5"/>
  <c r="F1125" i="5"/>
  <c r="L1124" i="5"/>
  <c r="I1123" i="5"/>
  <c r="K1121" i="5"/>
  <c r="K1119" i="5"/>
  <c r="L1119" i="5"/>
  <c r="I1117" i="5"/>
  <c r="J1117" i="5"/>
  <c r="G1116" i="5"/>
  <c r="L1115" i="5"/>
  <c r="J1110" i="5"/>
  <c r="F1110" i="5"/>
  <c r="F1109" i="5"/>
  <c r="L1102" i="5"/>
  <c r="K1101" i="5"/>
  <c r="L1094" i="5"/>
  <c r="K1093" i="5"/>
  <c r="I1086" i="5"/>
  <c r="K1065" i="5"/>
  <c r="L1065" i="5"/>
  <c r="G1065" i="5"/>
  <c r="G62" i="1"/>
  <c r="K62" i="1"/>
  <c r="E60" i="1"/>
  <c r="F60" i="1"/>
  <c r="G60" i="1"/>
  <c r="K60" i="1"/>
  <c r="E52" i="1"/>
  <c r="F52" i="1"/>
  <c r="G45" i="1"/>
  <c r="I45" i="1"/>
  <c r="E43" i="1"/>
  <c r="F43" i="1"/>
  <c r="G43" i="1"/>
  <c r="I43" i="1"/>
  <c r="E35" i="1"/>
  <c r="F35" i="1"/>
  <c r="G29" i="1"/>
  <c r="I29" i="1"/>
  <c r="E27" i="1"/>
  <c r="F27" i="1"/>
  <c r="G27" i="1"/>
  <c r="I27" i="1"/>
  <c r="J1121" i="5"/>
  <c r="F1116" i="5"/>
  <c r="K1115" i="5"/>
  <c r="G1108" i="5"/>
  <c r="L1107" i="5"/>
  <c r="L1105" i="5"/>
  <c r="I1102" i="5"/>
  <c r="H1101" i="5"/>
  <c r="L1097" i="5"/>
  <c r="I1094" i="5"/>
  <c r="H1093" i="5"/>
  <c r="L1089" i="5"/>
  <c r="G1086" i="5"/>
  <c r="K1086" i="5"/>
  <c r="F1085" i="5"/>
  <c r="I1085" i="5"/>
  <c r="J1085" i="5"/>
  <c r="F1069" i="5"/>
  <c r="I1069" i="5"/>
  <c r="J1069" i="5"/>
  <c r="K1069" i="5"/>
  <c r="K1083" i="5"/>
  <c r="J1082" i="5"/>
  <c r="G1079" i="5"/>
  <c r="F1078" i="5"/>
  <c r="K1075" i="5"/>
  <c r="J1074" i="5"/>
  <c r="G1071" i="5"/>
  <c r="F1070" i="5"/>
  <c r="K1067" i="5"/>
  <c r="K1060" i="5"/>
  <c r="G1059" i="5"/>
  <c r="J1057" i="5"/>
  <c r="L1054" i="5"/>
  <c r="J1051" i="5"/>
  <c r="G1043" i="5"/>
  <c r="J1040" i="5"/>
  <c r="L1039" i="5"/>
  <c r="G1039" i="5"/>
  <c r="J1038" i="5"/>
  <c r="K1035" i="5"/>
  <c r="G1028" i="5"/>
  <c r="F1026" i="5"/>
  <c r="K1025" i="5"/>
  <c r="F1024" i="5"/>
  <c r="H1024" i="5"/>
  <c r="F1017" i="5"/>
  <c r="I1017" i="5"/>
  <c r="L1012" i="5"/>
  <c r="J1005" i="5"/>
  <c r="K1005" i="5"/>
  <c r="L997" i="5"/>
  <c r="K993" i="5"/>
  <c r="L993" i="5"/>
  <c r="G993" i="5"/>
  <c r="F1041" i="5"/>
  <c r="I1041" i="5"/>
  <c r="G1026" i="5"/>
  <c r="J1021" i="5"/>
  <c r="K1021" i="5"/>
  <c r="J1016" i="5"/>
  <c r="F1016" i="5"/>
  <c r="H1016" i="5"/>
  <c r="L1010" i="5"/>
  <c r="G1010" i="5"/>
  <c r="K1009" i="5"/>
  <c r="G1009" i="5"/>
  <c r="L1004" i="5"/>
  <c r="G982" i="5"/>
  <c r="K982" i="5"/>
  <c r="L982" i="5"/>
  <c r="H1057" i="5"/>
  <c r="L1052" i="5"/>
  <c r="L1047" i="5"/>
  <c r="G1047" i="5"/>
  <c r="H1038" i="5"/>
  <c r="L1037" i="5"/>
  <c r="H1011" i="5"/>
  <c r="I1011" i="5"/>
  <c r="F1009" i="5"/>
  <c r="I1009" i="5"/>
  <c r="J1008" i="5"/>
  <c r="F1008" i="5"/>
  <c r="H1008" i="5"/>
  <c r="L1002" i="5"/>
  <c r="G1002" i="5"/>
  <c r="K1001" i="5"/>
  <c r="G1001" i="5"/>
  <c r="I1108" i="5"/>
  <c r="I1100" i="5"/>
  <c r="I1092" i="5"/>
  <c r="I1084" i="5"/>
  <c r="L1079" i="5"/>
  <c r="I1076" i="5"/>
  <c r="L1071" i="5"/>
  <c r="I1068" i="5"/>
  <c r="I1064" i="5"/>
  <c r="G1063" i="5"/>
  <c r="K1061" i="5"/>
  <c r="G1060" i="5"/>
  <c r="J1058" i="5"/>
  <c r="F1051" i="5"/>
  <c r="F1049" i="5"/>
  <c r="I1049" i="5"/>
  <c r="I1048" i="5"/>
  <c r="I1046" i="5"/>
  <c r="H1042" i="5"/>
  <c r="L1041" i="5"/>
  <c r="F1040" i="5"/>
  <c r="K1039" i="5"/>
  <c r="K1037" i="5"/>
  <c r="L1035" i="5"/>
  <c r="G1034" i="5"/>
  <c r="J1033" i="5"/>
  <c r="H1029" i="5"/>
  <c r="I1027" i="5"/>
  <c r="K1024" i="5"/>
  <c r="L1021" i="5"/>
  <c r="L1020" i="5"/>
  <c r="G1019" i="5"/>
  <c r="L1017" i="5"/>
  <c r="K1012" i="5"/>
  <c r="I1005" i="5"/>
  <c r="H1003" i="5"/>
  <c r="I1003" i="5"/>
  <c r="F1001" i="5"/>
  <c r="I1001" i="5"/>
  <c r="J1000" i="5"/>
  <c r="F1000" i="5"/>
  <c r="H1000" i="5"/>
  <c r="F989" i="5"/>
  <c r="H989" i="5"/>
  <c r="J989" i="5"/>
  <c r="K989" i="5"/>
  <c r="I984" i="5"/>
  <c r="J984" i="5"/>
  <c r="K984" i="5"/>
  <c r="F984" i="5"/>
  <c r="H984" i="5"/>
  <c r="G1083" i="5"/>
  <c r="J1078" i="5"/>
  <c r="G1075" i="5"/>
  <c r="J1070" i="5"/>
  <c r="G1067" i="5"/>
  <c r="F1060" i="5"/>
  <c r="L1059" i="5"/>
  <c r="G1054" i="5"/>
  <c r="J1052" i="5"/>
  <c r="K1051" i="5"/>
  <c r="I1050" i="5"/>
  <c r="H1046" i="5"/>
  <c r="L1045" i="5"/>
  <c r="G1044" i="5"/>
  <c r="F1042" i="5"/>
  <c r="K1041" i="5"/>
  <c r="K1038" i="5"/>
  <c r="I1037" i="5"/>
  <c r="J1035" i="5"/>
  <c r="L1032" i="5"/>
  <c r="G1027" i="5"/>
  <c r="L1026" i="5"/>
  <c r="J1024" i="5"/>
  <c r="I1021" i="5"/>
  <c r="K1017" i="5"/>
  <c r="L1016" i="5"/>
  <c r="K1014" i="5"/>
  <c r="L1014" i="5"/>
  <c r="H1005" i="5"/>
  <c r="K1004" i="5"/>
  <c r="G998" i="5"/>
  <c r="K998" i="5"/>
  <c r="L998" i="5"/>
  <c r="G990" i="5"/>
  <c r="K990" i="5"/>
  <c r="L990" i="5"/>
  <c r="F973" i="5"/>
  <c r="H973" i="5"/>
  <c r="I973" i="5"/>
  <c r="J973" i="5"/>
  <c r="K973" i="5"/>
  <c r="H1052" i="5"/>
  <c r="G1042" i="5"/>
  <c r="J1041" i="5"/>
  <c r="H1037" i="5"/>
  <c r="I1035" i="5"/>
  <c r="K1026" i="5"/>
  <c r="F1025" i="5"/>
  <c r="I1025" i="5"/>
  <c r="K1022" i="5"/>
  <c r="L1022" i="5"/>
  <c r="H1021" i="5"/>
  <c r="K1016" i="5"/>
  <c r="K1006" i="5"/>
  <c r="L1006" i="5"/>
  <c r="F997" i="5"/>
  <c r="J997" i="5"/>
  <c r="K997" i="5"/>
  <c r="K985" i="5"/>
  <c r="L985" i="5"/>
  <c r="G985" i="5"/>
  <c r="G966" i="5"/>
  <c r="K966" i="5"/>
  <c r="L966" i="5"/>
  <c r="I1065" i="5"/>
  <c r="L1057" i="5"/>
  <c r="H1041" i="5"/>
  <c r="L1040" i="5"/>
  <c r="L1031" i="5"/>
  <c r="G1031" i="5"/>
  <c r="I1026" i="5"/>
  <c r="H1019" i="5"/>
  <c r="I1019" i="5"/>
  <c r="G1018" i="5"/>
  <c r="I1016" i="5"/>
  <c r="J1011" i="5"/>
  <c r="K1010" i="5"/>
  <c r="L1009" i="5"/>
  <c r="K1008" i="5"/>
  <c r="I992" i="5"/>
  <c r="J992" i="5"/>
  <c r="K992" i="5"/>
  <c r="F992" i="5"/>
  <c r="H992" i="5"/>
  <c r="F981" i="5"/>
  <c r="H981" i="5"/>
  <c r="I981" i="5"/>
  <c r="J981" i="5"/>
  <c r="K981" i="5"/>
  <c r="H1065" i="5"/>
  <c r="K1063" i="5"/>
  <c r="K1057" i="5"/>
  <c r="F1052" i="5"/>
  <c r="L1051" i="5"/>
  <c r="G1050" i="5"/>
  <c r="K1040" i="5"/>
  <c r="L1038" i="5"/>
  <c r="F1037" i="5"/>
  <c r="F1035" i="5"/>
  <c r="F1033" i="5"/>
  <c r="I1033" i="5"/>
  <c r="H1026" i="5"/>
  <c r="L1025" i="5"/>
  <c r="F1021" i="5"/>
  <c r="H1018" i="5"/>
  <c r="J1018" i="5"/>
  <c r="J1013" i="5"/>
  <c r="K1013" i="5"/>
  <c r="J1009" i="5"/>
  <c r="I1008" i="5"/>
  <c r="G1004" i="5"/>
  <c r="K1002" i="5"/>
  <c r="L1001" i="5"/>
  <c r="L989" i="5"/>
  <c r="G974" i="5"/>
  <c r="K974" i="5"/>
  <c r="L974" i="5"/>
  <c r="G1023" i="5"/>
  <c r="G1015" i="5"/>
  <c r="J1010" i="5"/>
  <c r="G1007" i="5"/>
  <c r="J1002" i="5"/>
  <c r="G999" i="5"/>
  <c r="L996" i="5"/>
  <c r="J994" i="5"/>
  <c r="I993" i="5"/>
  <c r="G991" i="5"/>
  <c r="L988" i="5"/>
  <c r="J986" i="5"/>
  <c r="I985" i="5"/>
  <c r="G983" i="5"/>
  <c r="L980" i="5"/>
  <c r="J978" i="5"/>
  <c r="I977" i="5"/>
  <c r="H976" i="5"/>
  <c r="G975" i="5"/>
  <c r="L972" i="5"/>
  <c r="J970" i="5"/>
  <c r="I969" i="5"/>
  <c r="H968" i="5"/>
  <c r="G967" i="5"/>
  <c r="L964" i="5"/>
  <c r="J962" i="5"/>
  <c r="I961" i="5"/>
  <c r="H960" i="5"/>
  <c r="G959" i="5"/>
  <c r="L956" i="5"/>
  <c r="J954" i="5"/>
  <c r="I953" i="5"/>
  <c r="H952" i="5"/>
  <c r="G951" i="5"/>
  <c r="L948" i="5"/>
  <c r="J946" i="5"/>
  <c r="I945" i="5"/>
  <c r="H944" i="5"/>
  <c r="G943" i="5"/>
  <c r="L940" i="5"/>
  <c r="J938" i="5"/>
  <c r="I937" i="5"/>
  <c r="H936" i="5"/>
  <c r="G935" i="5"/>
  <c r="L932" i="5"/>
  <c r="J930" i="5"/>
  <c r="I929" i="5"/>
  <c r="H928" i="5"/>
  <c r="G927" i="5"/>
  <c r="L924" i="5"/>
  <c r="J922" i="5"/>
  <c r="I921" i="5"/>
  <c r="H920" i="5"/>
  <c r="G919" i="5"/>
  <c r="L916" i="5"/>
  <c r="J914" i="5"/>
  <c r="I913" i="5"/>
  <c r="H912" i="5"/>
  <c r="G911" i="5"/>
  <c r="L908" i="5"/>
  <c r="J906" i="5"/>
  <c r="I905" i="5"/>
  <c r="H904" i="5"/>
  <c r="G903" i="5"/>
  <c r="L900" i="5"/>
  <c r="J898" i="5"/>
  <c r="I897" i="5"/>
  <c r="H896" i="5"/>
  <c r="G895" i="5"/>
  <c r="L892" i="5"/>
  <c r="J890" i="5"/>
  <c r="I889" i="5"/>
  <c r="H888" i="5"/>
  <c r="G887" i="5"/>
  <c r="L884" i="5"/>
  <c r="J882" i="5"/>
  <c r="I881" i="5"/>
  <c r="J878" i="5"/>
  <c r="H874" i="5"/>
  <c r="K872" i="5"/>
  <c r="L865" i="5"/>
  <c r="G864" i="5"/>
  <c r="G860" i="5"/>
  <c r="F858" i="5"/>
  <c r="J858" i="5"/>
  <c r="L853" i="5"/>
  <c r="L845" i="5"/>
  <c r="K839" i="5"/>
  <c r="L839" i="5"/>
  <c r="G839" i="5"/>
  <c r="G851" i="5"/>
  <c r="K851" i="5"/>
  <c r="L851" i="5"/>
  <c r="G850" i="5"/>
  <c r="K850" i="5"/>
  <c r="I995" i="5"/>
  <c r="I987" i="5"/>
  <c r="I979" i="5"/>
  <c r="G977" i="5"/>
  <c r="F976" i="5"/>
  <c r="I971" i="5"/>
  <c r="G969" i="5"/>
  <c r="F968" i="5"/>
  <c r="K965" i="5"/>
  <c r="I963" i="5"/>
  <c r="G961" i="5"/>
  <c r="F960" i="5"/>
  <c r="L958" i="5"/>
  <c r="K957" i="5"/>
  <c r="I955" i="5"/>
  <c r="G953" i="5"/>
  <c r="F952" i="5"/>
  <c r="L950" i="5"/>
  <c r="K949" i="5"/>
  <c r="I947" i="5"/>
  <c r="G945" i="5"/>
  <c r="F944" i="5"/>
  <c r="L942" i="5"/>
  <c r="K941" i="5"/>
  <c r="I939" i="5"/>
  <c r="G937" i="5"/>
  <c r="F936" i="5"/>
  <c r="L934" i="5"/>
  <c r="K933" i="5"/>
  <c r="I931" i="5"/>
  <c r="G929" i="5"/>
  <c r="F928" i="5"/>
  <c r="L926" i="5"/>
  <c r="K925" i="5"/>
  <c r="I923" i="5"/>
  <c r="G921" i="5"/>
  <c r="F920" i="5"/>
  <c r="L918" i="5"/>
  <c r="K917" i="5"/>
  <c r="I915" i="5"/>
  <c r="G913" i="5"/>
  <c r="F912" i="5"/>
  <c r="L910" i="5"/>
  <c r="K909" i="5"/>
  <c r="I907" i="5"/>
  <c r="G905" i="5"/>
  <c r="F904" i="5"/>
  <c r="L902" i="5"/>
  <c r="K901" i="5"/>
  <c r="I899" i="5"/>
  <c r="G897" i="5"/>
  <c r="F896" i="5"/>
  <c r="L894" i="5"/>
  <c r="K893" i="5"/>
  <c r="I891" i="5"/>
  <c r="G889" i="5"/>
  <c r="F888" i="5"/>
  <c r="L886" i="5"/>
  <c r="K885" i="5"/>
  <c r="I883" i="5"/>
  <c r="G881" i="5"/>
  <c r="K879" i="5"/>
  <c r="H878" i="5"/>
  <c r="I875" i="5"/>
  <c r="F874" i="5"/>
  <c r="L873" i="5"/>
  <c r="K870" i="5"/>
  <c r="J865" i="5"/>
  <c r="J863" i="5"/>
  <c r="J862" i="5"/>
  <c r="F862" i="5"/>
  <c r="I857" i="5"/>
  <c r="J857" i="5"/>
  <c r="I854" i="5"/>
  <c r="F850" i="5"/>
  <c r="J850" i="5"/>
  <c r="F849" i="5"/>
  <c r="I849" i="5"/>
  <c r="J849" i="5"/>
  <c r="I846" i="5"/>
  <c r="F818" i="5"/>
  <c r="H818" i="5"/>
  <c r="J818" i="5"/>
  <c r="G994" i="5"/>
  <c r="F993" i="5"/>
  <c r="G986" i="5"/>
  <c r="F985" i="5"/>
  <c r="G978" i="5"/>
  <c r="F977" i="5"/>
  <c r="G970" i="5"/>
  <c r="F969" i="5"/>
  <c r="J965" i="5"/>
  <c r="G962" i="5"/>
  <c r="F961" i="5"/>
  <c r="K958" i="5"/>
  <c r="J957" i="5"/>
  <c r="G954" i="5"/>
  <c r="F953" i="5"/>
  <c r="K950" i="5"/>
  <c r="J949" i="5"/>
  <c r="G946" i="5"/>
  <c r="F945" i="5"/>
  <c r="K942" i="5"/>
  <c r="J941" i="5"/>
  <c r="G938" i="5"/>
  <c r="F937" i="5"/>
  <c r="K934" i="5"/>
  <c r="J933" i="5"/>
  <c r="G930" i="5"/>
  <c r="F929" i="5"/>
  <c r="K926" i="5"/>
  <c r="J925" i="5"/>
  <c r="G922" i="5"/>
  <c r="F921" i="5"/>
  <c r="K918" i="5"/>
  <c r="J917" i="5"/>
  <c r="G914" i="5"/>
  <c r="F913" i="5"/>
  <c r="K910" i="5"/>
  <c r="J909" i="5"/>
  <c r="G906" i="5"/>
  <c r="F905" i="5"/>
  <c r="K902" i="5"/>
  <c r="J901" i="5"/>
  <c r="G898" i="5"/>
  <c r="F897" i="5"/>
  <c r="K894" i="5"/>
  <c r="J893" i="5"/>
  <c r="G890" i="5"/>
  <c r="F889" i="5"/>
  <c r="K886" i="5"/>
  <c r="J885" i="5"/>
  <c r="G882" i="5"/>
  <c r="F881" i="5"/>
  <c r="G878" i="5"/>
  <c r="G872" i="5"/>
  <c r="J870" i="5"/>
  <c r="F866" i="5"/>
  <c r="J866" i="5"/>
  <c r="H865" i="5"/>
  <c r="L858" i="5"/>
  <c r="F826" i="5"/>
  <c r="H826" i="5"/>
  <c r="J826" i="5"/>
  <c r="I965" i="5"/>
  <c r="I957" i="5"/>
  <c r="I949" i="5"/>
  <c r="I941" i="5"/>
  <c r="I933" i="5"/>
  <c r="I925" i="5"/>
  <c r="I917" i="5"/>
  <c r="I909" i="5"/>
  <c r="I901" i="5"/>
  <c r="I893" i="5"/>
  <c r="I885" i="5"/>
  <c r="J873" i="5"/>
  <c r="L862" i="5"/>
  <c r="K855" i="5"/>
  <c r="L855" i="5"/>
  <c r="G855" i="5"/>
  <c r="K854" i="5"/>
  <c r="G854" i="5"/>
  <c r="K847" i="5"/>
  <c r="L847" i="5"/>
  <c r="G847" i="5"/>
  <c r="K846" i="5"/>
  <c r="G846" i="5"/>
  <c r="F834" i="5"/>
  <c r="H834" i="5"/>
  <c r="J834" i="5"/>
  <c r="I821" i="5"/>
  <c r="J821" i="5"/>
  <c r="K821" i="5"/>
  <c r="F821" i="5"/>
  <c r="H821" i="5"/>
  <c r="G819" i="5"/>
  <c r="K819" i="5"/>
  <c r="L819" i="5"/>
  <c r="L977" i="5"/>
  <c r="K976" i="5"/>
  <c r="L969" i="5"/>
  <c r="K968" i="5"/>
  <c r="H965" i="5"/>
  <c r="L961" i="5"/>
  <c r="K960" i="5"/>
  <c r="H957" i="5"/>
  <c r="L953" i="5"/>
  <c r="K952" i="5"/>
  <c r="H949" i="5"/>
  <c r="L945" i="5"/>
  <c r="K944" i="5"/>
  <c r="H941" i="5"/>
  <c r="L937" i="5"/>
  <c r="K936" i="5"/>
  <c r="H933" i="5"/>
  <c r="L929" i="5"/>
  <c r="K928" i="5"/>
  <c r="H925" i="5"/>
  <c r="L921" i="5"/>
  <c r="K920" i="5"/>
  <c r="H917" i="5"/>
  <c r="L913" i="5"/>
  <c r="K912" i="5"/>
  <c r="H909" i="5"/>
  <c r="L905" i="5"/>
  <c r="K904" i="5"/>
  <c r="H901" i="5"/>
  <c r="L897" i="5"/>
  <c r="K896" i="5"/>
  <c r="H893" i="5"/>
  <c r="L889" i="5"/>
  <c r="K888" i="5"/>
  <c r="H885" i="5"/>
  <c r="L881" i="5"/>
  <c r="L874" i="5"/>
  <c r="H873" i="5"/>
  <c r="K862" i="5"/>
  <c r="G859" i="5"/>
  <c r="K859" i="5"/>
  <c r="L859" i="5"/>
  <c r="J854" i="5"/>
  <c r="F854" i="5"/>
  <c r="I853" i="5"/>
  <c r="J853" i="5"/>
  <c r="F853" i="5"/>
  <c r="J846" i="5"/>
  <c r="F846" i="5"/>
  <c r="I845" i="5"/>
  <c r="J845" i="5"/>
  <c r="F845" i="5"/>
  <c r="I837" i="5"/>
  <c r="J837" i="5"/>
  <c r="F837" i="5"/>
  <c r="H837" i="5"/>
  <c r="I829" i="5"/>
  <c r="J829" i="5"/>
  <c r="K829" i="5"/>
  <c r="F829" i="5"/>
  <c r="H829" i="5"/>
  <c r="G827" i="5"/>
  <c r="K827" i="5"/>
  <c r="L827" i="5"/>
  <c r="L994" i="5"/>
  <c r="L986" i="5"/>
  <c r="L978" i="5"/>
  <c r="K977" i="5"/>
  <c r="J976" i="5"/>
  <c r="L970" i="5"/>
  <c r="K969" i="5"/>
  <c r="J968" i="5"/>
  <c r="L962" i="5"/>
  <c r="K961" i="5"/>
  <c r="J960" i="5"/>
  <c r="L954" i="5"/>
  <c r="K953" i="5"/>
  <c r="J952" i="5"/>
  <c r="L946" i="5"/>
  <c r="K945" i="5"/>
  <c r="J944" i="5"/>
  <c r="L938" i="5"/>
  <c r="K937" i="5"/>
  <c r="J936" i="5"/>
  <c r="L930" i="5"/>
  <c r="K929" i="5"/>
  <c r="J928" i="5"/>
  <c r="L922" i="5"/>
  <c r="K921" i="5"/>
  <c r="J920" i="5"/>
  <c r="L914" i="5"/>
  <c r="K913" i="5"/>
  <c r="J912" i="5"/>
  <c r="L906" i="5"/>
  <c r="K905" i="5"/>
  <c r="J904" i="5"/>
  <c r="L898" i="5"/>
  <c r="K897" i="5"/>
  <c r="J896" i="5"/>
  <c r="L890" i="5"/>
  <c r="K889" i="5"/>
  <c r="J888" i="5"/>
  <c r="L882" i="5"/>
  <c r="K881" i="5"/>
  <c r="L878" i="5"/>
  <c r="K875" i="5"/>
  <c r="K874" i="5"/>
  <c r="K866" i="5"/>
  <c r="K863" i="5"/>
  <c r="G863" i="5"/>
  <c r="I862" i="5"/>
  <c r="H857" i="5"/>
  <c r="L850" i="5"/>
  <c r="K838" i="5"/>
  <c r="G838" i="5"/>
  <c r="G835" i="5"/>
  <c r="K835" i="5"/>
  <c r="L835" i="5"/>
  <c r="K822" i="5"/>
  <c r="L822" i="5"/>
  <c r="G822" i="5"/>
  <c r="I874" i="5"/>
  <c r="F873" i="5"/>
  <c r="G867" i="5"/>
  <c r="K867" i="5"/>
  <c r="K858" i="5"/>
  <c r="G843" i="5"/>
  <c r="K843" i="5"/>
  <c r="L843" i="5"/>
  <c r="F842" i="5"/>
  <c r="J842" i="5"/>
  <c r="J838" i="5"/>
  <c r="F838" i="5"/>
  <c r="I838" i="5"/>
  <c r="K830" i="5"/>
  <c r="L830" i="5"/>
  <c r="G830" i="5"/>
  <c r="I830" i="5"/>
  <c r="I822" i="5"/>
  <c r="I814" i="5"/>
  <c r="H813" i="5"/>
  <c r="I806" i="5"/>
  <c r="H805" i="5"/>
  <c r="I798" i="5"/>
  <c r="H797" i="5"/>
  <c r="I790" i="5"/>
  <c r="H789" i="5"/>
  <c r="K784" i="5"/>
  <c r="J781" i="5"/>
  <c r="H777" i="5"/>
  <c r="K775" i="5"/>
  <c r="H768" i="5"/>
  <c r="K766" i="5"/>
  <c r="I762" i="5"/>
  <c r="J756" i="5"/>
  <c r="L755" i="5"/>
  <c r="G755" i="5"/>
  <c r="K753" i="5"/>
  <c r="K751" i="5"/>
  <c r="K749" i="5"/>
  <c r="K748" i="5"/>
  <c r="H748" i="5"/>
  <c r="L746" i="5"/>
  <c r="L743" i="5"/>
  <c r="K743" i="5"/>
  <c r="K731" i="5"/>
  <c r="L731" i="5"/>
  <c r="G731" i="5"/>
  <c r="H714" i="5"/>
  <c r="I714" i="5"/>
  <c r="J714" i="5"/>
  <c r="F714" i="5"/>
  <c r="F757" i="5"/>
  <c r="I757" i="5"/>
  <c r="F751" i="5"/>
  <c r="H751" i="5"/>
  <c r="F737" i="5"/>
  <c r="H737" i="5"/>
  <c r="I737" i="5"/>
  <c r="J737" i="5"/>
  <c r="F721" i="5"/>
  <c r="H721" i="5"/>
  <c r="I721" i="5"/>
  <c r="J721" i="5"/>
  <c r="K842" i="5"/>
  <c r="J841" i="5"/>
  <c r="K834" i="5"/>
  <c r="J833" i="5"/>
  <c r="K826" i="5"/>
  <c r="J825" i="5"/>
  <c r="K818" i="5"/>
  <c r="J817" i="5"/>
  <c r="G814" i="5"/>
  <c r="F813" i="5"/>
  <c r="L811" i="5"/>
  <c r="K810" i="5"/>
  <c r="J809" i="5"/>
  <c r="G806" i="5"/>
  <c r="F805" i="5"/>
  <c r="L803" i="5"/>
  <c r="K802" i="5"/>
  <c r="J801" i="5"/>
  <c r="G798" i="5"/>
  <c r="F797" i="5"/>
  <c r="L795" i="5"/>
  <c r="K794" i="5"/>
  <c r="J793" i="5"/>
  <c r="G790" i="5"/>
  <c r="F789" i="5"/>
  <c r="L787" i="5"/>
  <c r="K786" i="5"/>
  <c r="J785" i="5"/>
  <c r="H784" i="5"/>
  <c r="K782" i="5"/>
  <c r="H781" i="5"/>
  <c r="K779" i="5"/>
  <c r="F777" i="5"/>
  <c r="L776" i="5"/>
  <c r="K773" i="5"/>
  <c r="F768" i="5"/>
  <c r="L767" i="5"/>
  <c r="K764" i="5"/>
  <c r="G762" i="5"/>
  <c r="L748" i="5"/>
  <c r="L747" i="5"/>
  <c r="G747" i="5"/>
  <c r="K742" i="5"/>
  <c r="J742" i="5"/>
  <c r="G738" i="5"/>
  <c r="K738" i="5"/>
  <c r="G722" i="5"/>
  <c r="K722" i="5"/>
  <c r="I841" i="5"/>
  <c r="I833" i="5"/>
  <c r="G831" i="5"/>
  <c r="F830" i="5"/>
  <c r="I825" i="5"/>
  <c r="G823" i="5"/>
  <c r="F822" i="5"/>
  <c r="I817" i="5"/>
  <c r="G815" i="5"/>
  <c r="F814" i="5"/>
  <c r="K811" i="5"/>
  <c r="J810" i="5"/>
  <c r="I809" i="5"/>
  <c r="G807" i="5"/>
  <c r="F806" i="5"/>
  <c r="K803" i="5"/>
  <c r="J802" i="5"/>
  <c r="I801" i="5"/>
  <c r="G799" i="5"/>
  <c r="F798" i="5"/>
  <c r="K795" i="5"/>
  <c r="J794" i="5"/>
  <c r="I793" i="5"/>
  <c r="G791" i="5"/>
  <c r="F790" i="5"/>
  <c r="K787" i="5"/>
  <c r="J786" i="5"/>
  <c r="I785" i="5"/>
  <c r="G784" i="5"/>
  <c r="J782" i="5"/>
  <c r="G781" i="5"/>
  <c r="K776" i="5"/>
  <c r="G775" i="5"/>
  <c r="J773" i="5"/>
  <c r="L770" i="5"/>
  <c r="H769" i="5"/>
  <c r="K767" i="5"/>
  <c r="J764" i="5"/>
  <c r="F762" i="5"/>
  <c r="L761" i="5"/>
  <c r="H760" i="5"/>
  <c r="H758" i="5"/>
  <c r="L757" i="5"/>
  <c r="F756" i="5"/>
  <c r="K755" i="5"/>
  <c r="I754" i="5"/>
  <c r="F754" i="5"/>
  <c r="G749" i="5"/>
  <c r="J748" i="5"/>
  <c r="G746" i="5"/>
  <c r="I738" i="5"/>
  <c r="J738" i="5"/>
  <c r="F738" i="5"/>
  <c r="L727" i="5"/>
  <c r="G727" i="5"/>
  <c r="K727" i="5"/>
  <c r="K726" i="5"/>
  <c r="F726" i="5"/>
  <c r="J726" i="5"/>
  <c r="I722" i="5"/>
  <c r="J722" i="5"/>
  <c r="F722" i="5"/>
  <c r="K707" i="5"/>
  <c r="L707" i="5"/>
  <c r="G707" i="5"/>
  <c r="I810" i="5"/>
  <c r="I802" i="5"/>
  <c r="I794" i="5"/>
  <c r="I786" i="5"/>
  <c r="J776" i="5"/>
  <c r="K739" i="5"/>
  <c r="L739" i="5"/>
  <c r="G739" i="5"/>
  <c r="K723" i="5"/>
  <c r="L723" i="5"/>
  <c r="G723" i="5"/>
  <c r="K715" i="5"/>
  <c r="L715" i="5"/>
  <c r="G715" i="5"/>
  <c r="L814" i="5"/>
  <c r="K813" i="5"/>
  <c r="H810" i="5"/>
  <c r="L806" i="5"/>
  <c r="K805" i="5"/>
  <c r="H802" i="5"/>
  <c r="L798" i="5"/>
  <c r="K797" i="5"/>
  <c r="H794" i="5"/>
  <c r="L790" i="5"/>
  <c r="K789" i="5"/>
  <c r="H786" i="5"/>
  <c r="L777" i="5"/>
  <c r="H776" i="5"/>
  <c r="L768" i="5"/>
  <c r="I767" i="5"/>
  <c r="H764" i="5"/>
  <c r="G758" i="5"/>
  <c r="J757" i="5"/>
  <c r="H753" i="5"/>
  <c r="J753" i="5"/>
  <c r="J751" i="5"/>
  <c r="I746" i="5"/>
  <c r="F746" i="5"/>
  <c r="F729" i="5"/>
  <c r="H729" i="5"/>
  <c r="I729" i="5"/>
  <c r="J729" i="5"/>
  <c r="L831" i="5"/>
  <c r="L823" i="5"/>
  <c r="L815" i="5"/>
  <c r="K814" i="5"/>
  <c r="J813" i="5"/>
  <c r="L807" i="5"/>
  <c r="K806" i="5"/>
  <c r="J805" i="5"/>
  <c r="L799" i="5"/>
  <c r="K798" i="5"/>
  <c r="J797" i="5"/>
  <c r="L791" i="5"/>
  <c r="K790" i="5"/>
  <c r="J789" i="5"/>
  <c r="L781" i="5"/>
  <c r="G779" i="5"/>
  <c r="K777" i="5"/>
  <c r="K768" i="5"/>
  <c r="L762" i="5"/>
  <c r="H761" i="5"/>
  <c r="H757" i="5"/>
  <c r="L756" i="5"/>
  <c r="L754" i="5"/>
  <c r="G752" i="5"/>
  <c r="L752" i="5"/>
  <c r="I751" i="5"/>
  <c r="F748" i="5"/>
  <c r="K737" i="5"/>
  <c r="G730" i="5"/>
  <c r="K730" i="5"/>
  <c r="K721" i="5"/>
  <c r="L714" i="5"/>
  <c r="I777" i="5"/>
  <c r="F776" i="5"/>
  <c r="G770" i="5"/>
  <c r="J768" i="5"/>
  <c r="F767" i="5"/>
  <c r="L766" i="5"/>
  <c r="G761" i="5"/>
  <c r="K756" i="5"/>
  <c r="L753" i="5"/>
  <c r="G751" i="5"/>
  <c r="H745" i="5"/>
  <c r="J745" i="5"/>
  <c r="G743" i="5"/>
  <c r="H742" i="5"/>
  <c r="L735" i="5"/>
  <c r="G735" i="5"/>
  <c r="K735" i="5"/>
  <c r="K734" i="5"/>
  <c r="F734" i="5"/>
  <c r="J734" i="5"/>
  <c r="I730" i="5"/>
  <c r="J730" i="5"/>
  <c r="F730" i="5"/>
  <c r="L719" i="5"/>
  <c r="G719" i="5"/>
  <c r="K719" i="5"/>
  <c r="K718" i="5"/>
  <c r="F718" i="5"/>
  <c r="J718" i="5"/>
  <c r="I749" i="5"/>
  <c r="L744" i="5"/>
  <c r="I741" i="5"/>
  <c r="H740" i="5"/>
  <c r="L736" i="5"/>
  <c r="I733" i="5"/>
  <c r="H732" i="5"/>
  <c r="L728" i="5"/>
  <c r="I725" i="5"/>
  <c r="H724" i="5"/>
  <c r="L720" i="5"/>
  <c r="I717" i="5"/>
  <c r="H716" i="5"/>
  <c r="L712" i="5"/>
  <c r="K711" i="5"/>
  <c r="J710" i="5"/>
  <c r="H708" i="5"/>
  <c r="F706" i="5"/>
  <c r="L704" i="5"/>
  <c r="K703" i="5"/>
  <c r="J702" i="5"/>
  <c r="H700" i="5"/>
  <c r="G699" i="5"/>
  <c r="F698" i="5"/>
  <c r="L696" i="5"/>
  <c r="K695" i="5"/>
  <c r="J694" i="5"/>
  <c r="H692" i="5"/>
  <c r="G691" i="5"/>
  <c r="F690" i="5"/>
  <c r="F687" i="5"/>
  <c r="L686" i="5"/>
  <c r="I685" i="5"/>
  <c r="G681" i="5"/>
  <c r="F678" i="5"/>
  <c r="L677" i="5"/>
  <c r="I676" i="5"/>
  <c r="F675" i="5"/>
  <c r="I673" i="5"/>
  <c r="L668" i="5"/>
  <c r="F667" i="5"/>
  <c r="K666" i="5"/>
  <c r="L664" i="5"/>
  <c r="F663" i="5"/>
  <c r="G660" i="5"/>
  <c r="L655" i="5"/>
  <c r="L651" i="5"/>
  <c r="K637" i="5"/>
  <c r="G637" i="5"/>
  <c r="F632" i="5"/>
  <c r="H632" i="5"/>
  <c r="I632" i="5"/>
  <c r="J632" i="5"/>
  <c r="G625" i="5"/>
  <c r="K625" i="5"/>
  <c r="L625" i="5"/>
  <c r="I710" i="5"/>
  <c r="I702" i="5"/>
  <c r="I694" i="5"/>
  <c r="J660" i="5"/>
  <c r="F660" i="5"/>
  <c r="G657" i="5"/>
  <c r="K657" i="5"/>
  <c r="L657" i="5"/>
  <c r="I647" i="5"/>
  <c r="J647" i="5"/>
  <c r="I643" i="5"/>
  <c r="F643" i="5"/>
  <c r="K640" i="5"/>
  <c r="G636" i="5"/>
  <c r="G633" i="5"/>
  <c r="K633" i="5"/>
  <c r="L633" i="5"/>
  <c r="K669" i="5"/>
  <c r="G669" i="5"/>
  <c r="G665" i="5"/>
  <c r="K665" i="5"/>
  <c r="K653" i="5"/>
  <c r="G653" i="5"/>
  <c r="F640" i="5"/>
  <c r="J640" i="5"/>
  <c r="J636" i="5"/>
  <c r="F636" i="5"/>
  <c r="H743" i="5"/>
  <c r="H735" i="5"/>
  <c r="H727" i="5"/>
  <c r="H719" i="5"/>
  <c r="K714" i="5"/>
  <c r="J713" i="5"/>
  <c r="H711" i="5"/>
  <c r="K706" i="5"/>
  <c r="J705" i="5"/>
  <c r="H703" i="5"/>
  <c r="L699" i="5"/>
  <c r="K698" i="5"/>
  <c r="J697" i="5"/>
  <c r="H695" i="5"/>
  <c r="L691" i="5"/>
  <c r="K690" i="5"/>
  <c r="F688" i="5"/>
  <c r="L687" i="5"/>
  <c r="I686" i="5"/>
  <c r="K684" i="5"/>
  <c r="H683" i="5"/>
  <c r="I680" i="5"/>
  <c r="F679" i="5"/>
  <c r="L678" i="5"/>
  <c r="I677" i="5"/>
  <c r="K675" i="5"/>
  <c r="G673" i="5"/>
  <c r="K673" i="5"/>
  <c r="L667" i="5"/>
  <c r="L663" i="5"/>
  <c r="G662" i="5"/>
  <c r="I659" i="5"/>
  <c r="F659" i="5"/>
  <c r="K656" i="5"/>
  <c r="K654" i="5"/>
  <c r="G652" i="5"/>
  <c r="L647" i="5"/>
  <c r="I645" i="5"/>
  <c r="L643" i="5"/>
  <c r="G617" i="5"/>
  <c r="K617" i="5"/>
  <c r="L617" i="5"/>
  <c r="I713" i="5"/>
  <c r="G711" i="5"/>
  <c r="F710" i="5"/>
  <c r="J706" i="5"/>
  <c r="I705" i="5"/>
  <c r="G703" i="5"/>
  <c r="F702" i="5"/>
  <c r="K699" i="5"/>
  <c r="J698" i="5"/>
  <c r="I697" i="5"/>
  <c r="G695" i="5"/>
  <c r="F694" i="5"/>
  <c r="K691" i="5"/>
  <c r="J690" i="5"/>
  <c r="K687" i="5"/>
  <c r="J684" i="5"/>
  <c r="L681" i="5"/>
  <c r="K678" i="5"/>
  <c r="J675" i="5"/>
  <c r="G670" i="5"/>
  <c r="K667" i="5"/>
  <c r="G666" i="5"/>
  <c r="K663" i="5"/>
  <c r="L660" i="5"/>
  <c r="F656" i="5"/>
  <c r="J656" i="5"/>
  <c r="J652" i="5"/>
  <c r="F652" i="5"/>
  <c r="G649" i="5"/>
  <c r="K649" i="5"/>
  <c r="L649" i="5"/>
  <c r="K647" i="5"/>
  <c r="F645" i="5"/>
  <c r="K643" i="5"/>
  <c r="I639" i="5"/>
  <c r="J639" i="5"/>
  <c r="L637" i="5"/>
  <c r="I635" i="5"/>
  <c r="F635" i="5"/>
  <c r="L741" i="5"/>
  <c r="K740" i="5"/>
  <c r="L733" i="5"/>
  <c r="K732" i="5"/>
  <c r="L725" i="5"/>
  <c r="K724" i="5"/>
  <c r="L717" i="5"/>
  <c r="K716" i="5"/>
  <c r="H713" i="5"/>
  <c r="L709" i="5"/>
  <c r="K708" i="5"/>
  <c r="I706" i="5"/>
  <c r="H705" i="5"/>
  <c r="L701" i="5"/>
  <c r="K700" i="5"/>
  <c r="I698" i="5"/>
  <c r="H697" i="5"/>
  <c r="L693" i="5"/>
  <c r="K692" i="5"/>
  <c r="I690" i="5"/>
  <c r="J687" i="5"/>
  <c r="F686" i="5"/>
  <c r="L685" i="5"/>
  <c r="I684" i="5"/>
  <c r="J678" i="5"/>
  <c r="L676" i="5"/>
  <c r="I675" i="5"/>
  <c r="L669" i="5"/>
  <c r="J667" i="5"/>
  <c r="L665" i="5"/>
  <c r="J663" i="5"/>
  <c r="I661" i="5"/>
  <c r="K660" i="5"/>
  <c r="H647" i="5"/>
  <c r="K645" i="5"/>
  <c r="G645" i="5"/>
  <c r="J643" i="5"/>
  <c r="L640" i="5"/>
  <c r="J637" i="5"/>
  <c r="L636" i="5"/>
  <c r="L632" i="5"/>
  <c r="K629" i="5"/>
  <c r="F624" i="5"/>
  <c r="H624" i="5"/>
  <c r="I624" i="5"/>
  <c r="J624" i="5"/>
  <c r="H687" i="5"/>
  <c r="H684" i="5"/>
  <c r="I678" i="5"/>
  <c r="J668" i="5"/>
  <c r="F668" i="5"/>
  <c r="H667" i="5"/>
  <c r="F664" i="5"/>
  <c r="J664" i="5"/>
  <c r="H663" i="5"/>
  <c r="I660" i="5"/>
  <c r="I655" i="5"/>
  <c r="J655" i="5"/>
  <c r="L653" i="5"/>
  <c r="I651" i="5"/>
  <c r="F651" i="5"/>
  <c r="K648" i="5"/>
  <c r="G644" i="5"/>
  <c r="H643" i="5"/>
  <c r="I640" i="5"/>
  <c r="I637" i="5"/>
  <c r="K636" i="5"/>
  <c r="L635" i="5"/>
  <c r="L630" i="5"/>
  <c r="G630" i="5"/>
  <c r="F629" i="5"/>
  <c r="H629" i="5"/>
  <c r="K689" i="5"/>
  <c r="K688" i="5"/>
  <c r="J676" i="5"/>
  <c r="F672" i="5"/>
  <c r="J672" i="5"/>
  <c r="K661" i="5"/>
  <c r="G661" i="5"/>
  <c r="H660" i="5"/>
  <c r="L656" i="5"/>
  <c r="L652" i="5"/>
  <c r="F648" i="5"/>
  <c r="J648" i="5"/>
  <c r="F647" i="5"/>
  <c r="J644" i="5"/>
  <c r="F644" i="5"/>
  <c r="G641" i="5"/>
  <c r="K641" i="5"/>
  <c r="L641" i="5"/>
  <c r="H640" i="5"/>
  <c r="K639" i="5"/>
  <c r="F637" i="5"/>
  <c r="I636" i="5"/>
  <c r="K635" i="5"/>
  <c r="K632" i="5"/>
  <c r="H631" i="5"/>
  <c r="I631" i="5"/>
  <c r="J631" i="5"/>
  <c r="F616" i="5"/>
  <c r="H616" i="5"/>
  <c r="I616" i="5"/>
  <c r="J616" i="5"/>
  <c r="G609" i="5"/>
  <c r="K609" i="5"/>
  <c r="L609" i="5"/>
  <c r="K622" i="5"/>
  <c r="J621" i="5"/>
  <c r="G589" i="5"/>
  <c r="K581" i="5"/>
  <c r="G577" i="5"/>
  <c r="K568" i="5"/>
  <c r="H565" i="5"/>
  <c r="F565" i="5"/>
  <c r="H549" i="5"/>
  <c r="I549" i="5"/>
  <c r="J549" i="5"/>
  <c r="F549" i="5"/>
  <c r="G539" i="5"/>
  <c r="K539" i="5"/>
  <c r="L539" i="5"/>
  <c r="J525" i="5"/>
  <c r="F525" i="5"/>
  <c r="H525" i="5"/>
  <c r="I525" i="5"/>
  <c r="K525" i="5"/>
  <c r="G585" i="5"/>
  <c r="F568" i="5"/>
  <c r="I568" i="5"/>
  <c r="K550" i="5"/>
  <c r="L550" i="5"/>
  <c r="G550" i="5"/>
  <c r="F530" i="5"/>
  <c r="H530" i="5"/>
  <c r="J530" i="5"/>
  <c r="K510" i="5"/>
  <c r="G510" i="5"/>
  <c r="L510" i="5"/>
  <c r="G505" i="5"/>
  <c r="K505" i="5"/>
  <c r="L505" i="5"/>
  <c r="G628" i="5"/>
  <c r="F627" i="5"/>
  <c r="K624" i="5"/>
  <c r="J623" i="5"/>
  <c r="H621" i="5"/>
  <c r="G620" i="5"/>
  <c r="F619" i="5"/>
  <c r="K616" i="5"/>
  <c r="J615" i="5"/>
  <c r="H613" i="5"/>
  <c r="G612" i="5"/>
  <c r="F611" i="5"/>
  <c r="K608" i="5"/>
  <c r="J607" i="5"/>
  <c r="H605" i="5"/>
  <c r="G604" i="5"/>
  <c r="F603" i="5"/>
  <c r="L601" i="5"/>
  <c r="K600" i="5"/>
  <c r="I599" i="5"/>
  <c r="K597" i="5"/>
  <c r="H596" i="5"/>
  <c r="L594" i="5"/>
  <c r="G593" i="5"/>
  <c r="J592" i="5"/>
  <c r="H588" i="5"/>
  <c r="L583" i="5"/>
  <c r="I578" i="5"/>
  <c r="K575" i="5"/>
  <c r="L573" i="5"/>
  <c r="F572" i="5"/>
  <c r="K571" i="5"/>
  <c r="G570" i="5"/>
  <c r="L561" i="5"/>
  <c r="G561" i="5"/>
  <c r="J554" i="5"/>
  <c r="H541" i="5"/>
  <c r="I541" i="5"/>
  <c r="J541" i="5"/>
  <c r="F541" i="5"/>
  <c r="G531" i="5"/>
  <c r="K531" i="5"/>
  <c r="L531" i="5"/>
  <c r="G629" i="5"/>
  <c r="F628" i="5"/>
  <c r="I623" i="5"/>
  <c r="G621" i="5"/>
  <c r="F620" i="5"/>
  <c r="I615" i="5"/>
  <c r="G613" i="5"/>
  <c r="F612" i="5"/>
  <c r="J608" i="5"/>
  <c r="I607" i="5"/>
  <c r="G605" i="5"/>
  <c r="F604" i="5"/>
  <c r="K601" i="5"/>
  <c r="J600" i="5"/>
  <c r="G599" i="5"/>
  <c r="J597" i="5"/>
  <c r="J594" i="5"/>
  <c r="L591" i="5"/>
  <c r="I586" i="5"/>
  <c r="G584" i="5"/>
  <c r="K583" i="5"/>
  <c r="L581" i="5"/>
  <c r="F580" i="5"/>
  <c r="K579" i="5"/>
  <c r="L577" i="5"/>
  <c r="J575" i="5"/>
  <c r="L574" i="5"/>
  <c r="G574" i="5"/>
  <c r="J573" i="5"/>
  <c r="F570" i="5"/>
  <c r="J567" i="5"/>
  <c r="H567" i="5"/>
  <c r="K560" i="5"/>
  <c r="L557" i="5"/>
  <c r="I516" i="5"/>
  <c r="F516" i="5"/>
  <c r="H516" i="5"/>
  <c r="J516" i="5"/>
  <c r="K516" i="5"/>
  <c r="G622" i="5"/>
  <c r="H615" i="5"/>
  <c r="G614" i="5"/>
  <c r="I608" i="5"/>
  <c r="H607" i="5"/>
  <c r="G606" i="5"/>
  <c r="I600" i="5"/>
  <c r="F599" i="5"/>
  <c r="I597" i="5"/>
  <c r="F596" i="5"/>
  <c r="I594" i="5"/>
  <c r="L589" i="5"/>
  <c r="F588" i="5"/>
  <c r="G586" i="5"/>
  <c r="L585" i="5"/>
  <c r="J583" i="5"/>
  <c r="L582" i="5"/>
  <c r="G582" i="5"/>
  <c r="J581" i="5"/>
  <c r="F578" i="5"/>
  <c r="K577" i="5"/>
  <c r="F576" i="5"/>
  <c r="I576" i="5"/>
  <c r="I575" i="5"/>
  <c r="I573" i="5"/>
  <c r="L568" i="5"/>
  <c r="J565" i="5"/>
  <c r="G563" i="5"/>
  <c r="F560" i="5"/>
  <c r="I560" i="5"/>
  <c r="K542" i="5"/>
  <c r="L542" i="5"/>
  <c r="G542" i="5"/>
  <c r="H533" i="5"/>
  <c r="I533" i="5"/>
  <c r="J533" i="5"/>
  <c r="F533" i="5"/>
  <c r="L628" i="5"/>
  <c r="L620" i="5"/>
  <c r="H608" i="5"/>
  <c r="H600" i="5"/>
  <c r="H597" i="5"/>
  <c r="L590" i="5"/>
  <c r="G590" i="5"/>
  <c r="K585" i="5"/>
  <c r="F584" i="5"/>
  <c r="I584" i="5"/>
  <c r="I583" i="5"/>
  <c r="I581" i="5"/>
  <c r="K578" i="5"/>
  <c r="I577" i="5"/>
  <c r="H573" i="5"/>
  <c r="J568" i="5"/>
  <c r="L566" i="5"/>
  <c r="G566" i="5"/>
  <c r="I565" i="5"/>
  <c r="J562" i="5"/>
  <c r="K557" i="5"/>
  <c r="H556" i="5"/>
  <c r="I556" i="5"/>
  <c r="J556" i="5"/>
  <c r="G555" i="5"/>
  <c r="L555" i="5"/>
  <c r="K554" i="5"/>
  <c r="L549" i="5"/>
  <c r="F546" i="5"/>
  <c r="H546" i="5"/>
  <c r="J546" i="5"/>
  <c r="L530" i="5"/>
  <c r="F594" i="5"/>
  <c r="F592" i="5"/>
  <c r="I592" i="5"/>
  <c r="H581" i="5"/>
  <c r="H577" i="5"/>
  <c r="F575" i="5"/>
  <c r="G571" i="5"/>
  <c r="L569" i="5"/>
  <c r="G569" i="5"/>
  <c r="H568" i="5"/>
  <c r="H557" i="5"/>
  <c r="I557" i="5"/>
  <c r="J557" i="5"/>
  <c r="F557" i="5"/>
  <c r="F554" i="5"/>
  <c r="H554" i="5"/>
  <c r="G547" i="5"/>
  <c r="K547" i="5"/>
  <c r="L547" i="5"/>
  <c r="K534" i="5"/>
  <c r="L534" i="5"/>
  <c r="G534" i="5"/>
  <c r="I530" i="5"/>
  <c r="K594" i="5"/>
  <c r="H589" i="5"/>
  <c r="L588" i="5"/>
  <c r="H585" i="5"/>
  <c r="F583" i="5"/>
  <c r="K582" i="5"/>
  <c r="G581" i="5"/>
  <c r="K580" i="5"/>
  <c r="G579" i="5"/>
  <c r="F577" i="5"/>
  <c r="K576" i="5"/>
  <c r="K573" i="5"/>
  <c r="I572" i="5"/>
  <c r="L570" i="5"/>
  <c r="G568" i="5"/>
  <c r="K565" i="5"/>
  <c r="L560" i="5"/>
  <c r="K558" i="5"/>
  <c r="L558" i="5"/>
  <c r="G558" i="5"/>
  <c r="L541" i="5"/>
  <c r="F538" i="5"/>
  <c r="H538" i="5"/>
  <c r="J538" i="5"/>
  <c r="L525" i="5"/>
  <c r="H507" i="5"/>
  <c r="F507" i="5"/>
  <c r="I507" i="5"/>
  <c r="J507" i="5"/>
  <c r="K507" i="5"/>
  <c r="H559" i="5"/>
  <c r="I552" i="5"/>
  <c r="H551" i="5"/>
  <c r="I544" i="5"/>
  <c r="H543" i="5"/>
  <c r="I536" i="5"/>
  <c r="H535" i="5"/>
  <c r="I528" i="5"/>
  <c r="H527" i="5"/>
  <c r="F526" i="5"/>
  <c r="H524" i="5"/>
  <c r="K522" i="5"/>
  <c r="H521" i="5"/>
  <c r="K519" i="5"/>
  <c r="I518" i="5"/>
  <c r="F517" i="5"/>
  <c r="L516" i="5"/>
  <c r="I515" i="5"/>
  <c r="K513" i="5"/>
  <c r="H512" i="5"/>
  <c r="I509" i="5"/>
  <c r="F508" i="5"/>
  <c r="F505" i="5"/>
  <c r="I505" i="5"/>
  <c r="I504" i="5"/>
  <c r="G502" i="5"/>
  <c r="K502" i="5"/>
  <c r="L499" i="5"/>
  <c r="K499" i="5"/>
  <c r="H498" i="5"/>
  <c r="K526" i="5"/>
  <c r="G521" i="5"/>
  <c r="G494" i="5"/>
  <c r="K494" i="5"/>
  <c r="L494" i="5"/>
  <c r="I488" i="5"/>
  <c r="J488" i="5"/>
  <c r="F488" i="5"/>
  <c r="H488" i="5"/>
  <c r="G486" i="5"/>
  <c r="K486" i="5"/>
  <c r="L486" i="5"/>
  <c r="F477" i="5"/>
  <c r="H477" i="5"/>
  <c r="I477" i="5"/>
  <c r="J477" i="5"/>
  <c r="K477" i="5"/>
  <c r="K498" i="5"/>
  <c r="G498" i="5"/>
  <c r="K489" i="5"/>
  <c r="G489" i="5"/>
  <c r="F485" i="5"/>
  <c r="J485" i="5"/>
  <c r="K485" i="5"/>
  <c r="G553" i="5"/>
  <c r="K549" i="5"/>
  <c r="J548" i="5"/>
  <c r="G545" i="5"/>
  <c r="K541" i="5"/>
  <c r="J540" i="5"/>
  <c r="G537" i="5"/>
  <c r="K533" i="5"/>
  <c r="J532" i="5"/>
  <c r="G529" i="5"/>
  <c r="L526" i="5"/>
  <c r="K523" i="5"/>
  <c r="J520" i="5"/>
  <c r="L517" i="5"/>
  <c r="K514" i="5"/>
  <c r="H513" i="5"/>
  <c r="K511" i="5"/>
  <c r="F509" i="5"/>
  <c r="L508" i="5"/>
  <c r="F501" i="5"/>
  <c r="J501" i="5"/>
  <c r="F493" i="5"/>
  <c r="J493" i="5"/>
  <c r="K493" i="5"/>
  <c r="J489" i="5"/>
  <c r="F489" i="5"/>
  <c r="I489" i="5"/>
  <c r="K482" i="5"/>
  <c r="L482" i="5"/>
  <c r="G482" i="5"/>
  <c r="I548" i="5"/>
  <c r="I540" i="5"/>
  <c r="I532" i="5"/>
  <c r="J526" i="5"/>
  <c r="J523" i="5"/>
  <c r="L521" i="5"/>
  <c r="I520" i="5"/>
  <c r="K518" i="5"/>
  <c r="K517" i="5"/>
  <c r="J514" i="5"/>
  <c r="K508" i="5"/>
  <c r="L502" i="5"/>
  <c r="J497" i="5"/>
  <c r="F497" i="5"/>
  <c r="I497" i="5"/>
  <c r="K490" i="5"/>
  <c r="L490" i="5"/>
  <c r="G490" i="5"/>
  <c r="G478" i="5"/>
  <c r="K478" i="5"/>
  <c r="L478" i="5"/>
  <c r="I526" i="5"/>
  <c r="I523" i="5"/>
  <c r="I517" i="5"/>
  <c r="I514" i="5"/>
  <c r="J508" i="5"/>
  <c r="J502" i="5"/>
  <c r="L488" i="5"/>
  <c r="L485" i="5"/>
  <c r="K524" i="5"/>
  <c r="L518" i="5"/>
  <c r="H517" i="5"/>
  <c r="K515" i="5"/>
  <c r="L509" i="5"/>
  <c r="H508" i="5"/>
  <c r="K506" i="5"/>
  <c r="K504" i="5"/>
  <c r="L503" i="5"/>
  <c r="G503" i="5"/>
  <c r="I502" i="5"/>
  <c r="K501" i="5"/>
  <c r="L498" i="5"/>
  <c r="I496" i="5"/>
  <c r="H496" i="5"/>
  <c r="L493" i="5"/>
  <c r="K488" i="5"/>
  <c r="I485" i="5"/>
  <c r="L477" i="5"/>
  <c r="G495" i="5"/>
  <c r="K491" i="5"/>
  <c r="J490" i="5"/>
  <c r="G487" i="5"/>
  <c r="K483" i="5"/>
  <c r="J482" i="5"/>
  <c r="I481" i="5"/>
  <c r="H480" i="5"/>
  <c r="G479" i="5"/>
  <c r="K475" i="5"/>
  <c r="J474" i="5"/>
  <c r="I473" i="5"/>
  <c r="H472" i="5"/>
  <c r="G471" i="5"/>
  <c r="K467" i="5"/>
  <c r="J466" i="5"/>
  <c r="I465" i="5"/>
  <c r="H464" i="5"/>
  <c r="G463" i="5"/>
  <c r="K459" i="5"/>
  <c r="J458" i="5"/>
  <c r="I457" i="5"/>
  <c r="H456" i="5"/>
  <c r="G455" i="5"/>
  <c r="K451" i="5"/>
  <c r="J450" i="5"/>
  <c r="I449" i="5"/>
  <c r="H448" i="5"/>
  <c r="G447" i="5"/>
  <c r="K443" i="5"/>
  <c r="J442" i="5"/>
  <c r="I441" i="5"/>
  <c r="H440" i="5"/>
  <c r="K438" i="5"/>
  <c r="J435" i="5"/>
  <c r="F433" i="5"/>
  <c r="H431" i="5"/>
  <c r="J429" i="5"/>
  <c r="L424" i="5"/>
  <c r="G421" i="5"/>
  <c r="F413" i="5"/>
  <c r="I413" i="5"/>
  <c r="J413" i="5"/>
  <c r="K423" i="5"/>
  <c r="L423" i="5"/>
  <c r="G422" i="5"/>
  <c r="K422" i="5"/>
  <c r="F421" i="5"/>
  <c r="I421" i="5"/>
  <c r="J421" i="5"/>
  <c r="L417" i="5"/>
  <c r="G414" i="5"/>
  <c r="K414" i="5"/>
  <c r="G481" i="5"/>
  <c r="F480" i="5"/>
  <c r="G473" i="5"/>
  <c r="F472" i="5"/>
  <c r="L470" i="5"/>
  <c r="K469" i="5"/>
  <c r="G465" i="5"/>
  <c r="F464" i="5"/>
  <c r="L462" i="5"/>
  <c r="K461" i="5"/>
  <c r="G457" i="5"/>
  <c r="F456" i="5"/>
  <c r="L454" i="5"/>
  <c r="K453" i="5"/>
  <c r="G449" i="5"/>
  <c r="F448" i="5"/>
  <c r="L446" i="5"/>
  <c r="K445" i="5"/>
  <c r="H442" i="5"/>
  <c r="G441" i="5"/>
  <c r="F440" i="5"/>
  <c r="L439" i="5"/>
  <c r="L430" i="5"/>
  <c r="K426" i="5"/>
  <c r="L426" i="5"/>
  <c r="H422" i="5"/>
  <c r="J422" i="5"/>
  <c r="H414" i="5"/>
  <c r="J414" i="5"/>
  <c r="F414" i="5"/>
  <c r="G406" i="5"/>
  <c r="K406" i="5"/>
  <c r="L406" i="5"/>
  <c r="G398" i="5"/>
  <c r="K398" i="5"/>
  <c r="L398" i="5"/>
  <c r="F481" i="5"/>
  <c r="G474" i="5"/>
  <c r="F473" i="5"/>
  <c r="K470" i="5"/>
  <c r="J469" i="5"/>
  <c r="G466" i="5"/>
  <c r="F465" i="5"/>
  <c r="K462" i="5"/>
  <c r="J461" i="5"/>
  <c r="G458" i="5"/>
  <c r="F457" i="5"/>
  <c r="K454" i="5"/>
  <c r="J453" i="5"/>
  <c r="G450" i="5"/>
  <c r="F449" i="5"/>
  <c r="K446" i="5"/>
  <c r="J445" i="5"/>
  <c r="G442" i="5"/>
  <c r="F441" i="5"/>
  <c r="G438" i="5"/>
  <c r="J436" i="5"/>
  <c r="L433" i="5"/>
  <c r="H432" i="5"/>
  <c r="J428" i="5"/>
  <c r="H425" i="5"/>
  <c r="K415" i="5"/>
  <c r="L415" i="5"/>
  <c r="G415" i="5"/>
  <c r="J409" i="5"/>
  <c r="F409" i="5"/>
  <c r="I409" i="5"/>
  <c r="I469" i="5"/>
  <c r="I461" i="5"/>
  <c r="I453" i="5"/>
  <c r="I445" i="5"/>
  <c r="G443" i="5"/>
  <c r="J439" i="5"/>
  <c r="J430" i="5"/>
  <c r="K410" i="5"/>
  <c r="L410" i="5"/>
  <c r="G410" i="5"/>
  <c r="H469" i="5"/>
  <c r="H461" i="5"/>
  <c r="H453" i="5"/>
  <c r="H445" i="5"/>
  <c r="H439" i="5"/>
  <c r="I430" i="5"/>
  <c r="K418" i="5"/>
  <c r="L418" i="5"/>
  <c r="G418" i="5"/>
  <c r="J417" i="5"/>
  <c r="F417" i="5"/>
  <c r="I417" i="5"/>
  <c r="K481" i="5"/>
  <c r="J480" i="5"/>
  <c r="L474" i="5"/>
  <c r="K473" i="5"/>
  <c r="J472" i="5"/>
  <c r="L466" i="5"/>
  <c r="K465" i="5"/>
  <c r="J464" i="5"/>
  <c r="L458" i="5"/>
  <c r="K457" i="5"/>
  <c r="J456" i="5"/>
  <c r="L450" i="5"/>
  <c r="K449" i="5"/>
  <c r="J448" i="5"/>
  <c r="L442" i="5"/>
  <c r="K441" i="5"/>
  <c r="K431" i="5"/>
  <c r="K425" i="5"/>
  <c r="L422" i="5"/>
  <c r="K421" i="5"/>
  <c r="F405" i="5"/>
  <c r="H405" i="5"/>
  <c r="I405" i="5"/>
  <c r="J405" i="5"/>
  <c r="K405" i="5"/>
  <c r="F397" i="5"/>
  <c r="H397" i="5"/>
  <c r="I397" i="5"/>
  <c r="J397" i="5"/>
  <c r="K397" i="5"/>
  <c r="F439" i="5"/>
  <c r="G433" i="5"/>
  <c r="J431" i="5"/>
  <c r="F430" i="5"/>
  <c r="K429" i="5"/>
  <c r="G423" i="5"/>
  <c r="I422" i="5"/>
  <c r="H421" i="5"/>
  <c r="L414" i="5"/>
  <c r="L409" i="5"/>
  <c r="G407" i="5"/>
  <c r="F406" i="5"/>
  <c r="I401" i="5"/>
  <c r="G399" i="5"/>
  <c r="F398" i="5"/>
  <c r="I393" i="5"/>
  <c r="G391" i="5"/>
  <c r="F390" i="5"/>
  <c r="I385" i="5"/>
  <c r="G383" i="5"/>
  <c r="F382" i="5"/>
  <c r="I377" i="5"/>
  <c r="G375" i="5"/>
  <c r="F374" i="5"/>
  <c r="I369" i="5"/>
  <c r="G367" i="5"/>
  <c r="F366" i="5"/>
  <c r="I361" i="5"/>
  <c r="G359" i="5"/>
  <c r="F358" i="5"/>
  <c r="I353" i="5"/>
  <c r="G351" i="5"/>
  <c r="F350" i="5"/>
  <c r="I345" i="5"/>
  <c r="G344" i="5"/>
  <c r="K337" i="5"/>
  <c r="F340" i="5"/>
  <c r="I340" i="5"/>
  <c r="F337" i="5"/>
  <c r="I337" i="5"/>
  <c r="J329" i="5"/>
  <c r="F329" i="5"/>
  <c r="I329" i="5"/>
  <c r="L390" i="5"/>
  <c r="K389" i="5"/>
  <c r="L382" i="5"/>
  <c r="K381" i="5"/>
  <c r="L374" i="5"/>
  <c r="K373" i="5"/>
  <c r="L366" i="5"/>
  <c r="K365" i="5"/>
  <c r="L358" i="5"/>
  <c r="K357" i="5"/>
  <c r="L350" i="5"/>
  <c r="K349" i="5"/>
  <c r="F325" i="5"/>
  <c r="H325" i="5"/>
  <c r="I325" i="5"/>
  <c r="J325" i="5"/>
  <c r="K325" i="5"/>
  <c r="I420" i="5"/>
  <c r="I412" i="5"/>
  <c r="L407" i="5"/>
  <c r="I404" i="5"/>
  <c r="G402" i="5"/>
  <c r="F401" i="5"/>
  <c r="L399" i="5"/>
  <c r="G394" i="5"/>
  <c r="F393" i="5"/>
  <c r="L391" i="5"/>
  <c r="K390" i="5"/>
  <c r="J389" i="5"/>
  <c r="G386" i="5"/>
  <c r="F385" i="5"/>
  <c r="L383" i="5"/>
  <c r="K382" i="5"/>
  <c r="J381" i="5"/>
  <c r="G378" i="5"/>
  <c r="F377" i="5"/>
  <c r="L375" i="5"/>
  <c r="K374" i="5"/>
  <c r="J373" i="5"/>
  <c r="G370" i="5"/>
  <c r="F369" i="5"/>
  <c r="L367" i="5"/>
  <c r="K366" i="5"/>
  <c r="J365" i="5"/>
  <c r="G362" i="5"/>
  <c r="F361" i="5"/>
  <c r="L359" i="5"/>
  <c r="K358" i="5"/>
  <c r="J357" i="5"/>
  <c r="G354" i="5"/>
  <c r="F353" i="5"/>
  <c r="L351" i="5"/>
  <c r="K350" i="5"/>
  <c r="J349" i="5"/>
  <c r="G346" i="5"/>
  <c r="F345" i="5"/>
  <c r="L340" i="5"/>
  <c r="J336" i="5"/>
  <c r="H336" i="5"/>
  <c r="L333" i="5"/>
  <c r="K330" i="5"/>
  <c r="L330" i="5"/>
  <c r="G330" i="5"/>
  <c r="H420" i="5"/>
  <c r="L416" i="5"/>
  <c r="H412" i="5"/>
  <c r="L408" i="5"/>
  <c r="J406" i="5"/>
  <c r="H404" i="5"/>
  <c r="L400" i="5"/>
  <c r="J398" i="5"/>
  <c r="H396" i="5"/>
  <c r="L392" i="5"/>
  <c r="J390" i="5"/>
  <c r="I389" i="5"/>
  <c r="H388" i="5"/>
  <c r="L384" i="5"/>
  <c r="J382" i="5"/>
  <c r="I381" i="5"/>
  <c r="H380" i="5"/>
  <c r="L376" i="5"/>
  <c r="J374" i="5"/>
  <c r="I373" i="5"/>
  <c r="H372" i="5"/>
  <c r="L368" i="5"/>
  <c r="J366" i="5"/>
  <c r="I365" i="5"/>
  <c r="H364" i="5"/>
  <c r="L360" i="5"/>
  <c r="J358" i="5"/>
  <c r="I357" i="5"/>
  <c r="H356" i="5"/>
  <c r="L352" i="5"/>
  <c r="J350" i="5"/>
  <c r="I349" i="5"/>
  <c r="H348" i="5"/>
  <c r="L344" i="5"/>
  <c r="K340" i="5"/>
  <c r="H339" i="5"/>
  <c r="K339" i="5"/>
  <c r="L337" i="5"/>
  <c r="L335" i="5"/>
  <c r="G335" i="5"/>
  <c r="K333" i="5"/>
  <c r="H389" i="5"/>
  <c r="H381" i="5"/>
  <c r="H373" i="5"/>
  <c r="H365" i="5"/>
  <c r="H357" i="5"/>
  <c r="H349" i="5"/>
  <c r="G341" i="5"/>
  <c r="J340" i="5"/>
  <c r="J337" i="5"/>
  <c r="I333" i="5"/>
  <c r="G326" i="5"/>
  <c r="K326" i="5"/>
  <c r="L326" i="5"/>
  <c r="J424" i="5"/>
  <c r="I423" i="5"/>
  <c r="K417" i="5"/>
  <c r="J416" i="5"/>
  <c r="I415" i="5"/>
  <c r="K409" i="5"/>
  <c r="J408" i="5"/>
  <c r="I407" i="5"/>
  <c r="L402" i="5"/>
  <c r="K401" i="5"/>
  <c r="J400" i="5"/>
  <c r="I399" i="5"/>
  <c r="L394" i="5"/>
  <c r="K393" i="5"/>
  <c r="J392" i="5"/>
  <c r="I391" i="5"/>
  <c r="L386" i="5"/>
  <c r="K385" i="5"/>
  <c r="J384" i="5"/>
  <c r="I383" i="5"/>
  <c r="L378" i="5"/>
  <c r="K377" i="5"/>
  <c r="J376" i="5"/>
  <c r="I375" i="5"/>
  <c r="L370" i="5"/>
  <c r="K369" i="5"/>
  <c r="J368" i="5"/>
  <c r="I367" i="5"/>
  <c r="L362" i="5"/>
  <c r="K361" i="5"/>
  <c r="J360" i="5"/>
  <c r="I359" i="5"/>
  <c r="L354" i="5"/>
  <c r="K353" i="5"/>
  <c r="J352" i="5"/>
  <c r="I351" i="5"/>
  <c r="L346" i="5"/>
  <c r="K345" i="5"/>
  <c r="I344" i="5"/>
  <c r="J342" i="5"/>
  <c r="H340" i="5"/>
  <c r="L339" i="5"/>
  <c r="L338" i="5"/>
  <c r="G338" i="5"/>
  <c r="H337" i="5"/>
  <c r="K336" i="5"/>
  <c r="H333" i="5"/>
  <c r="L329" i="5"/>
  <c r="H344" i="5"/>
  <c r="I342" i="5"/>
  <c r="J339" i="5"/>
  <c r="G337" i="5"/>
  <c r="I336" i="5"/>
  <c r="H334" i="5"/>
  <c r="F334" i="5"/>
  <c r="F333" i="5"/>
  <c r="H329" i="5"/>
  <c r="K331" i="5"/>
  <c r="H328" i="5"/>
  <c r="G327" i="5"/>
  <c r="F326" i="5"/>
  <c r="K323" i="5"/>
  <c r="I321" i="5"/>
  <c r="H320" i="5"/>
  <c r="K318" i="5"/>
  <c r="H317" i="5"/>
  <c r="I314" i="5"/>
  <c r="F313" i="5"/>
  <c r="L312" i="5"/>
  <c r="I311" i="5"/>
  <c r="I309" i="5"/>
  <c r="F305" i="5"/>
  <c r="K303" i="5"/>
  <c r="J293" i="5"/>
  <c r="J289" i="5"/>
  <c r="L287" i="5"/>
  <c r="L277" i="5"/>
  <c r="K268" i="5"/>
  <c r="L268" i="5"/>
  <c r="G268" i="5"/>
  <c r="F262" i="5"/>
  <c r="H262" i="5"/>
  <c r="J262" i="5"/>
  <c r="K262" i="5"/>
  <c r="L262" i="5"/>
  <c r="L308" i="5"/>
  <c r="K305" i="5"/>
  <c r="G305" i="5"/>
  <c r="I301" i="5"/>
  <c r="K301" i="5"/>
  <c r="I295" i="5"/>
  <c r="K295" i="5"/>
  <c r="I285" i="5"/>
  <c r="K285" i="5"/>
  <c r="I331" i="5"/>
  <c r="G329" i="5"/>
  <c r="F328" i="5"/>
  <c r="I323" i="5"/>
  <c r="G321" i="5"/>
  <c r="F320" i="5"/>
  <c r="L319" i="5"/>
  <c r="F317" i="5"/>
  <c r="H303" i="5"/>
  <c r="L294" i="5"/>
  <c r="L290" i="5"/>
  <c r="F289" i="5"/>
  <c r="H287" i="5"/>
  <c r="H279" i="5"/>
  <c r="F271" i="5"/>
  <c r="I271" i="5"/>
  <c r="J271" i="5"/>
  <c r="K271" i="5"/>
  <c r="I332" i="5"/>
  <c r="I324" i="5"/>
  <c r="G322" i="5"/>
  <c r="F321" i="5"/>
  <c r="K319" i="5"/>
  <c r="K316" i="5"/>
  <c r="I315" i="5"/>
  <c r="F314" i="5"/>
  <c r="L313" i="5"/>
  <c r="I312" i="5"/>
  <c r="F309" i="5"/>
  <c r="K308" i="5"/>
  <c r="H304" i="5"/>
  <c r="J304" i="5"/>
  <c r="F304" i="5"/>
  <c r="F303" i="5"/>
  <c r="L301" i="5"/>
  <c r="L300" i="5"/>
  <c r="L297" i="5"/>
  <c r="K289" i="5"/>
  <c r="L288" i="5"/>
  <c r="L285" i="5"/>
  <c r="L284" i="5"/>
  <c r="G265" i="5"/>
  <c r="K265" i="5"/>
  <c r="L265" i="5"/>
  <c r="J319" i="5"/>
  <c r="G318" i="5"/>
  <c r="K313" i="5"/>
  <c r="J301" i="5"/>
  <c r="L295" i="5"/>
  <c r="J285" i="5"/>
  <c r="L278" i="5"/>
  <c r="G272" i="5"/>
  <c r="K272" i="5"/>
  <c r="L272" i="5"/>
  <c r="I319" i="5"/>
  <c r="L305" i="5"/>
  <c r="H301" i="5"/>
  <c r="J295" i="5"/>
  <c r="I293" i="5"/>
  <c r="K293" i="5"/>
  <c r="I287" i="5"/>
  <c r="K287" i="5"/>
  <c r="H285" i="5"/>
  <c r="K280" i="5"/>
  <c r="L280" i="5"/>
  <c r="I279" i="5"/>
  <c r="J279" i="5"/>
  <c r="K279" i="5"/>
  <c r="H277" i="5"/>
  <c r="I277" i="5"/>
  <c r="K277" i="5"/>
  <c r="L276" i="5"/>
  <c r="G276" i="5"/>
  <c r="G256" i="5"/>
  <c r="K256" i="5"/>
  <c r="L256" i="5"/>
  <c r="K329" i="5"/>
  <c r="J328" i="5"/>
  <c r="L322" i="5"/>
  <c r="K321" i="5"/>
  <c r="J320" i="5"/>
  <c r="H319" i="5"/>
  <c r="L314" i="5"/>
  <c r="H313" i="5"/>
  <c r="K311" i="5"/>
  <c r="G310" i="5"/>
  <c r="L309" i="5"/>
  <c r="J305" i="5"/>
  <c r="L304" i="5"/>
  <c r="L302" i="5"/>
  <c r="L298" i="5"/>
  <c r="F297" i="5"/>
  <c r="H295" i="5"/>
  <c r="H291" i="5"/>
  <c r="K290" i="5"/>
  <c r="L286" i="5"/>
  <c r="F275" i="5"/>
  <c r="I275" i="5"/>
  <c r="G316" i="5"/>
  <c r="K314" i="5"/>
  <c r="J309" i="5"/>
  <c r="G308" i="5"/>
  <c r="L306" i="5"/>
  <c r="H305" i="5"/>
  <c r="K304" i="5"/>
  <c r="L303" i="5"/>
  <c r="F301" i="5"/>
  <c r="K297" i="5"/>
  <c r="L296" i="5"/>
  <c r="F295" i="5"/>
  <c r="L293" i="5"/>
  <c r="L292" i="5"/>
  <c r="L289" i="5"/>
  <c r="F285" i="5"/>
  <c r="L271" i="5"/>
  <c r="J267" i="5"/>
  <c r="F267" i="5"/>
  <c r="I267" i="5"/>
  <c r="H306" i="5"/>
  <c r="H298" i="5"/>
  <c r="G297" i="5"/>
  <c r="F296" i="5"/>
  <c r="H290" i="5"/>
  <c r="G289" i="5"/>
  <c r="F288" i="5"/>
  <c r="H282" i="5"/>
  <c r="G281" i="5"/>
  <c r="F280" i="5"/>
  <c r="G273" i="5"/>
  <c r="F272" i="5"/>
  <c r="L270" i="5"/>
  <c r="K269" i="5"/>
  <c r="F265" i="5"/>
  <c r="L264" i="5"/>
  <c r="K261" i="5"/>
  <c r="J257" i="5"/>
  <c r="F256" i="5"/>
  <c r="L255" i="5"/>
  <c r="F253" i="5"/>
  <c r="L245" i="5"/>
  <c r="K241" i="5"/>
  <c r="L240" i="5"/>
  <c r="J237" i="5"/>
  <c r="F235" i="5"/>
  <c r="L233" i="5"/>
  <c r="F227" i="5"/>
  <c r="I227" i="5"/>
  <c r="J219" i="5"/>
  <c r="F219" i="5"/>
  <c r="I219" i="5"/>
  <c r="K212" i="5"/>
  <c r="L212" i="5"/>
  <c r="G212" i="5"/>
  <c r="K220" i="5"/>
  <c r="L220" i="5"/>
  <c r="G220" i="5"/>
  <c r="F207" i="5"/>
  <c r="I207" i="5"/>
  <c r="J207" i="5"/>
  <c r="K207" i="5"/>
  <c r="I269" i="5"/>
  <c r="J264" i="5"/>
  <c r="I261" i="5"/>
  <c r="K259" i="5"/>
  <c r="J255" i="5"/>
  <c r="G254" i="5"/>
  <c r="K248" i="5"/>
  <c r="I245" i="5"/>
  <c r="L244" i="5"/>
  <c r="I239" i="5"/>
  <c r="K239" i="5"/>
  <c r="L238" i="5"/>
  <c r="H233" i="5"/>
  <c r="L229" i="5"/>
  <c r="F215" i="5"/>
  <c r="I215" i="5"/>
  <c r="J215" i="5"/>
  <c r="K215" i="5"/>
  <c r="I264" i="5"/>
  <c r="F257" i="5"/>
  <c r="I255" i="5"/>
  <c r="L247" i="5"/>
  <c r="H245" i="5"/>
  <c r="L234" i="5"/>
  <c r="F233" i="5"/>
  <c r="F223" i="5"/>
  <c r="I223" i="5"/>
  <c r="J223" i="5"/>
  <c r="K223" i="5"/>
  <c r="L211" i="5"/>
  <c r="G208" i="5"/>
  <c r="K208" i="5"/>
  <c r="L208" i="5"/>
  <c r="J296" i="5"/>
  <c r="J288" i="5"/>
  <c r="L282" i="5"/>
  <c r="J280" i="5"/>
  <c r="H278" i="5"/>
  <c r="L274" i="5"/>
  <c r="J272" i="5"/>
  <c r="H270" i="5"/>
  <c r="L266" i="5"/>
  <c r="L259" i="5"/>
  <c r="H258" i="5"/>
  <c r="J253" i="5"/>
  <c r="K247" i="5"/>
  <c r="K244" i="5"/>
  <c r="L241" i="5"/>
  <c r="L235" i="5"/>
  <c r="K233" i="5"/>
  <c r="L232" i="5"/>
  <c r="J227" i="5"/>
  <c r="L219" i="5"/>
  <c r="G216" i="5"/>
  <c r="K216" i="5"/>
  <c r="L216" i="5"/>
  <c r="J247" i="5"/>
  <c r="J241" i="5"/>
  <c r="I237" i="5"/>
  <c r="K237" i="5"/>
  <c r="G224" i="5"/>
  <c r="K224" i="5"/>
  <c r="L224" i="5"/>
  <c r="H265" i="5"/>
  <c r="K263" i="5"/>
  <c r="K260" i="5"/>
  <c r="F258" i="5"/>
  <c r="I256" i="5"/>
  <c r="L249" i="5"/>
  <c r="H247" i="5"/>
  <c r="K246" i="5"/>
  <c r="H241" i="5"/>
  <c r="J239" i="5"/>
  <c r="K238" i="5"/>
  <c r="H235" i="5"/>
  <c r="K234" i="5"/>
  <c r="I231" i="5"/>
  <c r="K231" i="5"/>
  <c r="L230" i="5"/>
  <c r="K211" i="5"/>
  <c r="L207" i="5"/>
  <c r="K204" i="5"/>
  <c r="L204" i="5"/>
  <c r="G204" i="5"/>
  <c r="K257" i="5"/>
  <c r="L250" i="5"/>
  <c r="H248" i="5"/>
  <c r="J248" i="5"/>
  <c r="F247" i="5"/>
  <c r="L242" i="5"/>
  <c r="F241" i="5"/>
  <c r="L237" i="5"/>
  <c r="L236" i="5"/>
  <c r="H229" i="5"/>
  <c r="I229" i="5"/>
  <c r="K229" i="5"/>
  <c r="L228" i="5"/>
  <c r="G228" i="5"/>
  <c r="J211" i="5"/>
  <c r="F211" i="5"/>
  <c r="I211" i="5"/>
  <c r="H207" i="5"/>
  <c r="G241" i="5"/>
  <c r="F240" i="5"/>
  <c r="G233" i="5"/>
  <c r="F232" i="5"/>
  <c r="G225" i="5"/>
  <c r="F224" i="5"/>
  <c r="L222" i="5"/>
  <c r="K221" i="5"/>
  <c r="G217" i="5"/>
  <c r="F216" i="5"/>
  <c r="L214" i="5"/>
  <c r="K213" i="5"/>
  <c r="G209" i="5"/>
  <c r="F208" i="5"/>
  <c r="L206" i="5"/>
  <c r="K205" i="5"/>
  <c r="I203" i="5"/>
  <c r="G202" i="5"/>
  <c r="K201" i="5"/>
  <c r="I200" i="5"/>
  <c r="I199" i="5"/>
  <c r="J199" i="5"/>
  <c r="G198" i="5"/>
  <c r="L197" i="5"/>
  <c r="H190" i="5"/>
  <c r="I190" i="5"/>
  <c r="F190" i="5"/>
  <c r="I183" i="5"/>
  <c r="J183" i="5"/>
  <c r="I167" i="5"/>
  <c r="J167" i="5"/>
  <c r="F167" i="5"/>
  <c r="H203" i="5"/>
  <c r="H200" i="5"/>
  <c r="K197" i="5"/>
  <c r="L192" i="5"/>
  <c r="I221" i="5"/>
  <c r="I213" i="5"/>
  <c r="I205" i="5"/>
  <c r="L201" i="5"/>
  <c r="L191" i="5"/>
  <c r="J187" i="5"/>
  <c r="L181" i="5"/>
  <c r="F179" i="5"/>
  <c r="K179" i="5"/>
  <c r="K168" i="5"/>
  <c r="L168" i="5"/>
  <c r="G168" i="5"/>
  <c r="F203" i="5"/>
  <c r="J201" i="5"/>
  <c r="F200" i="5"/>
  <c r="H198" i="5"/>
  <c r="I198" i="5"/>
  <c r="K193" i="5"/>
  <c r="L193" i="5"/>
  <c r="G188" i="5"/>
  <c r="L188" i="5"/>
  <c r="I175" i="5"/>
  <c r="J175" i="5"/>
  <c r="F175" i="5"/>
  <c r="H246" i="5"/>
  <c r="J240" i="5"/>
  <c r="H238" i="5"/>
  <c r="J232" i="5"/>
  <c r="H230" i="5"/>
  <c r="L226" i="5"/>
  <c r="J224" i="5"/>
  <c r="H222" i="5"/>
  <c r="L218" i="5"/>
  <c r="J216" i="5"/>
  <c r="H214" i="5"/>
  <c r="L210" i="5"/>
  <c r="J208" i="5"/>
  <c r="H206" i="5"/>
  <c r="K202" i="5"/>
  <c r="I201" i="5"/>
  <c r="K200" i="5"/>
  <c r="H199" i="5"/>
  <c r="K196" i="5"/>
  <c r="F195" i="5"/>
  <c r="K195" i="5"/>
  <c r="K190" i="5"/>
  <c r="L189" i="5"/>
  <c r="L179" i="5"/>
  <c r="F171" i="5"/>
  <c r="I171" i="5"/>
  <c r="J171" i="5"/>
  <c r="K171" i="5"/>
  <c r="K192" i="5"/>
  <c r="K176" i="5"/>
  <c r="L176" i="5"/>
  <c r="G176" i="5"/>
  <c r="G172" i="5"/>
  <c r="K172" i="5"/>
  <c r="L172" i="5"/>
  <c r="K203" i="5"/>
  <c r="G201" i="5"/>
  <c r="F199" i="5"/>
  <c r="L195" i="5"/>
  <c r="J192" i="5"/>
  <c r="H192" i="5"/>
  <c r="G191" i="5"/>
  <c r="J189" i="5"/>
  <c r="F183" i="5"/>
  <c r="I179" i="5"/>
  <c r="H167" i="5"/>
  <c r="L200" i="5"/>
  <c r="J198" i="5"/>
  <c r="I191" i="5"/>
  <c r="J191" i="5"/>
  <c r="K188" i="5"/>
  <c r="F187" i="5"/>
  <c r="K187" i="5"/>
  <c r="K184" i="5"/>
  <c r="L184" i="5"/>
  <c r="K183" i="5"/>
  <c r="G183" i="5"/>
  <c r="H182" i="5"/>
  <c r="I182" i="5"/>
  <c r="J182" i="5"/>
  <c r="F182" i="5"/>
  <c r="H181" i="5"/>
  <c r="I181" i="5"/>
  <c r="G180" i="5"/>
  <c r="L180" i="5"/>
  <c r="H184" i="5"/>
  <c r="H176" i="5"/>
  <c r="G175" i="5"/>
  <c r="F174" i="5"/>
  <c r="H168" i="5"/>
  <c r="G167" i="5"/>
  <c r="F166" i="5"/>
  <c r="L164" i="5"/>
  <c r="H163" i="5"/>
  <c r="H160" i="5"/>
  <c r="I154" i="5"/>
  <c r="F154" i="5"/>
  <c r="K140" i="5"/>
  <c r="L140" i="5"/>
  <c r="G140" i="5"/>
  <c r="J164" i="5"/>
  <c r="F160" i="5"/>
  <c r="L159" i="5"/>
  <c r="G157" i="5"/>
  <c r="L174" i="5"/>
  <c r="K173" i="5"/>
  <c r="L166" i="5"/>
  <c r="I164" i="5"/>
  <c r="K159" i="5"/>
  <c r="L155" i="5"/>
  <c r="I146" i="5"/>
  <c r="J146" i="5"/>
  <c r="F146" i="5"/>
  <c r="F142" i="5"/>
  <c r="H142" i="5"/>
  <c r="I142" i="5"/>
  <c r="J142" i="5"/>
  <c r="K142" i="5"/>
  <c r="K147" i="5"/>
  <c r="G147" i="5"/>
  <c r="K175" i="5"/>
  <c r="J174" i="5"/>
  <c r="I173" i="5"/>
  <c r="K167" i="5"/>
  <c r="J166" i="5"/>
  <c r="I165" i="5"/>
  <c r="J162" i="5"/>
  <c r="L160" i="5"/>
  <c r="I155" i="5"/>
  <c r="K154" i="5"/>
  <c r="J147" i="5"/>
  <c r="F147" i="5"/>
  <c r="H147" i="5"/>
  <c r="G143" i="5"/>
  <c r="K143" i="5"/>
  <c r="L143" i="5"/>
  <c r="L185" i="5"/>
  <c r="L177" i="5"/>
  <c r="I174" i="5"/>
  <c r="L169" i="5"/>
  <c r="I166" i="5"/>
  <c r="L163" i="5"/>
  <c r="H162" i="5"/>
  <c r="K160" i="5"/>
  <c r="K157" i="5"/>
  <c r="G151" i="5"/>
  <c r="K151" i="5"/>
  <c r="L151" i="5"/>
  <c r="F150" i="5"/>
  <c r="I150" i="5"/>
  <c r="J150" i="5"/>
  <c r="K150" i="5"/>
  <c r="K148" i="5"/>
  <c r="L148" i="5"/>
  <c r="G148" i="5"/>
  <c r="K164" i="5"/>
  <c r="K163" i="5"/>
  <c r="J160" i="5"/>
  <c r="H156" i="5"/>
  <c r="I156" i="5"/>
  <c r="G155" i="5"/>
  <c r="H154" i="5"/>
  <c r="L146" i="5"/>
  <c r="J139" i="5"/>
  <c r="F139" i="5"/>
  <c r="H139" i="5"/>
  <c r="J155" i="5"/>
  <c r="H155" i="5"/>
  <c r="F153" i="5"/>
  <c r="I148" i="5"/>
  <c r="F145" i="5"/>
  <c r="I140" i="5"/>
  <c r="G138" i="5"/>
  <c r="G139" i="5"/>
  <c r="F138" i="5"/>
  <c r="Q12" i="5"/>
  <c r="K139" i="5"/>
  <c r="J138" i="5"/>
  <c r="C12" i="5"/>
  <c r="J126" i="5"/>
  <c r="F126" i="5"/>
  <c r="K126" i="5"/>
  <c r="H126" i="5"/>
  <c r="L126" i="5"/>
  <c r="J70" i="5"/>
  <c r="H70" i="5"/>
  <c r="I70" i="5"/>
  <c r="F70" i="5"/>
  <c r="K70" i="5"/>
  <c r="L70" i="5"/>
  <c r="J38" i="5"/>
  <c r="H38" i="5"/>
  <c r="F38" i="5"/>
  <c r="K38" i="5"/>
  <c r="L38" i="5"/>
  <c r="G12" i="5"/>
  <c r="J130" i="5"/>
  <c r="L130" i="5"/>
  <c r="I130" i="5"/>
  <c r="H130" i="5"/>
  <c r="F130" i="5"/>
  <c r="H84" i="5"/>
  <c r="J84" i="5"/>
  <c r="F84" i="5"/>
  <c r="K84" i="5"/>
  <c r="L84" i="5"/>
  <c r="K13" i="5"/>
  <c r="K12" i="5"/>
  <c r="J134" i="5"/>
  <c r="F134" i="5"/>
  <c r="K134" i="5"/>
  <c r="H134" i="5"/>
  <c r="L134" i="5"/>
  <c r="J118" i="5"/>
  <c r="F118" i="5"/>
  <c r="K118" i="5"/>
  <c r="H118" i="5"/>
  <c r="L118" i="5"/>
  <c r="I12" i="5"/>
  <c r="J102" i="5"/>
  <c r="H102" i="5"/>
  <c r="F102" i="5"/>
  <c r="K102" i="5"/>
  <c r="L102" i="5"/>
  <c r="I126" i="5"/>
  <c r="J122" i="5"/>
  <c r="L122" i="5"/>
  <c r="I122" i="5"/>
  <c r="H122" i="5"/>
  <c r="F122" i="5"/>
  <c r="L110" i="5"/>
  <c r="F114" i="5"/>
  <c r="J92" i="5"/>
  <c r="H114" i="5"/>
  <c r="H110" i="5"/>
  <c r="H106" i="5"/>
  <c r="J106" i="5"/>
  <c r="H92" i="5"/>
  <c r="H74" i="5"/>
  <c r="J74" i="5"/>
  <c r="H42" i="5"/>
  <c r="J42" i="5"/>
  <c r="J78" i="5"/>
  <c r="H78" i="5"/>
  <c r="J46" i="5"/>
  <c r="H46" i="5"/>
  <c r="K110" i="5"/>
  <c r="K78" i="5"/>
  <c r="K46" i="5"/>
  <c r="H82" i="5"/>
  <c r="J82" i="5"/>
  <c r="H50" i="5"/>
  <c r="J50" i="5"/>
  <c r="I114" i="5"/>
  <c r="J86" i="5"/>
  <c r="H86" i="5"/>
  <c r="J54" i="5"/>
  <c r="H54" i="5"/>
  <c r="J22" i="5"/>
  <c r="H22" i="5"/>
  <c r="L114" i="5"/>
  <c r="K92" i="5"/>
  <c r="F110" i="5"/>
  <c r="F78" i="5"/>
  <c r="F46" i="5"/>
  <c r="J108" i="5"/>
  <c r="H90" i="5"/>
  <c r="J90" i="5"/>
  <c r="H76" i="5"/>
  <c r="H58" i="5"/>
  <c r="J58" i="5"/>
  <c r="H26" i="5"/>
  <c r="J26" i="5"/>
  <c r="H12" i="5"/>
  <c r="K131" i="5"/>
  <c r="K123" i="5"/>
  <c r="K115" i="5"/>
  <c r="K107" i="5"/>
  <c r="K99" i="5"/>
  <c r="K91" i="5"/>
  <c r="K83" i="5"/>
  <c r="K75" i="5"/>
  <c r="K67" i="5"/>
  <c r="K59" i="5"/>
  <c r="K51" i="5"/>
  <c r="K43" i="5"/>
  <c r="K35" i="5"/>
  <c r="K27" i="5"/>
  <c r="J94" i="5"/>
  <c r="H94" i="5"/>
  <c r="H80" i="5"/>
  <c r="J62" i="5"/>
  <c r="H62" i="5"/>
  <c r="J30" i="5"/>
  <c r="H30" i="5"/>
  <c r="H21" i="5"/>
  <c r="I21" i="5"/>
  <c r="I78" i="5"/>
  <c r="H98" i="5"/>
  <c r="J98" i="5"/>
  <c r="H66" i="5"/>
  <c r="J66" i="5"/>
  <c r="H34" i="5"/>
  <c r="J34" i="5"/>
  <c r="G151" i="2"/>
  <c r="E149" i="2"/>
  <c r="F149" i="2"/>
  <c r="E141" i="2"/>
  <c r="F141" i="2"/>
  <c r="E162" i="2"/>
  <c r="F162" i="2"/>
  <c r="G157" i="2"/>
  <c r="E155" i="2"/>
  <c r="F155" i="2"/>
  <c r="G148" i="2"/>
  <c r="E146" i="2"/>
  <c r="F146" i="2"/>
  <c r="G140" i="2"/>
  <c r="G161" i="2"/>
  <c r="E159" i="2"/>
  <c r="F159" i="2"/>
  <c r="G154" i="2"/>
  <c r="E151" i="2"/>
  <c r="F151" i="2"/>
  <c r="E143" i="2"/>
  <c r="F143" i="2"/>
  <c r="G166" i="2"/>
  <c r="E164" i="2"/>
  <c r="F164" i="2"/>
  <c r="E168" i="2"/>
  <c r="F168" i="2"/>
  <c r="E170" i="2"/>
  <c r="F170" i="2"/>
  <c r="E154" i="2"/>
  <c r="F154" i="2"/>
  <c r="E145" i="2"/>
  <c r="F145" i="2"/>
  <c r="E166" i="2"/>
  <c r="F166" i="2"/>
  <c r="E158" i="2"/>
  <c r="F158" i="2"/>
  <c r="G152" i="2"/>
  <c r="E150" i="2"/>
  <c r="F150" i="2"/>
  <c r="G144" i="2"/>
  <c r="E142" i="2"/>
  <c r="F142" i="2"/>
  <c r="G153" i="2"/>
  <c r="G165" i="2"/>
  <c r="E163" i="2"/>
  <c r="F163" i="2"/>
  <c r="G171" i="2"/>
  <c r="E156" i="2"/>
  <c r="F156" i="2"/>
  <c r="G149" i="2"/>
  <c r="E147" i="2"/>
  <c r="F147" i="2"/>
  <c r="G162" i="2"/>
  <c r="E160" i="2"/>
  <c r="F160" i="2"/>
  <c r="E167" i="2"/>
  <c r="F167" i="2"/>
  <c r="E169" i="2"/>
  <c r="F169" i="2"/>
  <c r="G169" i="2"/>
  <c r="K169" i="2"/>
  <c r="G163" i="2"/>
  <c r="K148" i="2"/>
  <c r="K154" i="2"/>
  <c r="J31" i="2"/>
  <c r="I63" i="2"/>
  <c r="K95" i="2"/>
  <c r="J127" i="2"/>
  <c r="I48" i="2"/>
  <c r="I76" i="2"/>
  <c r="J113" i="2"/>
  <c r="I73" i="2"/>
  <c r="K133" i="2"/>
  <c r="I60" i="2"/>
  <c r="K97" i="2"/>
  <c r="I57" i="2"/>
  <c r="G155" i="2"/>
  <c r="K153" i="2"/>
  <c r="K157" i="2"/>
  <c r="J35" i="2"/>
  <c r="J67" i="2"/>
  <c r="K99" i="2"/>
  <c r="K131" i="2"/>
  <c r="J85" i="2"/>
  <c r="J104" i="2"/>
  <c r="I41" i="2"/>
  <c r="I64" i="2"/>
  <c r="K124" i="2"/>
  <c r="K120" i="2"/>
  <c r="K151" i="2"/>
  <c r="G167" i="2"/>
  <c r="G164" i="2"/>
  <c r="K165" i="2"/>
  <c r="K162" i="2"/>
  <c r="G160" i="2"/>
  <c r="G170" i="2"/>
  <c r="G143" i="2"/>
  <c r="G141" i="2"/>
  <c r="G142" i="2"/>
  <c r="G158" i="2"/>
  <c r="I39" i="2"/>
  <c r="I71" i="2"/>
  <c r="K103" i="2"/>
  <c r="J135" i="2"/>
  <c r="J44" i="2"/>
  <c r="K81" i="2"/>
  <c r="K132" i="2"/>
  <c r="K101" i="2"/>
  <c r="J28" i="2"/>
  <c r="J29" i="2"/>
  <c r="J25" i="2"/>
  <c r="K116" i="2"/>
  <c r="G159" i="2"/>
  <c r="I43" i="2"/>
  <c r="I75" i="2"/>
  <c r="J107" i="2"/>
  <c r="K139" i="2"/>
  <c r="D16" i="2"/>
  <c r="D19" i="2" s="1"/>
  <c r="J53" i="2"/>
  <c r="I72" i="2"/>
  <c r="J32" i="2"/>
  <c r="I69" i="2"/>
  <c r="J65" i="2"/>
  <c r="K144" i="2"/>
  <c r="G150" i="2"/>
  <c r="K161" i="2"/>
  <c r="C11" i="1"/>
  <c r="C12" i="1"/>
  <c r="C16" i="1"/>
  <c r="D18" i="1"/>
  <c r="H21" i="1"/>
  <c r="I47" i="2"/>
  <c r="J111" i="2"/>
  <c r="I49" i="2"/>
  <c r="K109" i="2"/>
  <c r="K100" i="2"/>
  <c r="K137" i="2"/>
  <c r="J33" i="2"/>
  <c r="J88" i="2"/>
  <c r="K125" i="2"/>
  <c r="K84" i="2"/>
  <c r="I84" i="2"/>
  <c r="J121" i="2"/>
  <c r="K166" i="2"/>
  <c r="K152" i="2"/>
  <c r="G168" i="2"/>
  <c r="J51" i="2"/>
  <c r="K83" i="2"/>
  <c r="J115" i="2"/>
  <c r="H21" i="2"/>
  <c r="J112" i="2"/>
  <c r="I40" i="2"/>
  <c r="I68" i="2"/>
  <c r="J105" i="2"/>
  <c r="J37" i="2"/>
  <c r="K129" i="2"/>
  <c r="K149" i="2"/>
  <c r="G147" i="2"/>
  <c r="K140" i="2"/>
  <c r="K171" i="2"/>
  <c r="G156" i="2"/>
  <c r="G145" i="2"/>
  <c r="G146" i="2"/>
  <c r="J23" i="2"/>
  <c r="J55" i="2"/>
  <c r="J87" i="2"/>
  <c r="J119" i="2"/>
  <c r="K108" i="2"/>
  <c r="I77" i="2"/>
  <c r="K128" i="2"/>
  <c r="J92" i="2"/>
  <c r="I56" i="2"/>
  <c r="K93" i="2"/>
  <c r="J52" i="2"/>
  <c r="J27" i="2"/>
  <c r="I59" i="2"/>
  <c r="K91" i="2"/>
  <c r="K123" i="2"/>
  <c r="I80" i="2"/>
  <c r="I117" i="2"/>
  <c r="J45" i="2"/>
  <c r="K136" i="2"/>
  <c r="J36" i="2"/>
  <c r="K96" i="2"/>
  <c r="J24" i="2"/>
  <c r="I61" i="2"/>
  <c r="J89" i="2"/>
  <c r="K147" i="2"/>
  <c r="K156" i="2"/>
  <c r="J142" i="2"/>
  <c r="K155" i="2"/>
  <c r="J141" i="2"/>
  <c r="K164" i="2"/>
  <c r="K143" i="2"/>
  <c r="K167" i="2"/>
  <c r="K150" i="2"/>
  <c r="K170" i="2"/>
  <c r="K168" i="2"/>
  <c r="K159" i="2"/>
  <c r="K160" i="2"/>
  <c r="O22" i="1"/>
  <c r="O30" i="1"/>
  <c r="O38" i="1"/>
  <c r="O46" i="1"/>
  <c r="O49" i="1"/>
  <c r="O57" i="1"/>
  <c r="O25" i="1"/>
  <c r="O33" i="1"/>
  <c r="O41" i="1"/>
  <c r="O52" i="1"/>
  <c r="O60" i="1"/>
  <c r="O28" i="1"/>
  <c r="O36" i="1"/>
  <c r="O44" i="1"/>
  <c r="O47" i="1"/>
  <c r="O55" i="1"/>
  <c r="O63" i="1"/>
  <c r="O23" i="1"/>
  <c r="O31" i="1"/>
  <c r="O39" i="1"/>
  <c r="O50" i="1"/>
  <c r="O58" i="1"/>
  <c r="O21" i="1"/>
  <c r="O29" i="1"/>
  <c r="O37" i="1"/>
  <c r="O45" i="1"/>
  <c r="O48" i="1"/>
  <c r="O56" i="1"/>
  <c r="O24" i="1"/>
  <c r="O32" i="1"/>
  <c r="O40" i="1"/>
  <c r="O51" i="1"/>
  <c r="O59" i="1"/>
  <c r="O27" i="1"/>
  <c r="O35" i="1"/>
  <c r="O43" i="1"/>
  <c r="O54" i="1"/>
  <c r="O62" i="1"/>
  <c r="O26" i="1"/>
  <c r="O34" i="1"/>
  <c r="O53" i="1"/>
  <c r="O42" i="1"/>
  <c r="O61" i="1"/>
  <c r="K163" i="2"/>
  <c r="K158" i="2"/>
  <c r="K146" i="2"/>
  <c r="K145" i="2"/>
  <c r="C11" i="4"/>
  <c r="C11" i="2"/>
  <c r="C12" i="4"/>
  <c r="C12" i="2"/>
  <c r="H18" i="5"/>
  <c r="C12" i="3"/>
  <c r="C11" i="3"/>
  <c r="K18" i="5"/>
  <c r="K78" i="6" l="1"/>
  <c r="L30" i="6"/>
  <c r="J46" i="6"/>
  <c r="K22" i="6"/>
  <c r="K30" i="6"/>
  <c r="L62" i="6"/>
  <c r="L38" i="6"/>
  <c r="I70" i="6"/>
  <c r="K38" i="6"/>
  <c r="K46" i="6"/>
  <c r="L70" i="6"/>
  <c r="I54" i="6"/>
  <c r="J78" i="6"/>
  <c r="K54" i="6"/>
  <c r="L46" i="6"/>
  <c r="L22" i="6"/>
  <c r="I38" i="6"/>
  <c r="K62" i="6"/>
  <c r="O206" i="3"/>
  <c r="K39" i="6"/>
  <c r="V24" i="3"/>
  <c r="V5" i="3"/>
  <c r="V19" i="3"/>
  <c r="V2" i="3"/>
  <c r="V7" i="3"/>
  <c r="V15" i="3"/>
  <c r="V10" i="3"/>
  <c r="V11" i="3"/>
  <c r="V20" i="3"/>
  <c r="V6" i="3"/>
  <c r="V8" i="3"/>
  <c r="V18" i="3"/>
  <c r="V17" i="3"/>
  <c r="O205" i="3"/>
  <c r="K61" i="6"/>
  <c r="L61" i="6"/>
  <c r="L29" i="6"/>
  <c r="F61" i="6"/>
  <c r="I69" i="6"/>
  <c r="I29" i="6"/>
  <c r="J21" i="6"/>
  <c r="L49" i="6"/>
  <c r="K60" i="6"/>
  <c r="F29" i="6"/>
  <c r="I65" i="6"/>
  <c r="J69" i="6"/>
  <c r="J21" i="5"/>
  <c r="K45" i="6"/>
  <c r="F79" i="6"/>
  <c r="J53" i="6"/>
  <c r="L77" i="6"/>
  <c r="L45" i="6"/>
  <c r="F77" i="6"/>
  <c r="F45" i="6"/>
  <c r="F21" i="6"/>
  <c r="I53" i="6"/>
  <c r="L21" i="5"/>
  <c r="L71" i="6"/>
  <c r="K77" i="6"/>
  <c r="K37" i="6"/>
  <c r="I45" i="6"/>
  <c r="J45" i="6"/>
  <c r="W28" i="2"/>
  <c r="P163" i="2"/>
  <c r="R163" i="2" s="1"/>
  <c r="T163" i="2" s="1"/>
  <c r="P160" i="2"/>
  <c r="R160" i="2" s="1"/>
  <c r="T160" i="2" s="1"/>
  <c r="P156" i="2"/>
  <c r="R156" i="2" s="1"/>
  <c r="T156" i="2" s="1"/>
  <c r="P141" i="2"/>
  <c r="R141" i="2" s="1"/>
  <c r="T141" i="2" s="1"/>
  <c r="H51" i="6"/>
  <c r="H83" i="6"/>
  <c r="J79" i="6"/>
  <c r="I83" i="6"/>
  <c r="P48" i="2"/>
  <c r="R48" i="2" s="1"/>
  <c r="T48" i="2" s="1"/>
  <c r="P85" i="2"/>
  <c r="R85" i="2" s="1"/>
  <c r="T85" i="2" s="1"/>
  <c r="P77" i="2"/>
  <c r="R77" i="2" s="1"/>
  <c r="T77" i="2" s="1"/>
  <c r="P25" i="2"/>
  <c r="R25" i="2" s="1"/>
  <c r="T25" i="2" s="1"/>
  <c r="P121" i="2"/>
  <c r="R121" i="2" s="1"/>
  <c r="T121" i="2" s="1"/>
  <c r="W19" i="2"/>
  <c r="P165" i="2"/>
  <c r="R165" i="2" s="1"/>
  <c r="T165" i="2" s="1"/>
  <c r="P118" i="2"/>
  <c r="R118" i="2" s="1"/>
  <c r="T118" i="2" s="1"/>
  <c r="P115" i="2"/>
  <c r="R115" i="2" s="1"/>
  <c r="T115" i="2" s="1"/>
  <c r="P86" i="2"/>
  <c r="R86" i="2" s="1"/>
  <c r="T86" i="2" s="1"/>
  <c r="P83" i="2"/>
  <c r="R83" i="2" s="1"/>
  <c r="T83" i="2" s="1"/>
  <c r="P54" i="2"/>
  <c r="R54" i="2" s="1"/>
  <c r="T54" i="2" s="1"/>
  <c r="P51" i="2"/>
  <c r="R51" i="2" s="1"/>
  <c r="T51" i="2" s="1"/>
  <c r="P22" i="2"/>
  <c r="R22" i="2" s="1"/>
  <c r="T22" i="2" s="1"/>
  <c r="W12" i="2"/>
  <c r="W4" i="2"/>
  <c r="L83" i="6"/>
  <c r="L31" i="6"/>
  <c r="K75" i="6"/>
  <c r="K59" i="6"/>
  <c r="F71" i="6"/>
  <c r="F55" i="6"/>
  <c r="F39" i="6"/>
  <c r="P142" i="2"/>
  <c r="R142" i="2" s="1"/>
  <c r="T142" i="2" s="1"/>
  <c r="P164" i="2"/>
  <c r="R164" i="2" s="1"/>
  <c r="T164" i="2" s="1"/>
  <c r="P49" i="2"/>
  <c r="R49" i="2" s="1"/>
  <c r="T49" i="2" s="1"/>
  <c r="P72" i="2"/>
  <c r="R72" i="2" s="1"/>
  <c r="T72" i="2" s="1"/>
  <c r="P41" i="2"/>
  <c r="R41" i="2" s="1"/>
  <c r="T41" i="2" s="1"/>
  <c r="P101" i="2"/>
  <c r="R101" i="2" s="1"/>
  <c r="T101" i="2" s="1"/>
  <c r="W24" i="2"/>
  <c r="W14" i="2"/>
  <c r="P127" i="2"/>
  <c r="R127" i="2" s="1"/>
  <c r="T127" i="2" s="1"/>
  <c r="P98" i="2"/>
  <c r="R98" i="2" s="1"/>
  <c r="T98" i="2" s="1"/>
  <c r="P63" i="2"/>
  <c r="R63" i="2" s="1"/>
  <c r="T63" i="2" s="1"/>
  <c r="P34" i="2"/>
  <c r="R34" i="2" s="1"/>
  <c r="T34" i="2" s="1"/>
  <c r="W5" i="2"/>
  <c r="P146" i="2"/>
  <c r="R146" i="2" s="1"/>
  <c r="T146" i="2" s="1"/>
  <c r="P150" i="2"/>
  <c r="R150" i="2" s="1"/>
  <c r="T150" i="2" s="1"/>
  <c r="P170" i="2"/>
  <c r="R170" i="2" s="1"/>
  <c r="T170" i="2" s="1"/>
  <c r="H23" i="6"/>
  <c r="H55" i="6"/>
  <c r="J23" i="6"/>
  <c r="I27" i="6"/>
  <c r="P53" i="2"/>
  <c r="R53" i="2" s="1"/>
  <c r="T53" i="2" s="1"/>
  <c r="P108" i="2"/>
  <c r="R108" i="2" s="1"/>
  <c r="T108" i="2" s="1"/>
  <c r="P40" i="2"/>
  <c r="R40" i="2" s="1"/>
  <c r="T40" i="2" s="1"/>
  <c r="P100" i="2"/>
  <c r="R100" i="2" s="1"/>
  <c r="T100" i="2" s="1"/>
  <c r="P137" i="2"/>
  <c r="R137" i="2" s="1"/>
  <c r="T137" i="2" s="1"/>
  <c r="P64" i="2"/>
  <c r="R64" i="2" s="1"/>
  <c r="T64" i="2" s="1"/>
  <c r="P60" i="2"/>
  <c r="R60" i="2" s="1"/>
  <c r="T60" i="2" s="1"/>
  <c r="P97" i="2"/>
  <c r="R97" i="2" s="1"/>
  <c r="T97" i="2" s="1"/>
  <c r="P24" i="2"/>
  <c r="R24" i="2" s="1"/>
  <c r="T24" i="2" s="1"/>
  <c r="P61" i="2"/>
  <c r="R61" i="2" s="1"/>
  <c r="T61" i="2" s="1"/>
  <c r="P84" i="2"/>
  <c r="R84" i="2" s="1"/>
  <c r="T84" i="2" s="1"/>
  <c r="W27" i="2"/>
  <c r="W23" i="2"/>
  <c r="W18" i="2"/>
  <c r="P157" i="2"/>
  <c r="R157" i="2" s="1"/>
  <c r="T157" i="2" s="1"/>
  <c r="P138" i="2"/>
  <c r="R138" i="2" s="1"/>
  <c r="T138" i="2" s="1"/>
  <c r="P135" i="2"/>
  <c r="R135" i="2" s="1"/>
  <c r="T135" i="2" s="1"/>
  <c r="P106" i="2"/>
  <c r="R106" i="2" s="1"/>
  <c r="T106" i="2" s="1"/>
  <c r="P103" i="2"/>
  <c r="R103" i="2" s="1"/>
  <c r="T103" i="2" s="1"/>
  <c r="P74" i="2"/>
  <c r="R74" i="2" s="1"/>
  <c r="T74" i="2" s="1"/>
  <c r="P71" i="2"/>
  <c r="R71" i="2" s="1"/>
  <c r="T71" i="2" s="1"/>
  <c r="P42" i="2"/>
  <c r="R42" i="2" s="1"/>
  <c r="T42" i="2" s="1"/>
  <c r="P39" i="2"/>
  <c r="R39" i="2" s="1"/>
  <c r="T39" i="2" s="1"/>
  <c r="W11" i="2"/>
  <c r="W3" i="2"/>
  <c r="L79" i="6"/>
  <c r="L55" i="6"/>
  <c r="L27" i="6"/>
  <c r="K55" i="6"/>
  <c r="K35" i="6"/>
  <c r="F83" i="6"/>
  <c r="F23" i="6"/>
  <c r="P132" i="2"/>
  <c r="R132" i="2" s="1"/>
  <c r="T132" i="2" s="1"/>
  <c r="P124" i="2"/>
  <c r="R124" i="2" s="1"/>
  <c r="T124" i="2" s="1"/>
  <c r="P92" i="2"/>
  <c r="R92" i="2" s="1"/>
  <c r="T92" i="2" s="1"/>
  <c r="W20" i="2"/>
  <c r="P130" i="2"/>
  <c r="R130" i="2" s="1"/>
  <c r="T130" i="2" s="1"/>
  <c r="P95" i="2"/>
  <c r="R95" i="2" s="1"/>
  <c r="T95" i="2" s="1"/>
  <c r="P66" i="2"/>
  <c r="R66" i="2" s="1"/>
  <c r="T66" i="2" s="1"/>
  <c r="P31" i="2"/>
  <c r="R31" i="2" s="1"/>
  <c r="T31" i="2" s="1"/>
  <c r="W13" i="2"/>
  <c r="H27" i="6"/>
  <c r="H59" i="6"/>
  <c r="J31" i="6"/>
  <c r="I35" i="6"/>
  <c r="P128" i="2"/>
  <c r="R128" i="2" s="1"/>
  <c r="T128" i="2" s="1"/>
  <c r="P65" i="2"/>
  <c r="R65" i="2" s="1"/>
  <c r="T65" i="2" s="1"/>
  <c r="P29" i="2"/>
  <c r="R29" i="2" s="1"/>
  <c r="T29" i="2" s="1"/>
  <c r="P89" i="2"/>
  <c r="R89" i="2" s="1"/>
  <c r="T89" i="2" s="1"/>
  <c r="W17" i="2"/>
  <c r="P152" i="2"/>
  <c r="R152" i="2" s="1"/>
  <c r="T152" i="2" s="1"/>
  <c r="P126" i="2"/>
  <c r="R126" i="2" s="1"/>
  <c r="T126" i="2" s="1"/>
  <c r="P123" i="2"/>
  <c r="R123" i="2" s="1"/>
  <c r="T123" i="2" s="1"/>
  <c r="P94" i="2"/>
  <c r="R94" i="2" s="1"/>
  <c r="T94" i="2" s="1"/>
  <c r="P91" i="2"/>
  <c r="R91" i="2" s="1"/>
  <c r="T91" i="2" s="1"/>
  <c r="P62" i="2"/>
  <c r="R62" i="2" s="1"/>
  <c r="T62" i="2" s="1"/>
  <c r="P59" i="2"/>
  <c r="R59" i="2" s="1"/>
  <c r="T59" i="2" s="1"/>
  <c r="P30" i="2"/>
  <c r="R30" i="2" s="1"/>
  <c r="T30" i="2" s="1"/>
  <c r="P27" i="2"/>
  <c r="R27" i="2" s="1"/>
  <c r="T27" i="2" s="1"/>
  <c r="W10" i="2"/>
  <c r="W2" i="2"/>
  <c r="L75" i="6"/>
  <c r="L51" i="6"/>
  <c r="L23" i="6"/>
  <c r="K71" i="6"/>
  <c r="K31" i="6"/>
  <c r="F67" i="6"/>
  <c r="F51" i="6"/>
  <c r="F35" i="6"/>
  <c r="P76" i="2"/>
  <c r="R76" i="2" s="1"/>
  <c r="T76" i="2" s="1"/>
  <c r="P69" i="2"/>
  <c r="R69" i="2" s="1"/>
  <c r="T69" i="2" s="1"/>
  <c r="W26" i="2"/>
  <c r="P79" i="2"/>
  <c r="R79" i="2" s="1"/>
  <c r="T79" i="2" s="1"/>
  <c r="P47" i="2"/>
  <c r="R47" i="2" s="1"/>
  <c r="T47" i="2" s="1"/>
  <c r="P155" i="2"/>
  <c r="R155" i="2" s="1"/>
  <c r="T155" i="2" s="1"/>
  <c r="P147" i="2"/>
  <c r="R147" i="2" s="1"/>
  <c r="T147" i="2" s="1"/>
  <c r="P168" i="2"/>
  <c r="R168" i="2" s="1"/>
  <c r="T168" i="2" s="1"/>
  <c r="P162" i="2"/>
  <c r="R162" i="2" s="1"/>
  <c r="T162" i="2" s="1"/>
  <c r="H35" i="6"/>
  <c r="H67" i="6"/>
  <c r="J47" i="6"/>
  <c r="I51" i="6"/>
  <c r="P112" i="2"/>
  <c r="R112" i="2" s="1"/>
  <c r="T112" i="2" s="1"/>
  <c r="P73" i="2"/>
  <c r="R73" i="2" s="1"/>
  <c r="T73" i="2" s="1"/>
  <c r="P105" i="2"/>
  <c r="R105" i="2" s="1"/>
  <c r="T105" i="2" s="1"/>
  <c r="P32" i="2"/>
  <c r="R32" i="2" s="1"/>
  <c r="T32" i="2" s="1"/>
  <c r="P133" i="2"/>
  <c r="R133" i="2" s="1"/>
  <c r="T133" i="2" s="1"/>
  <c r="P129" i="2"/>
  <c r="R129" i="2" s="1"/>
  <c r="T129" i="2" s="1"/>
  <c r="P88" i="2"/>
  <c r="R88" i="2" s="1"/>
  <c r="T88" i="2" s="1"/>
  <c r="P120" i="2"/>
  <c r="R120" i="2" s="1"/>
  <c r="T120" i="2" s="1"/>
  <c r="P52" i="2"/>
  <c r="R52" i="2" s="1"/>
  <c r="T52" i="2" s="1"/>
  <c r="W16" i="2"/>
  <c r="P144" i="2"/>
  <c r="R144" i="2" s="1"/>
  <c r="T144" i="2" s="1"/>
  <c r="P134" i="2"/>
  <c r="R134" i="2" s="1"/>
  <c r="T134" i="2" s="1"/>
  <c r="P131" i="2"/>
  <c r="R131" i="2" s="1"/>
  <c r="T131" i="2" s="1"/>
  <c r="P102" i="2"/>
  <c r="R102" i="2" s="1"/>
  <c r="T102" i="2" s="1"/>
  <c r="P99" i="2"/>
  <c r="R99" i="2" s="1"/>
  <c r="T99" i="2" s="1"/>
  <c r="P70" i="2"/>
  <c r="R70" i="2" s="1"/>
  <c r="T70" i="2" s="1"/>
  <c r="P67" i="2"/>
  <c r="R67" i="2" s="1"/>
  <c r="T67" i="2" s="1"/>
  <c r="P38" i="2"/>
  <c r="R38" i="2" s="1"/>
  <c r="T38" i="2" s="1"/>
  <c r="P35" i="2"/>
  <c r="R35" i="2" s="1"/>
  <c r="T35" i="2" s="1"/>
  <c r="W8" i="2"/>
  <c r="L47" i="6"/>
  <c r="K67" i="6"/>
  <c r="K47" i="6"/>
  <c r="K27" i="6"/>
  <c r="F63" i="6"/>
  <c r="F47" i="6"/>
  <c r="I41" i="6"/>
  <c r="P145" i="2"/>
  <c r="R145" i="2" s="1"/>
  <c r="T145" i="2" s="1"/>
  <c r="P143" i="2"/>
  <c r="R143" i="2" s="1"/>
  <c r="T143" i="2" s="1"/>
  <c r="P149" i="2"/>
  <c r="R149" i="2" s="1"/>
  <c r="T149" i="2" s="1"/>
  <c r="I43" i="6"/>
  <c r="P45" i="2"/>
  <c r="R45" i="2" s="1"/>
  <c r="T45" i="2" s="1"/>
  <c r="P68" i="2"/>
  <c r="R68" i="2" s="1"/>
  <c r="T68" i="2" s="1"/>
  <c r="P111" i="2"/>
  <c r="R111" i="2" s="1"/>
  <c r="T111" i="2" s="1"/>
  <c r="P50" i="2"/>
  <c r="R50" i="2" s="1"/>
  <c r="T50" i="2" s="1"/>
  <c r="D15" i="2"/>
  <c r="C19" i="2" s="1"/>
  <c r="P169" i="2"/>
  <c r="R169" i="2" s="1"/>
  <c r="T169" i="2" s="1"/>
  <c r="P167" i="2"/>
  <c r="R167" i="2" s="1"/>
  <c r="T167" i="2" s="1"/>
  <c r="P166" i="2"/>
  <c r="R166" i="2" s="1"/>
  <c r="T166" i="2" s="1"/>
  <c r="H39" i="6"/>
  <c r="H71" i="6"/>
  <c r="J55" i="6"/>
  <c r="I59" i="6"/>
  <c r="P44" i="2"/>
  <c r="R44" i="2" s="1"/>
  <c r="T44" i="2" s="1"/>
  <c r="P81" i="2"/>
  <c r="R81" i="2" s="1"/>
  <c r="T81" i="2" s="1"/>
  <c r="P104" i="2"/>
  <c r="R104" i="2" s="1"/>
  <c r="T104" i="2" s="1"/>
  <c r="P36" i="2"/>
  <c r="R36" i="2" s="1"/>
  <c r="T36" i="2" s="1"/>
  <c r="P33" i="2"/>
  <c r="R33" i="2" s="1"/>
  <c r="T33" i="2" s="1"/>
  <c r="P125" i="2"/>
  <c r="R125" i="2" s="1"/>
  <c r="T125" i="2" s="1"/>
  <c r="W29" i="2"/>
  <c r="W25" i="2"/>
  <c r="W21" i="2"/>
  <c r="P140" i="2"/>
  <c r="R140" i="2" s="1"/>
  <c r="T140" i="2" s="1"/>
  <c r="P122" i="2"/>
  <c r="R122" i="2" s="1"/>
  <c r="T122" i="2" s="1"/>
  <c r="P119" i="2"/>
  <c r="R119" i="2" s="1"/>
  <c r="T119" i="2" s="1"/>
  <c r="P90" i="2"/>
  <c r="R90" i="2" s="1"/>
  <c r="T90" i="2" s="1"/>
  <c r="P87" i="2"/>
  <c r="R87" i="2" s="1"/>
  <c r="T87" i="2" s="1"/>
  <c r="P58" i="2"/>
  <c r="R58" i="2" s="1"/>
  <c r="T58" i="2" s="1"/>
  <c r="P55" i="2"/>
  <c r="R55" i="2" s="1"/>
  <c r="T55" i="2" s="1"/>
  <c r="P26" i="2"/>
  <c r="R26" i="2" s="1"/>
  <c r="T26" i="2" s="1"/>
  <c r="P23" i="2"/>
  <c r="R23" i="2" s="1"/>
  <c r="T23" i="2" s="1"/>
  <c r="W7" i="2"/>
  <c r="L67" i="6"/>
  <c r="L43" i="6"/>
  <c r="K83" i="6"/>
  <c r="K63" i="6"/>
  <c r="K23" i="6"/>
  <c r="F75" i="6"/>
  <c r="F31" i="6"/>
  <c r="P21" i="2"/>
  <c r="R21" i="2" s="1"/>
  <c r="T21" i="2" s="1"/>
  <c r="P113" i="2"/>
  <c r="R113" i="2" s="1"/>
  <c r="T113" i="2" s="1"/>
  <c r="P136" i="2"/>
  <c r="R136" i="2" s="1"/>
  <c r="T136" i="2" s="1"/>
  <c r="P28" i="2"/>
  <c r="R28" i="2" s="1"/>
  <c r="T28" i="2" s="1"/>
  <c r="W22" i="2"/>
  <c r="P148" i="2"/>
  <c r="R148" i="2" s="1"/>
  <c r="T148" i="2" s="1"/>
  <c r="P114" i="2"/>
  <c r="R114" i="2" s="1"/>
  <c r="T114" i="2" s="1"/>
  <c r="P82" i="2"/>
  <c r="R82" i="2" s="1"/>
  <c r="T82" i="2" s="1"/>
  <c r="W9" i="2"/>
  <c r="K51" i="6"/>
  <c r="P159" i="2"/>
  <c r="R159" i="2" s="1"/>
  <c r="T159" i="2" s="1"/>
  <c r="P158" i="2"/>
  <c r="R158" i="2" s="1"/>
  <c r="T158" i="2" s="1"/>
  <c r="P154" i="2"/>
  <c r="R154" i="2" s="1"/>
  <c r="T154" i="2" s="1"/>
  <c r="P151" i="2"/>
  <c r="R151" i="2" s="1"/>
  <c r="T151" i="2" s="1"/>
  <c r="P171" i="2"/>
  <c r="R171" i="2" s="1"/>
  <c r="T171" i="2" s="1"/>
  <c r="H43" i="6"/>
  <c r="H75" i="6"/>
  <c r="J63" i="6"/>
  <c r="I67" i="6"/>
  <c r="P80" i="2"/>
  <c r="R80" i="2" s="1"/>
  <c r="T80" i="2" s="1"/>
  <c r="P117" i="2"/>
  <c r="R117" i="2" s="1"/>
  <c r="T117" i="2" s="1"/>
  <c r="P109" i="2"/>
  <c r="R109" i="2" s="1"/>
  <c r="T109" i="2" s="1"/>
  <c r="P37" i="2"/>
  <c r="R37" i="2" s="1"/>
  <c r="T37" i="2" s="1"/>
  <c r="P96" i="2"/>
  <c r="R96" i="2" s="1"/>
  <c r="T96" i="2" s="1"/>
  <c r="P56" i="2"/>
  <c r="R56" i="2" s="1"/>
  <c r="T56" i="2" s="1"/>
  <c r="P93" i="2"/>
  <c r="R93" i="2" s="1"/>
  <c r="T93" i="2" s="1"/>
  <c r="P57" i="2"/>
  <c r="R57" i="2" s="1"/>
  <c r="T57" i="2" s="1"/>
  <c r="P116" i="2"/>
  <c r="R116" i="2" s="1"/>
  <c r="T116" i="2" s="1"/>
  <c r="W15" i="2"/>
  <c r="P139" i="2"/>
  <c r="R139" i="2" s="1"/>
  <c r="T139" i="2" s="1"/>
  <c r="P110" i="2"/>
  <c r="R110" i="2" s="1"/>
  <c r="T110" i="2" s="1"/>
  <c r="P107" i="2"/>
  <c r="R107" i="2" s="1"/>
  <c r="T107" i="2" s="1"/>
  <c r="P78" i="2"/>
  <c r="R78" i="2" s="1"/>
  <c r="T78" i="2" s="1"/>
  <c r="P75" i="2"/>
  <c r="R75" i="2" s="1"/>
  <c r="T75" i="2" s="1"/>
  <c r="P46" i="2"/>
  <c r="R46" i="2" s="1"/>
  <c r="T46" i="2" s="1"/>
  <c r="P43" i="2"/>
  <c r="R43" i="2" s="1"/>
  <c r="T43" i="2" s="1"/>
  <c r="W6" i="2"/>
  <c r="L63" i="6"/>
  <c r="L39" i="6"/>
  <c r="K79" i="6"/>
  <c r="K43" i="6"/>
  <c r="F73" i="6"/>
  <c r="F59" i="6"/>
  <c r="F43" i="6"/>
  <c r="O159" i="4"/>
  <c r="O203" i="3"/>
  <c r="H66" i="6"/>
  <c r="L66" i="6"/>
  <c r="L65" i="6"/>
  <c r="L25" i="6"/>
  <c r="F57" i="6"/>
  <c r="I60" i="6"/>
  <c r="J65" i="6"/>
  <c r="J41" i="6"/>
  <c r="L58" i="6"/>
  <c r="H74" i="6"/>
  <c r="L74" i="6"/>
  <c r="L81" i="6"/>
  <c r="F81" i="6"/>
  <c r="I81" i="6"/>
  <c r="I57" i="6"/>
  <c r="I33" i="6"/>
  <c r="P153" i="2"/>
  <c r="R153" i="2" s="1"/>
  <c r="T153" i="2" s="1"/>
  <c r="H82" i="6"/>
  <c r="L82" i="6"/>
  <c r="L41" i="6"/>
  <c r="K82" i="6"/>
  <c r="K74" i="6"/>
  <c r="K66" i="6"/>
  <c r="K58" i="6"/>
  <c r="K50" i="6"/>
  <c r="K42" i="6"/>
  <c r="K34" i="6"/>
  <c r="K26" i="6"/>
  <c r="F41" i="6"/>
  <c r="J81" i="6"/>
  <c r="J33" i="6"/>
  <c r="D13" i="5"/>
  <c r="E13" i="5"/>
  <c r="H58" i="6"/>
  <c r="H26" i="6"/>
  <c r="L26" i="6"/>
  <c r="L57" i="6"/>
  <c r="F65" i="6"/>
  <c r="I73" i="6"/>
  <c r="J57" i="6"/>
  <c r="H34" i="6"/>
  <c r="L34" i="6"/>
  <c r="L73" i="6"/>
  <c r="K81" i="6"/>
  <c r="K73" i="6"/>
  <c r="K65" i="6"/>
  <c r="K57" i="6"/>
  <c r="K49" i="6"/>
  <c r="K41" i="6"/>
  <c r="K33" i="6"/>
  <c r="K25" i="6"/>
  <c r="F25" i="6"/>
  <c r="I49" i="6"/>
  <c r="I25" i="6"/>
  <c r="J25" i="6"/>
  <c r="H42" i="6"/>
  <c r="L42" i="6"/>
  <c r="L33" i="6"/>
  <c r="F49" i="6"/>
  <c r="J73" i="6"/>
  <c r="J49" i="6"/>
  <c r="O158" i="4"/>
  <c r="O157" i="4"/>
  <c r="O154" i="4"/>
  <c r="O202" i="3"/>
  <c r="O201" i="3"/>
  <c r="O198" i="3"/>
  <c r="O92" i="3"/>
  <c r="O153" i="3"/>
  <c r="O192" i="3"/>
  <c r="O127" i="3"/>
  <c r="O179" i="3"/>
  <c r="O102" i="3"/>
  <c r="O164" i="3"/>
  <c r="O196" i="3"/>
  <c r="O147" i="3"/>
  <c r="O189" i="3"/>
  <c r="O48" i="3"/>
  <c r="O146" i="3"/>
  <c r="O55" i="3"/>
  <c r="O33" i="3"/>
  <c r="O140" i="3"/>
  <c r="O128" i="3"/>
  <c r="O72" i="3"/>
  <c r="O76" i="3"/>
  <c r="O23" i="3"/>
  <c r="O88" i="3"/>
  <c r="O144" i="3"/>
  <c r="O74" i="3"/>
  <c r="O85" i="3"/>
  <c r="O98" i="3"/>
  <c r="O161" i="3"/>
  <c r="O200" i="3"/>
  <c r="O135" i="3"/>
  <c r="O183" i="3"/>
  <c r="O109" i="3"/>
  <c r="O170" i="3"/>
  <c r="O93" i="3"/>
  <c r="O155" i="3"/>
  <c r="O193" i="3"/>
  <c r="O59" i="3"/>
  <c r="O162" i="3"/>
  <c r="O66" i="3"/>
  <c r="O79" i="3"/>
  <c r="O35" i="3"/>
  <c r="O134" i="3"/>
  <c r="O83" i="3"/>
  <c r="O80" i="3"/>
  <c r="O25" i="3"/>
  <c r="O29" i="3"/>
  <c r="O150" i="3"/>
  <c r="O99" i="3"/>
  <c r="O91" i="3"/>
  <c r="O106" i="3"/>
  <c r="O167" i="3"/>
  <c r="O204" i="3"/>
  <c r="O143" i="3"/>
  <c r="O187" i="3"/>
  <c r="O117" i="3"/>
  <c r="O174" i="3"/>
  <c r="O100" i="3"/>
  <c r="O163" i="3"/>
  <c r="O195" i="3"/>
  <c r="O70" i="3"/>
  <c r="O53" i="3"/>
  <c r="O77" i="3"/>
  <c r="O43" i="3"/>
  <c r="O27" i="3"/>
  <c r="O160" i="3"/>
  <c r="O116" i="3"/>
  <c r="O103" i="3"/>
  <c r="O32" i="3"/>
  <c r="O45" i="3"/>
  <c r="O51" i="3"/>
  <c r="O132" i="3"/>
  <c r="O120" i="3"/>
  <c r="O113" i="3"/>
  <c r="O172" i="3"/>
  <c r="O90" i="3"/>
  <c r="O151" i="3"/>
  <c r="O191" i="3"/>
  <c r="O125" i="3"/>
  <c r="O178" i="3"/>
  <c r="O108" i="3"/>
  <c r="O169" i="3"/>
  <c r="O73" i="3"/>
  <c r="O28" i="3"/>
  <c r="O86" i="3"/>
  <c r="O46" i="3"/>
  <c r="O31" i="3"/>
  <c r="O168" i="3"/>
  <c r="O148" i="3"/>
  <c r="O110" i="3"/>
  <c r="O54" i="3"/>
  <c r="O67" i="3"/>
  <c r="O64" i="3"/>
  <c r="O166" i="3"/>
  <c r="O126" i="3"/>
  <c r="O121" i="3"/>
  <c r="O176" i="3"/>
  <c r="O96" i="3"/>
  <c r="O159" i="3"/>
  <c r="O197" i="3"/>
  <c r="O133" i="3"/>
  <c r="O182" i="3"/>
  <c r="O115" i="3"/>
  <c r="O173" i="3"/>
  <c r="O82" i="3"/>
  <c r="O38" i="3"/>
  <c r="O105" i="3"/>
  <c r="O62" i="3"/>
  <c r="O56" i="3"/>
  <c r="O24" i="3"/>
  <c r="O63" i="3"/>
  <c r="O136" i="3"/>
  <c r="O57" i="3"/>
  <c r="O81" i="3"/>
  <c r="O34" i="3"/>
  <c r="O22" i="3"/>
  <c r="O152" i="3"/>
  <c r="O129" i="3"/>
  <c r="O180" i="3"/>
  <c r="O104" i="3"/>
  <c r="O165" i="3"/>
  <c r="O199" i="3"/>
  <c r="O141" i="3"/>
  <c r="O186" i="3"/>
  <c r="O123" i="3"/>
  <c r="O177" i="3"/>
  <c r="C15" i="3"/>
  <c r="O97" i="3"/>
  <c r="O26" i="3"/>
  <c r="O122" i="3"/>
  <c r="O68" i="3"/>
  <c r="O75" i="3"/>
  <c r="O47" i="3"/>
  <c r="O37" i="3"/>
  <c r="O142" i="3"/>
  <c r="O87" i="3"/>
  <c r="O84" i="3"/>
  <c r="O42" i="3"/>
  <c r="O39" i="3"/>
  <c r="O158" i="3"/>
  <c r="O145" i="3"/>
  <c r="O188" i="3"/>
  <c r="O119" i="3"/>
  <c r="O175" i="3"/>
  <c r="O94" i="3"/>
  <c r="O157" i="3"/>
  <c r="O194" i="3"/>
  <c r="O139" i="3"/>
  <c r="O185" i="3"/>
  <c r="O40" i="3"/>
  <c r="O130" i="3"/>
  <c r="O44" i="3"/>
  <c r="O154" i="3"/>
  <c r="O107" i="3"/>
  <c r="O101" i="3"/>
  <c r="O69" i="3"/>
  <c r="O60" i="3"/>
  <c r="O50" i="3"/>
  <c r="O156" i="3"/>
  <c r="O118" i="3"/>
  <c r="O61" i="3"/>
  <c r="O71" i="3"/>
  <c r="O190" i="3"/>
  <c r="O95" i="3"/>
  <c r="O65" i="3"/>
  <c r="O131" i="3"/>
  <c r="O52" i="3"/>
  <c r="O137" i="3"/>
  <c r="O181" i="3"/>
  <c r="O41" i="3"/>
  <c r="O184" i="3"/>
  <c r="O30" i="3"/>
  <c r="O21" i="3"/>
  <c r="O112" i="3"/>
  <c r="O114" i="3"/>
  <c r="O124" i="3"/>
  <c r="O171" i="3"/>
  <c r="O36" i="3"/>
  <c r="O111" i="3"/>
  <c r="O149" i="3"/>
  <c r="O78" i="3"/>
  <c r="O49" i="3"/>
  <c r="O89" i="3"/>
  <c r="O138" i="3"/>
  <c r="O58" i="3"/>
  <c r="O161" i="2"/>
  <c r="O153" i="2"/>
  <c r="O144" i="2"/>
  <c r="O137" i="2"/>
  <c r="O82" i="2"/>
  <c r="O124" i="2"/>
  <c r="O151" i="2"/>
  <c r="O146" i="2"/>
  <c r="O158" i="2"/>
  <c r="O164" i="2"/>
  <c r="O139" i="2"/>
  <c r="O165" i="2"/>
  <c r="O163" i="2"/>
  <c r="O81" i="2"/>
  <c r="C15" i="2"/>
  <c r="O145" i="2"/>
  <c r="O95" i="2"/>
  <c r="O132" i="2"/>
  <c r="O90" i="2"/>
  <c r="O155" i="2"/>
  <c r="O128" i="2"/>
  <c r="O112" i="2"/>
  <c r="O147" i="2"/>
  <c r="O88" i="2"/>
  <c r="O169" i="2"/>
  <c r="O94" i="2"/>
  <c r="O89" i="2"/>
  <c r="O154" i="2"/>
  <c r="O119" i="2"/>
  <c r="O157" i="2"/>
  <c r="O98" i="2"/>
  <c r="O80" i="2"/>
  <c r="O21" i="2"/>
  <c r="O91" i="2"/>
  <c r="O156" i="2"/>
  <c r="O96" i="2"/>
  <c r="O160" i="2"/>
  <c r="O118" i="2"/>
  <c r="O97" i="2"/>
  <c r="O92" i="2"/>
  <c r="O83" i="2"/>
  <c r="O103" i="2"/>
  <c r="O106" i="2"/>
  <c r="O85" i="2"/>
  <c r="O93" i="2"/>
  <c r="O99" i="2"/>
  <c r="O86" i="2"/>
  <c r="O120" i="2"/>
  <c r="O166" i="2"/>
  <c r="O134" i="2"/>
  <c r="O105" i="2"/>
  <c r="O108" i="2"/>
  <c r="O136" i="2"/>
  <c r="O111" i="2"/>
  <c r="O114" i="2"/>
  <c r="O109" i="2"/>
  <c r="O101" i="2"/>
  <c r="O107" i="2"/>
  <c r="O102" i="2"/>
  <c r="O152" i="2"/>
  <c r="O171" i="2"/>
  <c r="O142" i="2"/>
  <c r="O113" i="2"/>
  <c r="O116" i="2"/>
  <c r="O79" i="2"/>
  <c r="O87" i="2"/>
  <c r="O122" i="2"/>
  <c r="O125" i="2"/>
  <c r="O117" i="2"/>
  <c r="O115" i="2"/>
  <c r="O110" i="2"/>
  <c r="O170" i="2"/>
  <c r="O168" i="2"/>
  <c r="O135" i="2"/>
  <c r="O129" i="2"/>
  <c r="O148" i="2"/>
  <c r="O100" i="2"/>
  <c r="O143" i="2"/>
  <c r="O138" i="2"/>
  <c r="O149" i="2"/>
  <c r="O104" i="2"/>
  <c r="O131" i="2"/>
  <c r="O159" i="2"/>
  <c r="O127" i="2"/>
  <c r="O162" i="2"/>
  <c r="O141" i="2"/>
  <c r="O167" i="2"/>
  <c r="O133" i="2"/>
  <c r="O150" i="2"/>
  <c r="O123" i="2"/>
  <c r="O121" i="2"/>
  <c r="O126" i="2"/>
  <c r="O84" i="2"/>
  <c r="O130" i="2"/>
  <c r="O140" i="2"/>
  <c r="C16" i="2"/>
  <c r="D18" i="2" s="1"/>
  <c r="C16" i="3"/>
  <c r="D18" i="3" s="1"/>
  <c r="C16" i="4"/>
  <c r="D18" i="4" s="1"/>
  <c r="O160" i="4"/>
  <c r="O155" i="4"/>
  <c r="O152" i="4"/>
  <c r="O77" i="4"/>
  <c r="O29" i="4"/>
  <c r="O32" i="4"/>
  <c r="O91" i="4"/>
  <c r="O46" i="4"/>
  <c r="O105" i="4"/>
  <c r="O68" i="4"/>
  <c r="O51" i="4"/>
  <c r="O104" i="4"/>
  <c r="O57" i="4"/>
  <c r="O63" i="4"/>
  <c r="O110" i="4"/>
  <c r="O23" i="4"/>
  <c r="O128" i="4"/>
  <c r="O127" i="4"/>
  <c r="O126" i="4"/>
  <c r="O129" i="4"/>
  <c r="O21" i="4"/>
  <c r="O85" i="4"/>
  <c r="O37" i="4"/>
  <c r="O40" i="4"/>
  <c r="O99" i="4"/>
  <c r="O54" i="4"/>
  <c r="O113" i="4"/>
  <c r="O79" i="4"/>
  <c r="O65" i="4"/>
  <c r="O108" i="4"/>
  <c r="O76" i="4"/>
  <c r="O82" i="4"/>
  <c r="O114" i="4"/>
  <c r="O55" i="4"/>
  <c r="O132" i="4"/>
  <c r="O131" i="4"/>
  <c r="O130" i="4"/>
  <c r="O133" i="4"/>
  <c r="O26" i="4"/>
  <c r="O93" i="4"/>
  <c r="O45" i="4"/>
  <c r="O48" i="4"/>
  <c r="O107" i="4"/>
  <c r="O62" i="4"/>
  <c r="O121" i="4"/>
  <c r="O87" i="4"/>
  <c r="O47" i="4"/>
  <c r="O112" i="4"/>
  <c r="O39" i="4"/>
  <c r="O86" i="4"/>
  <c r="O118" i="4"/>
  <c r="O74" i="4"/>
  <c r="O136" i="4"/>
  <c r="O135" i="4"/>
  <c r="O134" i="4"/>
  <c r="O137" i="4"/>
  <c r="O34" i="4"/>
  <c r="O101" i="4"/>
  <c r="O53" i="4"/>
  <c r="O56" i="4"/>
  <c r="O115" i="4"/>
  <c r="O70" i="4"/>
  <c r="O28" i="4"/>
  <c r="O95" i="4"/>
  <c r="O84" i="4"/>
  <c r="O116" i="4"/>
  <c r="O71" i="4"/>
  <c r="O90" i="4"/>
  <c r="O122" i="4"/>
  <c r="O140" i="4"/>
  <c r="O139" i="4"/>
  <c r="O138" i="4"/>
  <c r="O141" i="4"/>
  <c r="O42" i="4"/>
  <c r="O109" i="4"/>
  <c r="O61" i="4"/>
  <c r="O64" i="4"/>
  <c r="O123" i="4"/>
  <c r="O73" i="4"/>
  <c r="O36" i="4"/>
  <c r="O103" i="4"/>
  <c r="O88" i="4"/>
  <c r="O120" i="4"/>
  <c r="O35" i="4"/>
  <c r="O94" i="4"/>
  <c r="O27" i="4"/>
  <c r="O144" i="4"/>
  <c r="O143" i="4"/>
  <c r="O142" i="4"/>
  <c r="O145" i="4"/>
  <c r="O50" i="4"/>
  <c r="O117" i="4"/>
  <c r="O69" i="4"/>
  <c r="O72" i="4"/>
  <c r="O22" i="4"/>
  <c r="O81" i="4"/>
  <c r="O44" i="4"/>
  <c r="O111" i="4"/>
  <c r="O92" i="4"/>
  <c r="O124" i="4"/>
  <c r="O49" i="4"/>
  <c r="O98" i="4"/>
  <c r="O41" i="4"/>
  <c r="O156" i="4"/>
  <c r="O153" i="4"/>
  <c r="O150" i="4"/>
  <c r="O151" i="4"/>
  <c r="O66" i="4"/>
  <c r="C15" i="4"/>
  <c r="O24" i="4"/>
  <c r="O83" i="4"/>
  <c r="O38" i="4"/>
  <c r="O97" i="4"/>
  <c r="O60" i="4"/>
  <c r="O33" i="4"/>
  <c r="O100" i="4"/>
  <c r="O43" i="4"/>
  <c r="O31" i="4"/>
  <c r="O106" i="4"/>
  <c r="O78" i="4"/>
  <c r="O146" i="4"/>
  <c r="O119" i="4"/>
  <c r="O149" i="4"/>
  <c r="O58" i="4"/>
  <c r="O96" i="4"/>
  <c r="O125" i="4"/>
  <c r="O25" i="4"/>
  <c r="O80" i="4"/>
  <c r="O67" i="4"/>
  <c r="O75" i="4"/>
  <c r="O102" i="4"/>
  <c r="O30" i="4"/>
  <c r="O59" i="4"/>
  <c r="O147" i="4"/>
  <c r="O52" i="4"/>
  <c r="O148" i="4"/>
  <c r="O89" i="4"/>
  <c r="L13" i="6"/>
  <c r="N13" i="6"/>
  <c r="E13" i="6"/>
  <c r="F13" i="6"/>
  <c r="P13" i="6"/>
  <c r="I13" i="6"/>
  <c r="J13" i="6"/>
  <c r="C13" i="6"/>
  <c r="B15" i="6"/>
  <c r="K13" i="6"/>
  <c r="M13" i="6"/>
  <c r="H13" i="6"/>
  <c r="D13" i="6"/>
  <c r="G13" i="6"/>
  <c r="Q13" i="6"/>
  <c r="O13" i="6"/>
  <c r="J80" i="6"/>
  <c r="K80" i="6"/>
  <c r="I80" i="6"/>
  <c r="L80" i="6"/>
  <c r="H80" i="6"/>
  <c r="L72" i="6"/>
  <c r="H72" i="6"/>
  <c r="I72" i="6"/>
  <c r="J64" i="6"/>
  <c r="I64" i="6"/>
  <c r="K64" i="6"/>
  <c r="L64" i="6"/>
  <c r="H64" i="6"/>
  <c r="I56" i="6"/>
  <c r="J56" i="6"/>
  <c r="K56" i="6"/>
  <c r="H56" i="6"/>
  <c r="L48" i="6"/>
  <c r="I48" i="6"/>
  <c r="H48" i="6"/>
  <c r="J48" i="6"/>
  <c r="K48" i="6"/>
  <c r="J40" i="6"/>
  <c r="K40" i="6"/>
  <c r="L40" i="6"/>
  <c r="H40" i="6"/>
  <c r="I40" i="6"/>
  <c r="I32" i="6"/>
  <c r="J32" i="6"/>
  <c r="K32" i="6"/>
  <c r="H32" i="6"/>
  <c r="L32" i="6"/>
  <c r="J24" i="6"/>
  <c r="K24" i="6"/>
  <c r="L24" i="6"/>
  <c r="I24" i="6"/>
  <c r="H24" i="6"/>
  <c r="F13" i="5"/>
  <c r="C13" i="5"/>
  <c r="Q13" i="5"/>
  <c r="N13" i="5"/>
  <c r="M13" i="5"/>
  <c r="G13" i="5"/>
  <c r="I13" i="5"/>
  <c r="J13" i="5"/>
  <c r="L13" i="5"/>
  <c r="B15" i="5"/>
  <c r="P13" i="5"/>
  <c r="O13" i="5"/>
  <c r="I84" i="6"/>
  <c r="L84" i="6"/>
  <c r="F84" i="6"/>
  <c r="J84" i="6"/>
  <c r="K84" i="6"/>
  <c r="H84" i="6"/>
  <c r="J76" i="6"/>
  <c r="K76" i="6"/>
  <c r="I76" i="6"/>
  <c r="F76" i="6"/>
  <c r="L76" i="6"/>
  <c r="H76" i="6"/>
  <c r="F68" i="6"/>
  <c r="J68" i="6"/>
  <c r="K68" i="6"/>
  <c r="I68" i="6"/>
  <c r="H68" i="6"/>
  <c r="L60" i="6"/>
  <c r="F60" i="6"/>
  <c r="H60" i="6"/>
  <c r="I52" i="6"/>
  <c r="J52" i="6"/>
  <c r="K52" i="6"/>
  <c r="F52" i="6"/>
  <c r="L52" i="6"/>
  <c r="H52" i="6"/>
  <c r="I44" i="6"/>
  <c r="F44" i="6"/>
  <c r="J44" i="6"/>
  <c r="K44" i="6"/>
  <c r="H44" i="6"/>
  <c r="L44" i="6"/>
  <c r="F36" i="6"/>
  <c r="L36" i="6"/>
  <c r="I36" i="6"/>
  <c r="H36" i="6"/>
  <c r="J36" i="6"/>
  <c r="K36" i="6"/>
  <c r="J28" i="6"/>
  <c r="F28" i="6"/>
  <c r="K28" i="6"/>
  <c r="L28" i="6"/>
  <c r="H28" i="6"/>
  <c r="I82" i="6"/>
  <c r="I50" i="6"/>
  <c r="J22" i="6"/>
  <c r="I58" i="6"/>
  <c r="I26" i="6"/>
  <c r="J70" i="6"/>
  <c r="F78" i="6"/>
  <c r="F70" i="6"/>
  <c r="F62" i="6"/>
  <c r="F54" i="6"/>
  <c r="F46" i="6"/>
  <c r="F38" i="6"/>
  <c r="F30" i="6"/>
  <c r="F22" i="6"/>
  <c r="I78" i="6"/>
  <c r="I46" i="6"/>
  <c r="J30" i="6"/>
  <c r="I66" i="6"/>
  <c r="I34" i="6"/>
  <c r="J54" i="6"/>
  <c r="J82" i="6"/>
  <c r="J74" i="6"/>
  <c r="J66" i="6"/>
  <c r="H62" i="6"/>
  <c r="J58" i="6"/>
  <c r="J50" i="6"/>
  <c r="J42" i="6"/>
  <c r="H38" i="6"/>
  <c r="J34" i="6"/>
  <c r="H30" i="6"/>
  <c r="J26" i="6"/>
  <c r="I74" i="6"/>
  <c r="I42" i="6"/>
  <c r="I62" i="6"/>
  <c r="K18" i="6"/>
  <c r="L18" i="6"/>
  <c r="C18" i="6"/>
  <c r="I18" i="5"/>
  <c r="D18" i="5"/>
  <c r="G18" i="5"/>
  <c r="J18" i="5"/>
  <c r="J18" i="6"/>
  <c r="D18" i="6"/>
  <c r="C18" i="5"/>
  <c r="F18" i="6"/>
  <c r="H18" i="6"/>
  <c r="E18" i="5"/>
  <c r="I18" i="6"/>
  <c r="G18" i="6"/>
  <c r="F18" i="5"/>
  <c r="L18" i="5"/>
  <c r="E14" i="2" l="1"/>
  <c r="O2" i="5"/>
  <c r="O3" i="5"/>
  <c r="O1" i="5"/>
  <c r="O1" i="6"/>
  <c r="O2" i="6"/>
  <c r="O3" i="6"/>
  <c r="O6" i="5"/>
  <c r="O5" i="5"/>
  <c r="O4" i="5"/>
  <c r="O4" i="6"/>
  <c r="O6" i="6"/>
  <c r="O5" i="6"/>
  <c r="C18" i="4"/>
  <c r="E16" i="4"/>
  <c r="E17" i="4" s="1"/>
  <c r="F18" i="2"/>
  <c r="F19" i="2" s="1"/>
  <c r="C18" i="2"/>
  <c r="C18" i="3"/>
  <c r="E16" i="3"/>
  <c r="E17" i="3" s="1"/>
  <c r="E18" i="6"/>
  <c r="O7" i="6" l="1"/>
  <c r="E4" i="6" s="1"/>
  <c r="O7" i="5"/>
  <c r="E5" i="5" s="1"/>
  <c r="Q44" i="6"/>
  <c r="Q108" i="6"/>
  <c r="Q172" i="6"/>
  <c r="Q69" i="6"/>
  <c r="Q133" i="6"/>
  <c r="Q203" i="6"/>
  <c r="Q78" i="6"/>
  <c r="Q142" i="6"/>
  <c r="Q31" i="6"/>
  <c r="Q95" i="6"/>
  <c r="Q32" i="6"/>
  <c r="Q96" i="6"/>
  <c r="Q160" i="6"/>
  <c r="Q66" i="6"/>
  <c r="Q130" i="6"/>
  <c r="Q190" i="6"/>
  <c r="Q169" i="6"/>
  <c r="Q239" i="6"/>
  <c r="Q303" i="6"/>
  <c r="Q59" i="6"/>
  <c r="Q208" i="6"/>
  <c r="Q270" i="6"/>
  <c r="Q334" i="6"/>
  <c r="Q65" i="6"/>
  <c r="Q245" i="6"/>
  <c r="Q35" i="6"/>
  <c r="Q60" i="6"/>
  <c r="Q124" i="6"/>
  <c r="Q21" i="6"/>
  <c r="Q85" i="6"/>
  <c r="Q155" i="6"/>
  <c r="Q30" i="6"/>
  <c r="Q94" i="6"/>
  <c r="Q162" i="6"/>
  <c r="Q47" i="6"/>
  <c r="Q111" i="6"/>
  <c r="Q48" i="6"/>
  <c r="Q112" i="6"/>
  <c r="Q176" i="6"/>
  <c r="Q82" i="6"/>
  <c r="Q146" i="6"/>
  <c r="Q206" i="6"/>
  <c r="Q192" i="6"/>
  <c r="Q255" i="6"/>
  <c r="Q319" i="6"/>
  <c r="Q123" i="6"/>
  <c r="Q222" i="6"/>
  <c r="Q286" i="6"/>
  <c r="Q350" i="6"/>
  <c r="Q129" i="6"/>
  <c r="Q261" i="6"/>
  <c r="Q99" i="6"/>
  <c r="Q68" i="6"/>
  <c r="Q132" i="6"/>
  <c r="Q29" i="6"/>
  <c r="Q93" i="6"/>
  <c r="Q163" i="6"/>
  <c r="Q38" i="6"/>
  <c r="Q102" i="6"/>
  <c r="Q170" i="6"/>
  <c r="Q55" i="6"/>
  <c r="Q119" i="6"/>
  <c r="Q56" i="6"/>
  <c r="Q120" i="6"/>
  <c r="Q26" i="6"/>
  <c r="Q90" i="6"/>
  <c r="Q150" i="6"/>
  <c r="Q25" i="6"/>
  <c r="Q200" i="6"/>
  <c r="Q263" i="6"/>
  <c r="Q327" i="6"/>
  <c r="Q175" i="6"/>
  <c r="Q230" i="6"/>
  <c r="Q294" i="6"/>
  <c r="Q358" i="6"/>
  <c r="Q205" i="6"/>
  <c r="Q269" i="6"/>
  <c r="Q131" i="6"/>
  <c r="Q252" i="6"/>
  <c r="Q105" i="6"/>
  <c r="Q235" i="6"/>
  <c r="Q299" i="6"/>
  <c r="Q363" i="6"/>
  <c r="Q139" i="6"/>
  <c r="Q234" i="6"/>
  <c r="Q298" i="6"/>
  <c r="Q362" i="6"/>
  <c r="Q151" i="6"/>
  <c r="Q249" i="6"/>
  <c r="Q159" i="6"/>
  <c r="Q232" i="6"/>
  <c r="Q281" i="6"/>
  <c r="Q429" i="6"/>
  <c r="Q493" i="6"/>
  <c r="Q394" i="6"/>
  <c r="Q452" i="6"/>
  <c r="Q516" i="6"/>
  <c r="Q391" i="6"/>
  <c r="Q36" i="6"/>
  <c r="Q100" i="6"/>
  <c r="Q164" i="6"/>
  <c r="Q61" i="6"/>
  <c r="Q125" i="6"/>
  <c r="Q195" i="6"/>
  <c r="Q70" i="6"/>
  <c r="Q134" i="6"/>
  <c r="Q23" i="6"/>
  <c r="Q87" i="6"/>
  <c r="Q24" i="6"/>
  <c r="Q88" i="6"/>
  <c r="Q152" i="6"/>
  <c r="Q58" i="6"/>
  <c r="Q122" i="6"/>
  <c r="Q182" i="6"/>
  <c r="Q167" i="6"/>
  <c r="Q231" i="6"/>
  <c r="Q295" i="6"/>
  <c r="Q27" i="6"/>
  <c r="Q196" i="6"/>
  <c r="Q262" i="6"/>
  <c r="Q326" i="6"/>
  <c r="Q33" i="6"/>
  <c r="Q237" i="6"/>
  <c r="Q301" i="6"/>
  <c r="Q220" i="6"/>
  <c r="Q284" i="6"/>
  <c r="Q207" i="6"/>
  <c r="Q267" i="6"/>
  <c r="Q331" i="6"/>
  <c r="Q395" i="6"/>
  <c r="Q199" i="6"/>
  <c r="Q266" i="6"/>
  <c r="Q330" i="6"/>
  <c r="Q49" i="6"/>
  <c r="Q217" i="6"/>
  <c r="Q51" i="6"/>
  <c r="Q204" i="6"/>
  <c r="Q264" i="6"/>
  <c r="Q367" i="6"/>
  <c r="Q461" i="6"/>
  <c r="Q309" i="6"/>
  <c r="Q420" i="6"/>
  <c r="Q484" i="6"/>
  <c r="Q548" i="6"/>
  <c r="Q92" i="6"/>
  <c r="Q53" i="6"/>
  <c r="Q187" i="6"/>
  <c r="Q126" i="6"/>
  <c r="Q79" i="6"/>
  <c r="Q80" i="6"/>
  <c r="Q50" i="6"/>
  <c r="Q174" i="6"/>
  <c r="Q223" i="6"/>
  <c r="Q351" i="6"/>
  <c r="Q254" i="6"/>
  <c r="Q382" i="6"/>
  <c r="Q293" i="6"/>
  <c r="Q260" i="6"/>
  <c r="Q201" i="6"/>
  <c r="Q283" i="6"/>
  <c r="Q371" i="6"/>
  <c r="Q183" i="6"/>
  <c r="Q282" i="6"/>
  <c r="Q370" i="6"/>
  <c r="Q184" i="6"/>
  <c r="Q115" i="6"/>
  <c r="Q240" i="6"/>
  <c r="Q317" i="6"/>
  <c r="Q477" i="6"/>
  <c r="Q397" i="6"/>
  <c r="Q476" i="6"/>
  <c r="Q385" i="6"/>
  <c r="Q451" i="6"/>
  <c r="Q515" i="6"/>
  <c r="Q344" i="6"/>
  <c r="Q442" i="6"/>
  <c r="Q506" i="6"/>
  <c r="Q345" i="6"/>
  <c r="Q401" i="6"/>
  <c r="Q465" i="6"/>
  <c r="Q529" i="6"/>
  <c r="Q359" i="6"/>
  <c r="Q448" i="6"/>
  <c r="Q512" i="6"/>
  <c r="Q300" i="6"/>
  <c r="Q407" i="6"/>
  <c r="Q471" i="6"/>
  <c r="Q332" i="6"/>
  <c r="Q381" i="6"/>
  <c r="Q438" i="6"/>
  <c r="Q502" i="6"/>
  <c r="Q566" i="6"/>
  <c r="Q630" i="6"/>
  <c r="Q642" i="6"/>
  <c r="Q706" i="6"/>
  <c r="Q770" i="6"/>
  <c r="Q593" i="6"/>
  <c r="Q657" i="6"/>
  <c r="Q721" i="6"/>
  <c r="Q543" i="6"/>
  <c r="Q617" i="6"/>
  <c r="Q664" i="6"/>
  <c r="Q728" i="6"/>
  <c r="Q577" i="6"/>
  <c r="Q655" i="6"/>
  <c r="Q719" i="6"/>
  <c r="Q616" i="6"/>
  <c r="Q694" i="6"/>
  <c r="Q758" i="6"/>
  <c r="Q822" i="6"/>
  <c r="Q567" i="6"/>
  <c r="Q645" i="6"/>
  <c r="Q709" i="6"/>
  <c r="Q579" i="6"/>
  <c r="Q652" i="6"/>
  <c r="Q511" i="6"/>
  <c r="Q621" i="6"/>
  <c r="Q683" i="6"/>
  <c r="Q802" i="6"/>
  <c r="Q853" i="6"/>
  <c r="Q835" i="6"/>
  <c r="Q892" i="6"/>
  <c r="Q956" i="6"/>
  <c r="Q1020" i="6"/>
  <c r="Q743" i="6"/>
  <c r="Q775" i="6"/>
  <c r="Q851" i="6"/>
  <c r="Q915" i="6"/>
  <c r="Q979" i="6"/>
  <c r="Q810" i="6"/>
  <c r="Q858" i="6"/>
  <c r="Q794" i="6"/>
  <c r="Q856" i="6"/>
  <c r="Q920" i="6"/>
  <c r="Q984" i="6"/>
  <c r="Q773" i="6"/>
  <c r="Q847" i="6"/>
  <c r="Q911" i="6"/>
  <c r="Q764" i="6"/>
  <c r="Q846" i="6"/>
  <c r="Q910" i="6"/>
  <c r="Q958" i="6"/>
  <c r="Q1030" i="6"/>
  <c r="Q1108" i="6"/>
  <c r="Q1172" i="6"/>
  <c r="Q982" i="6"/>
  <c r="Q1045" i="6"/>
  <c r="Q1107" i="6"/>
  <c r="Q1171" i="6"/>
  <c r="Q986" i="6"/>
  <c r="Q1082" i="6"/>
  <c r="Q1146" i="6"/>
  <c r="Q779" i="6"/>
  <c r="Q969" i="6"/>
  <c r="Q1057" i="6"/>
  <c r="Q1121" i="6"/>
  <c r="Q1185" i="6"/>
  <c r="Q921" i="6"/>
  <c r="Q953" i="6"/>
  <c r="Q1048" i="6"/>
  <c r="Q140" i="6"/>
  <c r="Q101" i="6"/>
  <c r="Q46" i="6"/>
  <c r="Q178" i="6"/>
  <c r="Q127" i="6"/>
  <c r="Q128" i="6"/>
  <c r="Q98" i="6"/>
  <c r="Q57" i="6"/>
  <c r="Q271" i="6"/>
  <c r="Q177" i="6"/>
  <c r="Q302" i="6"/>
  <c r="Q213" i="6"/>
  <c r="Q149" i="6"/>
  <c r="Q276" i="6"/>
  <c r="Q219" i="6"/>
  <c r="Q307" i="6"/>
  <c r="Q387" i="6"/>
  <c r="Q218" i="6"/>
  <c r="Q306" i="6"/>
  <c r="Q386" i="6"/>
  <c r="Q233" i="6"/>
  <c r="Q161" i="6"/>
  <c r="Q256" i="6"/>
  <c r="Q413" i="6"/>
  <c r="Q501" i="6"/>
  <c r="Q412" i="6"/>
  <c r="Q500" i="6"/>
  <c r="Q403" i="6"/>
  <c r="Q467" i="6"/>
  <c r="Q531" i="6"/>
  <c r="Q375" i="6"/>
  <c r="Q458" i="6"/>
  <c r="Q522" i="6"/>
  <c r="Q369" i="6"/>
  <c r="Q417" i="6"/>
  <c r="Q481" i="6"/>
  <c r="Q545" i="6"/>
  <c r="Q400" i="6"/>
  <c r="Q464" i="6"/>
  <c r="Q528" i="6"/>
  <c r="Q353" i="6"/>
  <c r="Q423" i="6"/>
  <c r="Q487" i="6"/>
  <c r="Q340" i="6"/>
  <c r="Q392" i="6"/>
  <c r="Q454" i="6"/>
  <c r="Q518" i="6"/>
  <c r="Q582" i="6"/>
  <c r="Q570" i="6"/>
  <c r="Q658" i="6"/>
  <c r="Q722" i="6"/>
  <c r="Q786" i="6"/>
  <c r="Q599" i="6"/>
  <c r="Q673" i="6"/>
  <c r="Q737" i="6"/>
  <c r="Q555" i="6"/>
  <c r="Q623" i="6"/>
  <c r="Q680" i="6"/>
  <c r="Q538" i="6"/>
  <c r="Q583" i="6"/>
  <c r="Q671" i="6"/>
  <c r="Q586" i="6"/>
  <c r="Q646" i="6"/>
  <c r="Q710" i="6"/>
  <c r="Q774" i="6"/>
  <c r="Q838" i="6"/>
  <c r="Q610" i="6"/>
  <c r="Q661" i="6"/>
  <c r="Q725" i="6"/>
  <c r="Q588" i="6"/>
  <c r="Q668" i="6"/>
  <c r="Q572" i="6"/>
  <c r="Q635" i="6"/>
  <c r="Q699" i="6"/>
  <c r="Q817" i="6"/>
  <c r="Q732" i="6"/>
  <c r="Q844" i="6"/>
  <c r="Q908" i="6"/>
  <c r="Q972" i="6"/>
  <c r="Q1036" i="6"/>
  <c r="Q751" i="6"/>
  <c r="Q795" i="6"/>
  <c r="Q867" i="6"/>
  <c r="Q931" i="6"/>
  <c r="Q772" i="6"/>
  <c r="Q825" i="6"/>
  <c r="Q874" i="6"/>
  <c r="Q809" i="6"/>
  <c r="Q872" i="6"/>
  <c r="Q936" i="6"/>
  <c r="Q1000" i="6"/>
  <c r="Q788" i="6"/>
  <c r="Q863" i="6"/>
  <c r="Q927" i="6"/>
  <c r="Q793" i="6"/>
  <c r="Q862" i="6"/>
  <c r="Q905" i="6"/>
  <c r="Q991" i="6"/>
  <c r="Q1060" i="6"/>
  <c r="Q1124" i="6"/>
  <c r="Q1188" i="6"/>
  <c r="Q1006" i="6"/>
  <c r="Q1059" i="6"/>
  <c r="Q1123" i="6"/>
  <c r="Q1187" i="6"/>
  <c r="Q998" i="6"/>
  <c r="Q1098" i="6"/>
  <c r="Q1162" i="6"/>
  <c r="Q849" i="6"/>
  <c r="Q1023" i="6"/>
  <c r="Q1073" i="6"/>
  <c r="Q1137" i="6"/>
  <c r="Q1201" i="6"/>
  <c r="Q929" i="6"/>
  <c r="Q959" i="6"/>
  <c r="Q148" i="6"/>
  <c r="Q109" i="6"/>
  <c r="Q54" i="6"/>
  <c r="Q186" i="6"/>
  <c r="Q135" i="6"/>
  <c r="Q136" i="6"/>
  <c r="Q106" i="6"/>
  <c r="Q89" i="6"/>
  <c r="Q279" i="6"/>
  <c r="Q185" i="6"/>
  <c r="Q310" i="6"/>
  <c r="Q221" i="6"/>
  <c r="Q193" i="6"/>
  <c r="Q292" i="6"/>
  <c r="Q227" i="6"/>
  <c r="Q315" i="6"/>
  <c r="Q43" i="6"/>
  <c r="Q226" i="6"/>
  <c r="Q314" i="6"/>
  <c r="Q81" i="6"/>
  <c r="Q241" i="6"/>
  <c r="Q188" i="6"/>
  <c r="Q272" i="6"/>
  <c r="Q421" i="6"/>
  <c r="Q509" i="6"/>
  <c r="Q428" i="6"/>
  <c r="Q508" i="6"/>
  <c r="Q411" i="6"/>
  <c r="Q475" i="6"/>
  <c r="Q539" i="6"/>
  <c r="Q402" i="6"/>
  <c r="Q466" i="6"/>
  <c r="Q530" i="6"/>
  <c r="Q373" i="6"/>
  <c r="Q425" i="6"/>
  <c r="Q489" i="6"/>
  <c r="Q553" i="6"/>
  <c r="Q408" i="6"/>
  <c r="Q472" i="6"/>
  <c r="Q536" i="6"/>
  <c r="Q357" i="6"/>
  <c r="Q431" i="6"/>
  <c r="Q495" i="6"/>
  <c r="Q341" i="6"/>
  <c r="Q398" i="6"/>
  <c r="Q462" i="6"/>
  <c r="Q526" i="6"/>
  <c r="Q590" i="6"/>
  <c r="Q581" i="6"/>
  <c r="Q666" i="6"/>
  <c r="Q730" i="6"/>
  <c r="Q519" i="6"/>
  <c r="Q605" i="6"/>
  <c r="Q681" i="6"/>
  <c r="Q745" i="6"/>
  <c r="Q559" i="6"/>
  <c r="Q629" i="6"/>
  <c r="Q688" i="6"/>
  <c r="Q549" i="6"/>
  <c r="Q589" i="6"/>
  <c r="Q679" i="6"/>
  <c r="Q595" i="6"/>
  <c r="Q654" i="6"/>
  <c r="Q718" i="6"/>
  <c r="Q782" i="6"/>
  <c r="Q517" i="6"/>
  <c r="Q619" i="6"/>
  <c r="Q669" i="6"/>
  <c r="Q733" i="6"/>
  <c r="Q591" i="6"/>
  <c r="Q676" i="6"/>
  <c r="Q594" i="6"/>
  <c r="Q643" i="6"/>
  <c r="Q707" i="6"/>
  <c r="Q820" i="6"/>
  <c r="Q736" i="6"/>
  <c r="Q852" i="6"/>
  <c r="Q916" i="6"/>
  <c r="Q980" i="6"/>
  <c r="Q1044" i="6"/>
  <c r="Q752" i="6"/>
  <c r="Q801" i="6"/>
  <c r="Q875" i="6"/>
  <c r="Q939" i="6"/>
  <c r="Q776" i="6"/>
  <c r="Q828" i="6"/>
  <c r="Q882" i="6"/>
  <c r="Q812" i="6"/>
  <c r="Q880" i="6"/>
  <c r="Q944" i="6"/>
  <c r="Q1008" i="6"/>
  <c r="Q818" i="6"/>
  <c r="Q871" i="6"/>
  <c r="Q935" i="6"/>
  <c r="Q796" i="6"/>
  <c r="Q870" i="6"/>
  <c r="Q918" i="6"/>
  <c r="Q993" i="6"/>
  <c r="Q1068" i="6"/>
  <c r="Q1132" i="6"/>
  <c r="Q1196" i="6"/>
  <c r="Q1010" i="6"/>
  <c r="Q1067" i="6"/>
  <c r="Q1131" i="6"/>
  <c r="Q1195" i="6"/>
  <c r="Q1002" i="6"/>
  <c r="Q1106" i="6"/>
  <c r="Q1170" i="6"/>
  <c r="Q857" i="6"/>
  <c r="Q1026" i="6"/>
  <c r="Q1081" i="6"/>
  <c r="Q1145" i="6"/>
  <c r="Q791" i="6"/>
  <c r="Q930" i="6"/>
  <c r="Q970" i="6"/>
  <c r="Q1072" i="6"/>
  <c r="Q1136" i="6"/>
  <c r="Q1200" i="6"/>
  <c r="Q1022" i="6"/>
  <c r="Q1103" i="6"/>
  <c r="Q1167" i="6"/>
  <c r="Q977" i="6"/>
  <c r="Q1037" i="6"/>
  <c r="Q1094" i="6"/>
  <c r="Q1158" i="6"/>
  <c r="Q917" i="6"/>
  <c r="Q981" i="6"/>
  <c r="Q1069" i="6"/>
  <c r="Q1133" i="6"/>
  <c r="Q1197" i="6"/>
  <c r="Q84" i="6"/>
  <c r="Q45" i="6"/>
  <c r="Q179" i="6"/>
  <c r="Q118" i="6"/>
  <c r="Q71" i="6"/>
  <c r="Q72" i="6"/>
  <c r="Q42" i="6"/>
  <c r="Q166" i="6"/>
  <c r="Q215" i="6"/>
  <c r="Q343" i="6"/>
  <c r="Q246" i="6"/>
  <c r="Q374" i="6"/>
  <c r="Q285" i="6"/>
  <c r="Q244" i="6"/>
  <c r="Q197" i="6"/>
  <c r="Q275" i="6"/>
  <c r="Q355" i="6"/>
  <c r="Q165" i="6"/>
  <c r="Q274" i="6"/>
  <c r="Q354" i="6"/>
  <c r="Q173" i="6"/>
  <c r="Q83" i="6"/>
  <c r="Q224" i="6"/>
  <c r="Q316" i="6"/>
  <c r="Q469" i="6"/>
  <c r="Q368" i="6"/>
  <c r="Q468" i="6"/>
  <c r="Q372" i="6"/>
  <c r="Q443" i="6"/>
  <c r="Q507" i="6"/>
  <c r="Q336" i="6"/>
  <c r="Q434" i="6"/>
  <c r="Q498" i="6"/>
  <c r="Q337" i="6"/>
  <c r="Q396" i="6"/>
  <c r="Q457" i="6"/>
  <c r="Q521" i="6"/>
  <c r="Q313" i="6"/>
  <c r="Q440" i="6"/>
  <c r="Q504" i="6"/>
  <c r="Q568" i="6"/>
  <c r="Q399" i="6"/>
  <c r="Q463" i="6"/>
  <c r="Q325" i="6"/>
  <c r="Q377" i="6"/>
  <c r="Q430" i="6"/>
  <c r="Q494" i="6"/>
  <c r="Q558" i="6"/>
  <c r="Q622" i="6"/>
  <c r="Q634" i="6"/>
  <c r="Q698" i="6"/>
  <c r="Q762" i="6"/>
  <c r="Q587" i="6"/>
  <c r="Q649" i="6"/>
  <c r="Q713" i="6"/>
  <c r="Q777" i="6"/>
  <c r="Q611" i="6"/>
  <c r="Q656" i="6"/>
  <c r="Q720" i="6"/>
  <c r="Q573" i="6"/>
  <c r="Q647" i="6"/>
  <c r="Q711" i="6"/>
  <c r="Q613" i="6"/>
  <c r="Q686" i="6"/>
  <c r="Q750" i="6"/>
  <c r="Q814" i="6"/>
  <c r="Q563" i="6"/>
  <c r="Q637" i="6"/>
  <c r="Q701" i="6"/>
  <c r="Q765" i="6"/>
  <c r="Q644" i="6"/>
  <c r="Q503" i="6"/>
  <c r="Q615" i="6"/>
  <c r="Q675" i="6"/>
  <c r="Q739" i="6"/>
  <c r="Q845" i="6"/>
  <c r="Q826" i="6"/>
  <c r="Q884" i="6"/>
  <c r="Q948" i="6"/>
  <c r="Q1012" i="6"/>
  <c r="Q735" i="6"/>
  <c r="Q768" i="6"/>
  <c r="Q816" i="6"/>
  <c r="Q907" i="6"/>
  <c r="Q971" i="6"/>
  <c r="Q787" i="6"/>
  <c r="Q850" i="6"/>
  <c r="Q727" i="6"/>
  <c r="Q848" i="6"/>
  <c r="Q912" i="6"/>
  <c r="Q976" i="6"/>
  <c r="Q763" i="6"/>
  <c r="Q839" i="6"/>
  <c r="Q903" i="6"/>
  <c r="Q756" i="6"/>
  <c r="Q842" i="6"/>
  <c r="Q902" i="6"/>
  <c r="Q950" i="6"/>
  <c r="Q1027" i="6"/>
  <c r="Q1100" i="6"/>
  <c r="Q1164" i="6"/>
  <c r="Q965" i="6"/>
  <c r="Q1042" i="6"/>
  <c r="Q1099" i="6"/>
  <c r="Q1163" i="6"/>
  <c r="Q975" i="6"/>
  <c r="Q1074" i="6"/>
  <c r="Q1138" i="6"/>
  <c r="Q1202" i="6"/>
  <c r="Q966" i="6"/>
  <c r="Q1049" i="6"/>
  <c r="Q1113" i="6"/>
  <c r="Q1177" i="6"/>
  <c r="Q914" i="6"/>
  <c r="Q946" i="6"/>
  <c r="Q1041" i="6"/>
  <c r="Q1104" i="6"/>
  <c r="Q1168" i="6"/>
  <c r="Q1013" i="6"/>
  <c r="Q1071" i="6"/>
  <c r="Q1135" i="6"/>
  <c r="Q1199" i="6"/>
  <c r="Q1009" i="6"/>
  <c r="Q1062" i="6"/>
  <c r="Q1126" i="6"/>
  <c r="Q1190" i="6"/>
  <c r="Q949" i="6"/>
  <c r="Q1001" i="6"/>
  <c r="Q1101" i="6"/>
  <c r="Q1165" i="6"/>
  <c r="Q37" i="6"/>
  <c r="Q110" i="6"/>
  <c r="Q64" i="6"/>
  <c r="Q158" i="6"/>
  <c r="Q335" i="6"/>
  <c r="Q366" i="6"/>
  <c r="Q236" i="6"/>
  <c r="Q259" i="6"/>
  <c r="Q157" i="6"/>
  <c r="Q346" i="6"/>
  <c r="Q273" i="6"/>
  <c r="Q289" i="6"/>
  <c r="Q365" i="6"/>
  <c r="Q540" i="6"/>
  <c r="Q499" i="6"/>
  <c r="Q426" i="6"/>
  <c r="Q329" i="6"/>
  <c r="Q449" i="6"/>
  <c r="Q304" i="6"/>
  <c r="Q496" i="6"/>
  <c r="Q389" i="6"/>
  <c r="Q324" i="6"/>
  <c r="Q422" i="6"/>
  <c r="Q550" i="6"/>
  <c r="Q627" i="6"/>
  <c r="Q754" i="6"/>
  <c r="Q641" i="6"/>
  <c r="Q769" i="6"/>
  <c r="Q648" i="6"/>
  <c r="Q571" i="6"/>
  <c r="Q703" i="6"/>
  <c r="Q678" i="6"/>
  <c r="Q806" i="6"/>
  <c r="Q631" i="6"/>
  <c r="Q757" i="6"/>
  <c r="Q700" i="6"/>
  <c r="Q667" i="6"/>
  <c r="Q832" i="6"/>
  <c r="Q876" i="6"/>
  <c r="Q1004" i="6"/>
  <c r="Q767" i="6"/>
  <c r="Q899" i="6"/>
  <c r="Q785" i="6"/>
  <c r="Q906" i="6"/>
  <c r="Q904" i="6"/>
  <c r="Q755" i="6"/>
  <c r="Q895" i="6"/>
  <c r="Q808" i="6"/>
  <c r="Q942" i="6"/>
  <c r="Q1092" i="6"/>
  <c r="Q962" i="6"/>
  <c r="Q1091" i="6"/>
  <c r="Q889" i="6"/>
  <c r="Q1130" i="6"/>
  <c r="Q909" i="6"/>
  <c r="Q1105" i="6"/>
  <c r="Q913" i="6"/>
  <c r="Q1032" i="6"/>
  <c r="Q1128" i="6"/>
  <c r="Q983" i="6"/>
  <c r="Q1079" i="6"/>
  <c r="Q1159" i="6"/>
  <c r="Q1005" i="6"/>
  <c r="Q1070" i="6"/>
  <c r="Q1150" i="6"/>
  <c r="Q933" i="6"/>
  <c r="Q1040" i="6"/>
  <c r="Q1125" i="6"/>
  <c r="Q77" i="6"/>
  <c r="Q154" i="6"/>
  <c r="Q104" i="6"/>
  <c r="Q198" i="6"/>
  <c r="Q91" i="6"/>
  <c r="Q97" i="6"/>
  <c r="Q268" i="6"/>
  <c r="Q291" i="6"/>
  <c r="Q210" i="6"/>
  <c r="Q378" i="6"/>
  <c r="Q147" i="6"/>
  <c r="Q405" i="6"/>
  <c r="Q404" i="6"/>
  <c r="Q388" i="6"/>
  <c r="Q523" i="6"/>
  <c r="Q450" i="6"/>
  <c r="Q356" i="6"/>
  <c r="Q473" i="6"/>
  <c r="Q380" i="6"/>
  <c r="Q520" i="6"/>
  <c r="Q415" i="6"/>
  <c r="Q333" i="6"/>
  <c r="Q446" i="6"/>
  <c r="Q574" i="6"/>
  <c r="Q650" i="6"/>
  <c r="Q778" i="6"/>
  <c r="Q665" i="6"/>
  <c r="Q546" i="6"/>
  <c r="Q672" i="6"/>
  <c r="Q580" i="6"/>
  <c r="Q541" i="6"/>
  <c r="Q702" i="6"/>
  <c r="Q830" i="6"/>
  <c r="Q653" i="6"/>
  <c r="Q585" i="6"/>
  <c r="Q557" i="6"/>
  <c r="Q691" i="6"/>
  <c r="Q861" i="6"/>
  <c r="Q900" i="6"/>
  <c r="Q1028" i="6"/>
  <c r="Q789" i="6"/>
  <c r="Q923" i="6"/>
  <c r="Q819" i="6"/>
  <c r="Q803" i="6"/>
  <c r="Q928" i="6"/>
  <c r="Q784" i="6"/>
  <c r="Q919" i="6"/>
  <c r="Q854" i="6"/>
  <c r="Q961" i="6"/>
  <c r="Q1116" i="6"/>
  <c r="Q985" i="6"/>
  <c r="Q1115" i="6"/>
  <c r="Q989" i="6"/>
  <c r="Q1154" i="6"/>
  <c r="Q994" i="6"/>
  <c r="Q1129" i="6"/>
  <c r="Q922" i="6"/>
  <c r="Q1056" i="6"/>
  <c r="Q1144" i="6"/>
  <c r="Q1011" i="6"/>
  <c r="Q1087" i="6"/>
  <c r="Q1175" i="6"/>
  <c r="Q1007" i="6"/>
  <c r="Q1078" i="6"/>
  <c r="Q1166" i="6"/>
  <c r="Q941" i="6"/>
  <c r="Q1053" i="6"/>
  <c r="Q1141" i="6"/>
  <c r="Q52" i="6"/>
  <c r="Q141" i="6"/>
  <c r="Q39" i="6"/>
  <c r="Q168" i="6"/>
  <c r="Q181" i="6"/>
  <c r="Q214" i="6"/>
  <c r="Q253" i="6"/>
  <c r="Q73" i="6"/>
  <c r="Q339" i="6"/>
  <c r="Q250" i="6"/>
  <c r="Q145" i="6"/>
  <c r="Q209" i="6"/>
  <c r="Q445" i="6"/>
  <c r="Q444" i="6"/>
  <c r="Q427" i="6"/>
  <c r="Q320" i="6"/>
  <c r="Q482" i="6"/>
  <c r="Q390" i="6"/>
  <c r="Q505" i="6"/>
  <c r="Q424" i="6"/>
  <c r="Q552" i="6"/>
  <c r="Q447" i="6"/>
  <c r="Q349" i="6"/>
  <c r="Q478" i="6"/>
  <c r="Q606" i="6"/>
  <c r="Q682" i="6"/>
  <c r="Q554" i="6"/>
  <c r="Q697" i="6"/>
  <c r="Q575" i="6"/>
  <c r="Q704" i="6"/>
  <c r="Q626" i="6"/>
  <c r="Q604" i="6"/>
  <c r="Q734" i="6"/>
  <c r="Q533" i="6"/>
  <c r="Q685" i="6"/>
  <c r="Q600" i="6"/>
  <c r="Q609" i="6"/>
  <c r="Q723" i="6"/>
  <c r="Q771" i="6"/>
  <c r="Q932" i="6"/>
  <c r="Q716" i="6"/>
  <c r="Q807" i="6"/>
  <c r="Q955" i="6"/>
  <c r="Q837" i="6"/>
  <c r="Q821" i="6"/>
  <c r="Q960" i="6"/>
  <c r="Q833" i="6"/>
  <c r="Q951" i="6"/>
  <c r="Q886" i="6"/>
  <c r="Q1018" i="6"/>
  <c r="Q1148" i="6"/>
  <c r="Q1033" i="6"/>
  <c r="Q1147" i="6"/>
  <c r="Q1058" i="6"/>
  <c r="Q1186" i="6"/>
  <c r="Q1035" i="6"/>
  <c r="Q1161" i="6"/>
  <c r="Q938" i="6"/>
  <c r="Q1080" i="6"/>
  <c r="Q1160" i="6"/>
  <c r="Q1017" i="6"/>
  <c r="Q1111" i="6"/>
  <c r="Q1191" i="6"/>
  <c r="Q1031" i="6"/>
  <c r="Q1102" i="6"/>
  <c r="Q1182" i="6"/>
  <c r="Q967" i="6"/>
  <c r="Q1077" i="6"/>
  <c r="Q1157" i="6"/>
  <c r="Q76" i="6"/>
  <c r="Q171" i="6"/>
  <c r="Q63" i="6"/>
  <c r="Q34" i="6"/>
  <c r="Q202" i="6"/>
  <c r="Q238" i="6"/>
  <c r="Q277" i="6"/>
  <c r="Q137" i="6"/>
  <c r="Q347" i="6"/>
  <c r="Q258" i="6"/>
  <c r="Q153" i="6"/>
  <c r="Q216" i="6"/>
  <c r="Q453" i="6"/>
  <c r="Q460" i="6"/>
  <c r="Q435" i="6"/>
  <c r="Q328" i="6"/>
  <c r="Q490" i="6"/>
  <c r="Q393" i="6"/>
  <c r="Q513" i="6"/>
  <c r="Q432" i="6"/>
  <c r="Q560" i="6"/>
  <c r="Q455" i="6"/>
  <c r="Q364" i="6"/>
  <c r="Q486" i="6"/>
  <c r="Q614" i="6"/>
  <c r="Q690" i="6"/>
  <c r="Q578" i="6"/>
  <c r="Q705" i="6"/>
  <c r="Q602" i="6"/>
  <c r="Q712" i="6"/>
  <c r="Q639" i="6"/>
  <c r="Q607" i="6"/>
  <c r="Q742" i="6"/>
  <c r="Q556" i="6"/>
  <c r="Q693" i="6"/>
  <c r="Q636" i="6"/>
  <c r="Q612" i="6"/>
  <c r="Q731" i="6"/>
  <c r="Q792" i="6"/>
  <c r="Q940" i="6"/>
  <c r="Q724" i="6"/>
  <c r="Q813" i="6"/>
  <c r="Q963" i="6"/>
  <c r="Q840" i="6"/>
  <c r="Q824" i="6"/>
  <c r="Q968" i="6"/>
  <c r="Q836" i="6"/>
  <c r="Q748" i="6"/>
  <c r="Q894" i="6"/>
  <c r="Q1021" i="6"/>
  <c r="Q1156" i="6"/>
  <c r="Q1039" i="6"/>
  <c r="Q1155" i="6"/>
  <c r="Q1066" i="6"/>
  <c r="Q1194" i="6"/>
  <c r="Q1038" i="6"/>
  <c r="Q1169" i="6"/>
  <c r="Q945" i="6"/>
  <c r="Q1088" i="6"/>
  <c r="Q1176" i="6"/>
  <c r="Q1019" i="6"/>
  <c r="Q1119" i="6"/>
  <c r="Q834" i="6"/>
  <c r="Q1034" i="6"/>
  <c r="Q1110" i="6"/>
  <c r="Q1198" i="6"/>
  <c r="Q978" i="6"/>
  <c r="Q1085" i="6"/>
  <c r="Q1173" i="6"/>
  <c r="Q116" i="6"/>
  <c r="Q22" i="6"/>
  <c r="Q103" i="6"/>
  <c r="Q74" i="6"/>
  <c r="Q247" i="6"/>
  <c r="Q278" i="6"/>
  <c r="Q67" i="6"/>
  <c r="Q211" i="6"/>
  <c r="Q379" i="6"/>
  <c r="Q290" i="6"/>
  <c r="Q225" i="6"/>
  <c r="Q248" i="6"/>
  <c r="Q485" i="6"/>
  <c r="Q492" i="6"/>
  <c r="Q459" i="6"/>
  <c r="Q352" i="6"/>
  <c r="Q514" i="6"/>
  <c r="Q409" i="6"/>
  <c r="Q537" i="6"/>
  <c r="Q456" i="6"/>
  <c r="Q305" i="6"/>
  <c r="Q479" i="6"/>
  <c r="Q384" i="6"/>
  <c r="Q510" i="6"/>
  <c r="Q564" i="6"/>
  <c r="Q714" i="6"/>
  <c r="Q596" i="6"/>
  <c r="Q729" i="6"/>
  <c r="Q620" i="6"/>
  <c r="Q535" i="6"/>
  <c r="Q663" i="6"/>
  <c r="Q638" i="6"/>
  <c r="Q766" i="6"/>
  <c r="Q576" i="6"/>
  <c r="Q717" i="6"/>
  <c r="Q660" i="6"/>
  <c r="Q624" i="6"/>
  <c r="Q811" i="6"/>
  <c r="Q841" i="6"/>
  <c r="Q964" i="6"/>
  <c r="Q744" i="6"/>
  <c r="Q859" i="6"/>
  <c r="Q987" i="6"/>
  <c r="Q866" i="6"/>
  <c r="Q864" i="6"/>
  <c r="Q992" i="6"/>
  <c r="Q855" i="6"/>
  <c r="Q780" i="6"/>
  <c r="Q869" i="6"/>
  <c r="Q1052" i="6"/>
  <c r="Q1180" i="6"/>
  <c r="Q1051" i="6"/>
  <c r="Q1179" i="6"/>
  <c r="Q1090" i="6"/>
  <c r="Q797" i="6"/>
  <c r="Q1065" i="6"/>
  <c r="Q1193" i="6"/>
  <c r="Q954" i="6"/>
  <c r="Q1096" i="6"/>
  <c r="Q1184" i="6"/>
  <c r="Q1047" i="6"/>
  <c r="Q1127" i="6"/>
  <c r="Q885" i="6"/>
  <c r="Q1043" i="6"/>
  <c r="Q1118" i="6"/>
  <c r="Q843" i="6"/>
  <c r="Q995" i="6"/>
  <c r="Q1093" i="6"/>
  <c r="Q1181" i="6"/>
  <c r="Q180" i="6"/>
  <c r="Q86" i="6"/>
  <c r="Q40" i="6"/>
  <c r="Q138" i="6"/>
  <c r="Q311" i="6"/>
  <c r="Q342" i="6"/>
  <c r="Q228" i="6"/>
  <c r="Q251" i="6"/>
  <c r="Q107" i="6"/>
  <c r="Q338" i="6"/>
  <c r="Q265" i="6"/>
  <c r="Q288" i="6"/>
  <c r="Q361" i="6"/>
  <c r="Q532" i="6"/>
  <c r="Q491" i="6"/>
  <c r="Q418" i="6"/>
  <c r="Q321" i="6"/>
  <c r="Q441" i="6"/>
  <c r="Q569" i="6"/>
  <c r="Q488" i="6"/>
  <c r="Q383" i="6"/>
  <c r="Q297" i="6"/>
  <c r="Q414" i="6"/>
  <c r="Q542" i="6"/>
  <c r="Q618" i="6"/>
  <c r="Q746" i="6"/>
  <c r="Q633" i="6"/>
  <c r="Q761" i="6"/>
  <c r="Q640" i="6"/>
  <c r="Q562" i="6"/>
  <c r="Q695" i="6"/>
  <c r="Q670" i="6"/>
  <c r="Q798" i="6"/>
  <c r="Q628" i="6"/>
  <c r="Q749" i="6"/>
  <c r="Q692" i="6"/>
  <c r="Q659" i="6"/>
  <c r="Q829" i="6"/>
  <c r="Q868" i="6"/>
  <c r="Q996" i="6"/>
  <c r="Q760" i="6"/>
  <c r="Q891" i="6"/>
  <c r="Q783" i="6"/>
  <c r="Q898" i="6"/>
  <c r="Q896" i="6"/>
  <c r="Q747" i="6"/>
  <c r="Q887" i="6"/>
  <c r="Q805" i="6"/>
  <c r="Q934" i="6"/>
  <c r="Q1084" i="6"/>
  <c r="Q897" i="6"/>
  <c r="Q1083" i="6"/>
  <c r="Q800" i="6"/>
  <c r="Q1122" i="6"/>
  <c r="Q901" i="6"/>
  <c r="Q1097" i="6"/>
  <c r="Q893" i="6"/>
  <c r="Q990" i="6"/>
  <c r="Q1120" i="6"/>
  <c r="Q865" i="6"/>
  <c r="Q1063" i="6"/>
  <c r="Q1151" i="6"/>
  <c r="Q1003" i="6"/>
  <c r="Q1054" i="6"/>
  <c r="Q1142" i="6"/>
  <c r="Q925" i="6"/>
  <c r="Q999" i="6"/>
  <c r="Q1117" i="6"/>
  <c r="Q1205" i="6"/>
  <c r="Q144" i="6"/>
  <c r="Q41" i="6"/>
  <c r="Q191" i="6"/>
  <c r="Q547" i="6"/>
  <c r="Q416" i="6"/>
  <c r="Q470" i="6"/>
  <c r="Q689" i="6"/>
  <c r="Q601" i="6"/>
  <c r="Q597" i="6"/>
  <c r="Q924" i="6"/>
  <c r="Q831" i="6"/>
  <c r="Q943" i="6"/>
  <c r="Q1024" i="6"/>
  <c r="Q1029" i="6"/>
  <c r="Q1152" i="6"/>
  <c r="Q1025" i="6"/>
  <c r="Q1061" i="6"/>
  <c r="Q28" i="6"/>
  <c r="Q121" i="6"/>
  <c r="Q323" i="6"/>
  <c r="Q437" i="6"/>
  <c r="Q474" i="6"/>
  <c r="Q544" i="6"/>
  <c r="Q598" i="6"/>
  <c r="Q565" i="6"/>
  <c r="Q726" i="6"/>
  <c r="Q603" i="6"/>
  <c r="Q708" i="6"/>
  <c r="Q815" i="6"/>
  <c r="Q878" i="6"/>
  <c r="Q1139" i="6"/>
  <c r="Q1153" i="6"/>
  <c r="Q1015" i="6"/>
  <c r="Q1086" i="6"/>
  <c r="Q1149" i="6"/>
  <c r="Q156" i="6"/>
  <c r="Q287" i="6"/>
  <c r="Q75" i="6"/>
  <c r="Q308" i="6"/>
  <c r="Q312" i="6"/>
  <c r="Q360" i="6"/>
  <c r="Q584" i="6"/>
  <c r="Q632" i="6"/>
  <c r="Q790" i="6"/>
  <c r="Q651" i="6"/>
  <c r="Q759" i="6"/>
  <c r="Q888" i="6"/>
  <c r="Q926" i="6"/>
  <c r="Q1203" i="6"/>
  <c r="Q873" i="6"/>
  <c r="Q1055" i="6"/>
  <c r="Q1134" i="6"/>
  <c r="Q1189" i="6"/>
  <c r="Q117" i="6"/>
  <c r="Q189" i="6"/>
  <c r="Q242" i="6"/>
  <c r="Q436" i="6"/>
  <c r="Q376" i="6"/>
  <c r="Q439" i="6"/>
  <c r="Q674" i="6"/>
  <c r="Q696" i="6"/>
  <c r="Q525" i="6"/>
  <c r="Q715" i="6"/>
  <c r="Q804" i="6"/>
  <c r="Q952" i="6"/>
  <c r="Q1014" i="6"/>
  <c r="Q1050" i="6"/>
  <c r="Q937" i="6"/>
  <c r="Q1095" i="6"/>
  <c r="Q1174" i="6"/>
  <c r="Q62" i="6"/>
  <c r="Q318" i="6"/>
  <c r="Q322" i="6"/>
  <c r="Q524" i="6"/>
  <c r="Q433" i="6"/>
  <c r="Q296" i="6"/>
  <c r="Q738" i="6"/>
  <c r="Q551" i="6"/>
  <c r="Q625" i="6"/>
  <c r="Q823" i="6"/>
  <c r="Q883" i="6"/>
  <c r="Q1016" i="6"/>
  <c r="Q1076" i="6"/>
  <c r="Q1114" i="6"/>
  <c r="Q973" i="6"/>
  <c r="Q1143" i="6"/>
  <c r="Q877" i="6"/>
  <c r="Q143" i="6"/>
  <c r="Q212" i="6"/>
  <c r="Q257" i="6"/>
  <c r="Q483" i="6"/>
  <c r="Q561" i="6"/>
  <c r="Q406" i="6"/>
  <c r="Q608" i="6"/>
  <c r="Q687" i="6"/>
  <c r="Q741" i="6"/>
  <c r="Q860" i="6"/>
  <c r="Q781" i="6"/>
  <c r="Q879" i="6"/>
  <c r="Q1204" i="6"/>
  <c r="Q881" i="6"/>
  <c r="Q1112" i="6"/>
  <c r="Q974" i="6"/>
  <c r="Q997" i="6"/>
  <c r="Q410" i="6"/>
  <c r="Q662" i="6"/>
  <c r="Q799" i="6"/>
  <c r="Q1046" i="6"/>
  <c r="Q194" i="6"/>
  <c r="Q497" i="6"/>
  <c r="Q677" i="6"/>
  <c r="Q1140" i="6"/>
  <c r="Q957" i="6"/>
  <c r="Q114" i="6"/>
  <c r="Q480" i="6"/>
  <c r="Q684" i="6"/>
  <c r="Q1075" i="6"/>
  <c r="Q1109" i="6"/>
  <c r="Q229" i="6"/>
  <c r="Q348" i="6"/>
  <c r="Q740" i="6"/>
  <c r="Q1178" i="6"/>
  <c r="Q243" i="6"/>
  <c r="Q534" i="6"/>
  <c r="Q988" i="6"/>
  <c r="Q1089" i="6"/>
  <c r="Q419" i="6"/>
  <c r="Q592" i="6"/>
  <c r="Q827" i="6"/>
  <c r="Q1183" i="6"/>
  <c r="Q1064" i="6"/>
  <c r="Q1192" i="6"/>
  <c r="Q113" i="6"/>
  <c r="Q280" i="6"/>
  <c r="Q527" i="6"/>
  <c r="Q753" i="6"/>
  <c r="Q947" i="6"/>
  <c r="Q890" i="6"/>
  <c r="P75" i="6"/>
  <c r="P139" i="6"/>
  <c r="P76" i="6"/>
  <c r="P140" i="6"/>
  <c r="P45" i="6"/>
  <c r="P109" i="6"/>
  <c r="P178" i="6"/>
  <c r="P43" i="6"/>
  <c r="P107" i="6"/>
  <c r="P44" i="6"/>
  <c r="P108" i="6"/>
  <c r="P179" i="6"/>
  <c r="P77" i="6"/>
  <c r="P141" i="6"/>
  <c r="P83" i="6"/>
  <c r="P36" i="6"/>
  <c r="P124" i="6"/>
  <c r="P53" i="6"/>
  <c r="P133" i="6"/>
  <c r="P30" i="6"/>
  <c r="P94" i="6"/>
  <c r="P161" i="6"/>
  <c r="P47" i="6"/>
  <c r="P111" i="6"/>
  <c r="P48" i="6"/>
  <c r="P112" i="6"/>
  <c r="P175" i="6"/>
  <c r="P26" i="6"/>
  <c r="P90" i="6"/>
  <c r="P91" i="6"/>
  <c r="P52" i="6"/>
  <c r="P132" i="6"/>
  <c r="P61" i="6"/>
  <c r="P154" i="6"/>
  <c r="P38" i="6"/>
  <c r="P102" i="6"/>
  <c r="P169" i="6"/>
  <c r="P55" i="6"/>
  <c r="P119" i="6"/>
  <c r="P56" i="6"/>
  <c r="P120" i="6"/>
  <c r="P25" i="6"/>
  <c r="P34" i="6"/>
  <c r="P27" i="6"/>
  <c r="P115" i="6"/>
  <c r="P68" i="6"/>
  <c r="P163" i="6"/>
  <c r="P85" i="6"/>
  <c r="P170" i="6"/>
  <c r="P54" i="6"/>
  <c r="P118" i="6"/>
  <c r="P185" i="6"/>
  <c r="P71" i="6"/>
  <c r="P135" i="6"/>
  <c r="P72" i="6"/>
  <c r="P136" i="6"/>
  <c r="P41" i="6"/>
  <c r="P50" i="6"/>
  <c r="P114" i="6"/>
  <c r="P173" i="6"/>
  <c r="P208" i="6"/>
  <c r="P270" i="6"/>
  <c r="P334" i="6"/>
  <c r="P35" i="6"/>
  <c r="P123" i="6"/>
  <c r="P84" i="6"/>
  <c r="P171" i="6"/>
  <c r="P93" i="6"/>
  <c r="P186" i="6"/>
  <c r="P62" i="6"/>
  <c r="P126" i="6"/>
  <c r="P193" i="6"/>
  <c r="P79" i="6"/>
  <c r="P143" i="6"/>
  <c r="P80" i="6"/>
  <c r="P144" i="6"/>
  <c r="P49" i="6"/>
  <c r="P58" i="6"/>
  <c r="P51" i="6"/>
  <c r="P131" i="6"/>
  <c r="P92" i="6"/>
  <c r="P21" i="6"/>
  <c r="P101" i="6"/>
  <c r="P194" i="6"/>
  <c r="P70" i="6"/>
  <c r="P134" i="6"/>
  <c r="P23" i="6"/>
  <c r="P87" i="6"/>
  <c r="P24" i="6"/>
  <c r="P88" i="6"/>
  <c r="P151" i="6"/>
  <c r="P57" i="6"/>
  <c r="P66" i="6"/>
  <c r="P67" i="6"/>
  <c r="P28" i="6"/>
  <c r="P116" i="6"/>
  <c r="P37" i="6"/>
  <c r="P125" i="6"/>
  <c r="P22" i="6"/>
  <c r="P86" i="6"/>
  <c r="P153" i="6"/>
  <c r="P39" i="6"/>
  <c r="P103" i="6"/>
  <c r="P40" i="6"/>
  <c r="P104" i="6"/>
  <c r="P167" i="6"/>
  <c r="P73" i="6"/>
  <c r="P82" i="6"/>
  <c r="P146" i="6"/>
  <c r="P205" i="6"/>
  <c r="P238" i="6"/>
  <c r="P302" i="6"/>
  <c r="P213" i="6"/>
  <c r="P99" i="6"/>
  <c r="P162" i="6"/>
  <c r="P63" i="6"/>
  <c r="P33" i="6"/>
  <c r="P138" i="6"/>
  <c r="P196" i="6"/>
  <c r="P278" i="6"/>
  <c r="P129" i="6"/>
  <c r="P277" i="6"/>
  <c r="P341" i="6"/>
  <c r="P182" i="6"/>
  <c r="P268" i="6"/>
  <c r="P203" i="6"/>
  <c r="P259" i="6"/>
  <c r="P164" i="6"/>
  <c r="P242" i="6"/>
  <c r="P306" i="6"/>
  <c r="P370" i="6"/>
  <c r="P184" i="6"/>
  <c r="P265" i="6"/>
  <c r="P329" i="6"/>
  <c r="P105" i="6"/>
  <c r="P206" i="6"/>
  <c r="P264" i="6"/>
  <c r="P215" i="6"/>
  <c r="P279" i="6"/>
  <c r="P374" i="6"/>
  <c r="P452" i="6"/>
  <c r="P516" i="6"/>
  <c r="P411" i="6"/>
  <c r="P475" i="6"/>
  <c r="P539" i="6"/>
  <c r="P355" i="6"/>
  <c r="P442" i="6"/>
  <c r="P506" i="6"/>
  <c r="P327" i="6"/>
  <c r="P390" i="6"/>
  <c r="P441" i="6"/>
  <c r="P505" i="6"/>
  <c r="P400" i="6"/>
  <c r="P464" i="6"/>
  <c r="P528" i="6"/>
  <c r="P363" i="6"/>
  <c r="P431" i="6"/>
  <c r="P495" i="6"/>
  <c r="P559" i="6"/>
  <c r="P364" i="6"/>
  <c r="P422" i="6"/>
  <c r="P486" i="6"/>
  <c r="P405" i="6"/>
  <c r="P469" i="6"/>
  <c r="P533" i="6"/>
  <c r="P597" i="6"/>
  <c r="P578" i="6"/>
  <c r="P641" i="6"/>
  <c r="P705" i="6"/>
  <c r="P769" i="6"/>
  <c r="P614" i="6"/>
  <c r="P664" i="6"/>
  <c r="P728" i="6"/>
  <c r="P526" i="6"/>
  <c r="P583" i="6"/>
  <c r="P679" i="6"/>
  <c r="P537" i="6"/>
  <c r="P607" i="6"/>
  <c r="P686" i="6"/>
  <c r="P563" i="6"/>
  <c r="P645" i="6"/>
  <c r="P709" i="6"/>
  <c r="P773" i="6"/>
  <c r="P837" i="6"/>
  <c r="P636" i="6"/>
  <c r="P700" i="6"/>
  <c r="P764" i="6"/>
  <c r="P609" i="6"/>
  <c r="P667" i="6"/>
  <c r="P584" i="6"/>
  <c r="P666" i="6"/>
  <c r="P730" i="6"/>
  <c r="P835" i="6"/>
  <c r="P751" i="6"/>
  <c r="P807" i="6"/>
  <c r="P899" i="6"/>
  <c r="P963" i="6"/>
  <c r="P1027" i="6"/>
  <c r="P783" i="6"/>
  <c r="P840" i="6"/>
  <c r="P906" i="6"/>
  <c r="P970" i="6"/>
  <c r="P779" i="6"/>
  <c r="P873" i="6"/>
  <c r="P784" i="6"/>
  <c r="P847" i="6"/>
  <c r="P911" i="6"/>
  <c r="P975" i="6"/>
  <c r="P762" i="6"/>
  <c r="P846" i="6"/>
  <c r="P910" i="6"/>
  <c r="P782" i="6"/>
  <c r="P832" i="6"/>
  <c r="P901" i="6"/>
  <c r="P1006" i="6"/>
  <c r="P1051" i="6"/>
  <c r="P1115" i="6"/>
  <c r="P1179" i="6"/>
  <c r="P1002" i="6"/>
  <c r="P1090" i="6"/>
  <c r="P1154" i="6"/>
  <c r="P815" i="6"/>
  <c r="P1008" i="6"/>
  <c r="P1065" i="6"/>
  <c r="P1129" i="6"/>
  <c r="P1193" i="6"/>
  <c r="P937" i="6"/>
  <c r="P1041" i="6"/>
  <c r="P1096" i="6"/>
  <c r="P1160" i="6"/>
  <c r="P920" i="6"/>
  <c r="P1017" i="6"/>
  <c r="P1095" i="6"/>
  <c r="P1159" i="6"/>
  <c r="P912" i="6"/>
  <c r="P1031" i="6"/>
  <c r="P1086" i="6"/>
  <c r="P1150" i="6"/>
  <c r="P880" i="6"/>
  <c r="P960" i="6"/>
  <c r="P1077" i="6"/>
  <c r="P1141" i="6"/>
  <c r="P1205" i="6"/>
  <c r="P940" i="6"/>
  <c r="P1018" i="6"/>
  <c r="P1092" i="6"/>
  <c r="P1156" i="6"/>
  <c r="P147" i="6"/>
  <c r="P202" i="6"/>
  <c r="P95" i="6"/>
  <c r="P65" i="6"/>
  <c r="P149" i="6"/>
  <c r="P198" i="6"/>
  <c r="P286" i="6"/>
  <c r="P221" i="6"/>
  <c r="P285" i="6"/>
  <c r="P349" i="6"/>
  <c r="P212" i="6"/>
  <c r="P276" i="6"/>
  <c r="P207" i="6"/>
  <c r="P267" i="6"/>
  <c r="P183" i="6"/>
  <c r="P250" i="6"/>
  <c r="P314" i="6"/>
  <c r="P378" i="6"/>
  <c r="P187" i="6"/>
  <c r="P273" i="6"/>
  <c r="P337" i="6"/>
  <c r="P158" i="6"/>
  <c r="P209" i="6"/>
  <c r="P272" i="6"/>
  <c r="P223" i="6"/>
  <c r="P287" i="6"/>
  <c r="P397" i="6"/>
  <c r="P460" i="6"/>
  <c r="P280" i="6"/>
  <c r="P419" i="6"/>
  <c r="P483" i="6"/>
  <c r="P547" i="6"/>
  <c r="P358" i="6"/>
  <c r="P450" i="6"/>
  <c r="P514" i="6"/>
  <c r="P335" i="6"/>
  <c r="P393" i="6"/>
  <c r="P449" i="6"/>
  <c r="P513" i="6"/>
  <c r="P408" i="6"/>
  <c r="P472" i="6"/>
  <c r="P536" i="6"/>
  <c r="P366" i="6"/>
  <c r="P439" i="6"/>
  <c r="P503" i="6"/>
  <c r="P567" i="6"/>
  <c r="P384" i="6"/>
  <c r="P430" i="6"/>
  <c r="P494" i="6"/>
  <c r="P413" i="6"/>
  <c r="P477" i="6"/>
  <c r="P541" i="6"/>
  <c r="P605" i="6"/>
  <c r="P60" i="6"/>
  <c r="P46" i="6"/>
  <c r="P127" i="6"/>
  <c r="P42" i="6"/>
  <c r="P157" i="6"/>
  <c r="P214" i="6"/>
  <c r="P294" i="6"/>
  <c r="P229" i="6"/>
  <c r="P293" i="6"/>
  <c r="P357" i="6"/>
  <c r="P220" i="6"/>
  <c r="P284" i="6"/>
  <c r="P211" i="6"/>
  <c r="P275" i="6"/>
  <c r="P190" i="6"/>
  <c r="P258" i="6"/>
  <c r="P322" i="6"/>
  <c r="P386" i="6"/>
  <c r="P217" i="6"/>
  <c r="P281" i="6"/>
  <c r="P345" i="6"/>
  <c r="P166" i="6"/>
  <c r="P216" i="6"/>
  <c r="P113" i="6"/>
  <c r="P231" i="6"/>
  <c r="P295" i="6"/>
  <c r="P404" i="6"/>
  <c r="P468" i="6"/>
  <c r="P288" i="6"/>
  <c r="P427" i="6"/>
  <c r="P491" i="6"/>
  <c r="P555" i="6"/>
  <c r="P375" i="6"/>
  <c r="P458" i="6"/>
  <c r="P522" i="6"/>
  <c r="P343" i="6"/>
  <c r="P396" i="6"/>
  <c r="P457" i="6"/>
  <c r="P521" i="6"/>
  <c r="P416" i="6"/>
  <c r="P480" i="6"/>
  <c r="P544" i="6"/>
  <c r="P383" i="6"/>
  <c r="P447" i="6"/>
  <c r="P511" i="6"/>
  <c r="P296" i="6"/>
  <c r="P387" i="6"/>
  <c r="P438" i="6"/>
  <c r="P316" i="6"/>
  <c r="P421" i="6"/>
  <c r="P485" i="6"/>
  <c r="P549" i="6"/>
  <c r="P613" i="6"/>
  <c r="P590" i="6"/>
  <c r="P657" i="6"/>
  <c r="P721" i="6"/>
  <c r="P785" i="6"/>
  <c r="P620" i="6"/>
  <c r="P680" i="6"/>
  <c r="P744" i="6"/>
  <c r="P545" i="6"/>
  <c r="P626" i="6"/>
  <c r="P695" i="6"/>
  <c r="P569" i="6"/>
  <c r="P638" i="6"/>
  <c r="P702" i="6"/>
  <c r="P619" i="6"/>
  <c r="P100" i="6"/>
  <c r="P78" i="6"/>
  <c r="P32" i="6"/>
  <c r="P74" i="6"/>
  <c r="P165" i="6"/>
  <c r="P222" i="6"/>
  <c r="P310" i="6"/>
  <c r="P237" i="6"/>
  <c r="P301" i="6"/>
  <c r="P365" i="6"/>
  <c r="P228" i="6"/>
  <c r="P292" i="6"/>
  <c r="P219" i="6"/>
  <c r="P283" i="6"/>
  <c r="P199" i="6"/>
  <c r="P266" i="6"/>
  <c r="P330" i="6"/>
  <c r="P394" i="6"/>
  <c r="P225" i="6"/>
  <c r="P289" i="6"/>
  <c r="P353" i="6"/>
  <c r="P168" i="6"/>
  <c r="P224" i="6"/>
  <c r="P174" i="6"/>
  <c r="P239" i="6"/>
  <c r="P299" i="6"/>
  <c r="P412" i="6"/>
  <c r="P476" i="6"/>
  <c r="P307" i="6"/>
  <c r="P435" i="6"/>
  <c r="P499" i="6"/>
  <c r="P320" i="6"/>
  <c r="P402" i="6"/>
  <c r="P466" i="6"/>
  <c r="P530" i="6"/>
  <c r="P351" i="6"/>
  <c r="P401" i="6"/>
  <c r="P465" i="6"/>
  <c r="P529" i="6"/>
  <c r="P424" i="6"/>
  <c r="P488" i="6"/>
  <c r="P552" i="6"/>
  <c r="P389" i="6"/>
  <c r="P455" i="6"/>
  <c r="P519" i="6"/>
  <c r="P303" i="6"/>
  <c r="P392" i="6"/>
  <c r="P446" i="6"/>
  <c r="P323" i="6"/>
  <c r="P429" i="6"/>
  <c r="P493" i="6"/>
  <c r="P557" i="6"/>
  <c r="P621" i="6"/>
  <c r="P593" i="6"/>
  <c r="P665" i="6"/>
  <c r="P729" i="6"/>
  <c r="P502" i="6"/>
  <c r="P623" i="6"/>
  <c r="P688" i="6"/>
  <c r="P752" i="6"/>
  <c r="P550" i="6"/>
  <c r="P639" i="6"/>
  <c r="P703" i="6"/>
  <c r="P586" i="6"/>
  <c r="P646" i="6"/>
  <c r="P710" i="6"/>
  <c r="P622" i="6"/>
  <c r="P669" i="6"/>
  <c r="P733" i="6"/>
  <c r="P797" i="6"/>
  <c r="P582" i="6"/>
  <c r="P660" i="6"/>
  <c r="P724" i="6"/>
  <c r="P572" i="6"/>
  <c r="P624" i="6"/>
  <c r="P691" i="6"/>
  <c r="P630" i="6"/>
  <c r="P690" i="6"/>
  <c r="P739" i="6"/>
  <c r="P844" i="6"/>
  <c r="P775" i="6"/>
  <c r="P859" i="6"/>
  <c r="P923" i="6"/>
  <c r="P987" i="6"/>
  <c r="P750" i="6"/>
  <c r="P819" i="6"/>
  <c r="P866" i="6"/>
  <c r="P930" i="6"/>
  <c r="P707" i="6"/>
  <c r="P834" i="6"/>
  <c r="P897" i="6"/>
  <c r="P827" i="6"/>
  <c r="P871" i="6"/>
  <c r="P935" i="6"/>
  <c r="P999" i="6"/>
  <c r="P793" i="6"/>
  <c r="P870" i="6"/>
  <c r="P934" i="6"/>
  <c r="P811" i="6"/>
  <c r="P861" i="6"/>
  <c r="P884" i="6"/>
  <c r="P1033" i="6"/>
  <c r="P1075" i="6"/>
  <c r="P1139" i="6"/>
  <c r="P1203" i="6"/>
  <c r="P1050" i="6"/>
  <c r="P1114" i="6"/>
  <c r="P1178" i="6"/>
  <c r="P966" i="6"/>
  <c r="P1026" i="6"/>
  <c r="P1089" i="6"/>
  <c r="P1153" i="6"/>
  <c r="P806" i="6"/>
  <c r="P973" i="6"/>
  <c r="P1056" i="6"/>
  <c r="P1120" i="6"/>
  <c r="P1184" i="6"/>
  <c r="P944" i="6"/>
  <c r="P1055" i="6"/>
  <c r="P1119" i="6"/>
  <c r="P1183" i="6"/>
  <c r="P980" i="6"/>
  <c r="P1046" i="6"/>
  <c r="P1110" i="6"/>
  <c r="P1174" i="6"/>
  <c r="P925" i="6"/>
  <c r="P155" i="6"/>
  <c r="P110" i="6"/>
  <c r="P64" i="6"/>
  <c r="P98" i="6"/>
  <c r="P181" i="6"/>
  <c r="P230" i="6"/>
  <c r="P318" i="6"/>
  <c r="P245" i="6"/>
  <c r="P309" i="6"/>
  <c r="P373" i="6"/>
  <c r="P236" i="6"/>
  <c r="P300" i="6"/>
  <c r="P227" i="6"/>
  <c r="P291" i="6"/>
  <c r="P210" i="6"/>
  <c r="P274" i="6"/>
  <c r="P338" i="6"/>
  <c r="P97" i="6"/>
  <c r="P233" i="6"/>
  <c r="P297" i="6"/>
  <c r="P361" i="6"/>
  <c r="P180" i="6"/>
  <c r="P232" i="6"/>
  <c r="P176" i="6"/>
  <c r="P247" i="6"/>
  <c r="P308" i="6"/>
  <c r="P420" i="6"/>
  <c r="P484" i="6"/>
  <c r="P372" i="6"/>
  <c r="P443" i="6"/>
  <c r="P507" i="6"/>
  <c r="P328" i="6"/>
  <c r="P410" i="6"/>
  <c r="P474" i="6"/>
  <c r="P538" i="6"/>
  <c r="P356" i="6"/>
  <c r="P409" i="6"/>
  <c r="P473" i="6"/>
  <c r="P304" i="6"/>
  <c r="P432" i="6"/>
  <c r="P496" i="6"/>
  <c r="P560" i="6"/>
  <c r="P399" i="6"/>
  <c r="P463" i="6"/>
  <c r="P527" i="6"/>
  <c r="P324" i="6"/>
  <c r="P395" i="6"/>
  <c r="P454" i="6"/>
  <c r="P331" i="6"/>
  <c r="P437" i="6"/>
  <c r="P501" i="6"/>
  <c r="P565" i="6"/>
  <c r="P629" i="6"/>
  <c r="P596" i="6"/>
  <c r="P673" i="6"/>
  <c r="P737" i="6"/>
  <c r="P510" i="6"/>
  <c r="P632" i="6"/>
  <c r="P696" i="6"/>
  <c r="P760" i="6"/>
  <c r="P562" i="6"/>
  <c r="P647" i="6"/>
  <c r="P711" i="6"/>
  <c r="P595" i="6"/>
  <c r="P654" i="6"/>
  <c r="P718" i="6"/>
  <c r="P625" i="6"/>
  <c r="P677" i="6"/>
  <c r="P741" i="6"/>
  <c r="P805" i="6"/>
  <c r="P585" i="6"/>
  <c r="P668" i="6"/>
  <c r="P732" i="6"/>
  <c r="P574" i="6"/>
  <c r="P635" i="6"/>
  <c r="P699" i="6"/>
  <c r="P634" i="6"/>
  <c r="P698" i="6"/>
  <c r="P771" i="6"/>
  <c r="P852" i="6"/>
  <c r="P795" i="6"/>
  <c r="P867" i="6"/>
  <c r="P931" i="6"/>
  <c r="P995" i="6"/>
  <c r="P758" i="6"/>
  <c r="P822" i="6"/>
  <c r="P874" i="6"/>
  <c r="P938" i="6"/>
  <c r="P715" i="6"/>
  <c r="P843" i="6"/>
  <c r="P905" i="6"/>
  <c r="P830" i="6"/>
  <c r="P879" i="6"/>
  <c r="P943" i="6"/>
  <c r="P1007" i="6"/>
  <c r="P796" i="6"/>
  <c r="P878" i="6"/>
  <c r="P942" i="6"/>
  <c r="P814" i="6"/>
  <c r="P869" i="6"/>
  <c r="P965" i="6"/>
  <c r="P1036" i="6"/>
  <c r="P1083" i="6"/>
  <c r="P1147" i="6"/>
  <c r="P876" i="6"/>
  <c r="P1058" i="6"/>
  <c r="P1122" i="6"/>
  <c r="P1186" i="6"/>
  <c r="P969" i="6"/>
  <c r="P1029" i="6"/>
  <c r="P1097" i="6"/>
  <c r="P1161" i="6"/>
  <c r="P896" i="6"/>
  <c r="P990" i="6"/>
  <c r="P1064" i="6"/>
  <c r="P1128" i="6"/>
  <c r="P1192" i="6"/>
  <c r="P952" i="6"/>
  <c r="P1063" i="6"/>
  <c r="P1127" i="6"/>
  <c r="P1191" i="6"/>
  <c r="P1005" i="6"/>
  <c r="P1054" i="6"/>
  <c r="P1118" i="6"/>
  <c r="P1182" i="6"/>
  <c r="P933" i="6"/>
  <c r="P1040" i="6"/>
  <c r="P1109" i="6"/>
  <c r="P1173" i="6"/>
  <c r="P892" i="6"/>
  <c r="P964" i="6"/>
  <c r="P1060" i="6"/>
  <c r="P1124" i="6"/>
  <c r="P1188" i="6"/>
  <c r="P59" i="6"/>
  <c r="P117" i="6"/>
  <c r="P31" i="6"/>
  <c r="P159" i="6"/>
  <c r="P130" i="6"/>
  <c r="P121" i="6"/>
  <c r="P262" i="6"/>
  <c r="P350" i="6"/>
  <c r="P269" i="6"/>
  <c r="P333" i="6"/>
  <c r="P148" i="6"/>
  <c r="P260" i="6"/>
  <c r="P201" i="6"/>
  <c r="P251" i="6"/>
  <c r="P156" i="6"/>
  <c r="P234" i="6"/>
  <c r="P298" i="6"/>
  <c r="P362" i="6"/>
  <c r="P172" i="6"/>
  <c r="P257" i="6"/>
  <c r="P321" i="6"/>
  <c r="P385" i="6"/>
  <c r="P204" i="6"/>
  <c r="P256" i="6"/>
  <c r="P200" i="6"/>
  <c r="P271" i="6"/>
  <c r="P371" i="6"/>
  <c r="P444" i="6"/>
  <c r="P508" i="6"/>
  <c r="P403" i="6"/>
  <c r="P467" i="6"/>
  <c r="P531" i="6"/>
  <c r="P352" i="6"/>
  <c r="P434" i="6"/>
  <c r="P498" i="6"/>
  <c r="P319" i="6"/>
  <c r="P382" i="6"/>
  <c r="P433" i="6"/>
  <c r="P497" i="6"/>
  <c r="P380" i="6"/>
  <c r="P456" i="6"/>
  <c r="P520" i="6"/>
  <c r="P360" i="6"/>
  <c r="P423" i="6"/>
  <c r="P487" i="6"/>
  <c r="P551" i="6"/>
  <c r="P348" i="6"/>
  <c r="P414" i="6"/>
  <c r="P478" i="6"/>
  <c r="P367" i="6"/>
  <c r="P461" i="6"/>
  <c r="P525" i="6"/>
  <c r="P589" i="6"/>
  <c r="P561" i="6"/>
  <c r="P633" i="6"/>
  <c r="P697" i="6"/>
  <c r="P761" i="6"/>
  <c r="P611" i="6"/>
  <c r="P656" i="6"/>
  <c r="P720" i="6"/>
  <c r="P518" i="6"/>
  <c r="P580" i="6"/>
  <c r="P671" i="6"/>
  <c r="P534" i="6"/>
  <c r="P604" i="6"/>
  <c r="P678" i="6"/>
  <c r="P556" i="6"/>
  <c r="P637" i="6"/>
  <c r="P701" i="6"/>
  <c r="P765" i="6"/>
  <c r="P829" i="6"/>
  <c r="P600" i="6"/>
  <c r="P692" i="6"/>
  <c r="P756" i="6"/>
  <c r="P606" i="6"/>
  <c r="P659" i="6"/>
  <c r="P570" i="6"/>
  <c r="P658" i="6"/>
  <c r="P722" i="6"/>
  <c r="P826" i="6"/>
  <c r="P743" i="6"/>
  <c r="P804" i="6"/>
  <c r="P891" i="6"/>
  <c r="P955" i="6"/>
  <c r="P1019" i="6"/>
  <c r="P778" i="6"/>
  <c r="P831" i="6"/>
  <c r="P898" i="6"/>
  <c r="P962" i="6"/>
  <c r="P742" i="6"/>
  <c r="P865" i="6"/>
  <c r="P763" i="6"/>
  <c r="P839" i="6"/>
  <c r="P903" i="6"/>
  <c r="P967" i="6"/>
  <c r="P754" i="6"/>
  <c r="P842" i="6"/>
  <c r="P902" i="6"/>
  <c r="P770" i="6"/>
  <c r="P823" i="6"/>
  <c r="P893" i="6"/>
  <c r="P988" i="6"/>
  <c r="P1045" i="6"/>
  <c r="P1107" i="6"/>
  <c r="P1171" i="6"/>
  <c r="P998" i="6"/>
  <c r="P1082" i="6"/>
  <c r="P1146" i="6"/>
  <c r="P812" i="6"/>
  <c r="P1004" i="6"/>
  <c r="P1057" i="6"/>
  <c r="P1121" i="6"/>
  <c r="P1185" i="6"/>
  <c r="P929" i="6"/>
  <c r="P1032" i="6"/>
  <c r="P1088" i="6"/>
  <c r="P1152" i="6"/>
  <c r="P824" i="6"/>
  <c r="P1013" i="6"/>
  <c r="P1087" i="6"/>
  <c r="P1151" i="6"/>
  <c r="P908" i="6"/>
  <c r="P1028" i="6"/>
  <c r="P1078" i="6"/>
  <c r="P1142" i="6"/>
  <c r="P809" i="6"/>
  <c r="P957" i="6"/>
  <c r="P96" i="6"/>
  <c r="P326" i="6"/>
  <c r="P244" i="6"/>
  <c r="P218" i="6"/>
  <c r="P241" i="6"/>
  <c r="P240" i="6"/>
  <c r="P428" i="6"/>
  <c r="P515" i="6"/>
  <c r="P546" i="6"/>
  <c r="P311" i="6"/>
  <c r="P407" i="6"/>
  <c r="P398" i="6"/>
  <c r="P509" i="6"/>
  <c r="P608" i="6"/>
  <c r="P575" i="6"/>
  <c r="P736" i="6"/>
  <c r="P663" i="6"/>
  <c r="P662" i="6"/>
  <c r="P653" i="6"/>
  <c r="P781" i="6"/>
  <c r="P644" i="6"/>
  <c r="P524" i="6"/>
  <c r="P675" i="6"/>
  <c r="P674" i="6"/>
  <c r="P838" i="6"/>
  <c r="P816" i="6"/>
  <c r="P971" i="6"/>
  <c r="P787" i="6"/>
  <c r="P914" i="6"/>
  <c r="P791" i="6"/>
  <c r="P788" i="6"/>
  <c r="P919" i="6"/>
  <c r="P780" i="6"/>
  <c r="P918" i="6"/>
  <c r="P845" i="6"/>
  <c r="P1010" i="6"/>
  <c r="P1123" i="6"/>
  <c r="P1012" i="6"/>
  <c r="P1162" i="6"/>
  <c r="P1020" i="6"/>
  <c r="P1137" i="6"/>
  <c r="P945" i="6"/>
  <c r="P1104" i="6"/>
  <c r="P928" i="6"/>
  <c r="P1103" i="6"/>
  <c r="P974" i="6"/>
  <c r="P1094" i="6"/>
  <c r="P900" i="6"/>
  <c r="P1061" i="6"/>
  <c r="P1149" i="6"/>
  <c r="P872" i="6"/>
  <c r="P993" i="6"/>
  <c r="P1100" i="6"/>
  <c r="P1180" i="6"/>
  <c r="P128" i="6"/>
  <c r="P342" i="6"/>
  <c r="P252" i="6"/>
  <c r="P226" i="6"/>
  <c r="P249" i="6"/>
  <c r="P248" i="6"/>
  <c r="P436" i="6"/>
  <c r="P523" i="6"/>
  <c r="P312" i="6"/>
  <c r="P359" i="6"/>
  <c r="P415" i="6"/>
  <c r="P406" i="6"/>
  <c r="P517" i="6"/>
  <c r="P649" i="6"/>
  <c r="P602" i="6"/>
  <c r="P768" i="6"/>
  <c r="P687" i="6"/>
  <c r="P670" i="6"/>
  <c r="P661" i="6"/>
  <c r="P789" i="6"/>
  <c r="P652" i="6"/>
  <c r="P532" i="6"/>
  <c r="P683" i="6"/>
  <c r="P682" i="6"/>
  <c r="P841" i="6"/>
  <c r="P851" i="6"/>
  <c r="P979" i="6"/>
  <c r="P810" i="6"/>
  <c r="P922" i="6"/>
  <c r="P800" i="6"/>
  <c r="P818" i="6"/>
  <c r="P927" i="6"/>
  <c r="P790" i="6"/>
  <c r="P106" i="6"/>
  <c r="P253" i="6"/>
  <c r="P81" i="6"/>
  <c r="P282" i="6"/>
  <c r="P305" i="6"/>
  <c r="P192" i="6"/>
  <c r="P492" i="6"/>
  <c r="P336" i="6"/>
  <c r="P376" i="6"/>
  <c r="P440" i="6"/>
  <c r="P471" i="6"/>
  <c r="P462" i="6"/>
  <c r="P573" i="6"/>
  <c r="P681" i="6"/>
  <c r="P617" i="6"/>
  <c r="P776" i="6"/>
  <c r="P719" i="6"/>
  <c r="P694" i="6"/>
  <c r="P685" i="6"/>
  <c r="P813" i="6"/>
  <c r="P676" i="6"/>
  <c r="P594" i="6"/>
  <c r="P553" i="6"/>
  <c r="P706" i="6"/>
  <c r="P860" i="6"/>
  <c r="P875" i="6"/>
  <c r="P1003" i="6"/>
  <c r="P825" i="6"/>
  <c r="P946" i="6"/>
  <c r="P849" i="6"/>
  <c r="P833" i="6"/>
  <c r="P951" i="6"/>
  <c r="P799" i="6"/>
  <c r="P950" i="6"/>
  <c r="P877" i="6"/>
  <c r="P1039" i="6"/>
  <c r="P1155" i="6"/>
  <c r="P1066" i="6"/>
  <c r="P1194" i="6"/>
  <c r="P1038" i="6"/>
  <c r="P1169" i="6"/>
  <c r="P996" i="6"/>
  <c r="P1136" i="6"/>
  <c r="P976" i="6"/>
  <c r="P1135" i="6"/>
  <c r="P1009" i="6"/>
  <c r="P1126" i="6"/>
  <c r="P941" i="6"/>
  <c r="P1085" i="6"/>
  <c r="P1165" i="6"/>
  <c r="P924" i="6"/>
  <c r="P1021" i="6"/>
  <c r="P1116" i="6"/>
  <c r="P1204" i="6"/>
  <c r="P122" i="6"/>
  <c r="P261" i="6"/>
  <c r="P145" i="6"/>
  <c r="P290" i="6"/>
  <c r="P313" i="6"/>
  <c r="P195" i="6"/>
  <c r="P500" i="6"/>
  <c r="P344" i="6"/>
  <c r="P379" i="6"/>
  <c r="P448" i="6"/>
  <c r="P479" i="6"/>
  <c r="P470" i="6"/>
  <c r="P581" i="6"/>
  <c r="P689" i="6"/>
  <c r="P640" i="6"/>
  <c r="P542" i="6"/>
  <c r="P727" i="6"/>
  <c r="P726" i="6"/>
  <c r="P693" i="6"/>
  <c r="P821" i="6"/>
  <c r="P684" i="6"/>
  <c r="P603" i="6"/>
  <c r="P564" i="6"/>
  <c r="P714" i="6"/>
  <c r="P735" i="6"/>
  <c r="P883" i="6"/>
  <c r="P1011" i="6"/>
  <c r="P828" i="6"/>
  <c r="P954" i="6"/>
  <c r="P857" i="6"/>
  <c r="P836" i="6"/>
  <c r="P959" i="6"/>
  <c r="P808" i="6"/>
  <c r="P958" i="6"/>
  <c r="P885" i="6"/>
  <c r="P1042" i="6"/>
  <c r="P1163" i="6"/>
  <c r="P1074" i="6"/>
  <c r="P1202" i="6"/>
  <c r="P1049" i="6"/>
  <c r="P1177" i="6"/>
  <c r="P1000" i="6"/>
  <c r="P1144" i="6"/>
  <c r="P992" i="6"/>
  <c r="P1143" i="6"/>
  <c r="P1025" i="6"/>
  <c r="P1134" i="6"/>
  <c r="P949" i="6"/>
  <c r="P1093" i="6"/>
  <c r="P1181" i="6"/>
  <c r="P932" i="6"/>
  <c r="P1030" i="6"/>
  <c r="P1132" i="6"/>
  <c r="P177" i="6"/>
  <c r="P254" i="6"/>
  <c r="P137" i="6"/>
  <c r="P152" i="6"/>
  <c r="P160" i="6"/>
  <c r="P191" i="6"/>
  <c r="P368" i="6"/>
  <c r="P459" i="6"/>
  <c r="P490" i="6"/>
  <c r="P489" i="6"/>
  <c r="P576" i="6"/>
  <c r="P340" i="6"/>
  <c r="P453" i="6"/>
  <c r="P599" i="6"/>
  <c r="P777" i="6"/>
  <c r="P712" i="6"/>
  <c r="P655" i="6"/>
  <c r="P616" i="6"/>
  <c r="P631" i="6"/>
  <c r="P757" i="6"/>
  <c r="P591" i="6"/>
  <c r="P748" i="6"/>
  <c r="P651" i="6"/>
  <c r="P650" i="6"/>
  <c r="P792" i="6"/>
  <c r="P801" i="6"/>
  <c r="P947" i="6"/>
  <c r="P772" i="6"/>
  <c r="P890" i="6"/>
  <c r="P734" i="6"/>
  <c r="P755" i="6"/>
  <c r="P895" i="6"/>
  <c r="P746" i="6"/>
  <c r="P894" i="6"/>
  <c r="P820" i="6"/>
  <c r="P985" i="6"/>
  <c r="P1099" i="6"/>
  <c r="P989" i="6"/>
  <c r="P1138" i="6"/>
  <c r="P994" i="6"/>
  <c r="P1113" i="6"/>
  <c r="P921" i="6"/>
  <c r="P1080" i="6"/>
  <c r="P794" i="6"/>
  <c r="P1079" i="6"/>
  <c r="P888" i="6"/>
  <c r="P1070" i="6"/>
  <c r="P1198" i="6"/>
  <c r="P1053" i="6"/>
  <c r="P1133" i="6"/>
  <c r="P856" i="6"/>
  <c r="P984" i="6"/>
  <c r="P1084" i="6"/>
  <c r="P1172" i="6"/>
  <c r="P317" i="6"/>
  <c r="P150" i="6"/>
  <c r="P391" i="6"/>
  <c r="P504" i="6"/>
  <c r="P445" i="6"/>
  <c r="P672" i="6"/>
  <c r="P548" i="6"/>
  <c r="P588" i="6"/>
  <c r="P627" i="6"/>
  <c r="P907" i="6"/>
  <c r="P882" i="6"/>
  <c r="P863" i="6"/>
  <c r="P926" i="6"/>
  <c r="P1024" i="6"/>
  <c r="P1016" i="6"/>
  <c r="P1023" i="6"/>
  <c r="P953" i="6"/>
  <c r="P936" i="6"/>
  <c r="P977" i="6"/>
  <c r="P917" i="6"/>
  <c r="P1157" i="6"/>
  <c r="P1014" i="6"/>
  <c r="P1196" i="6"/>
  <c r="P325" i="6"/>
  <c r="P369" i="6"/>
  <c r="P451" i="6"/>
  <c r="P512" i="6"/>
  <c r="P554" i="6"/>
  <c r="P704" i="6"/>
  <c r="P610" i="6"/>
  <c r="P708" i="6"/>
  <c r="P642" i="6"/>
  <c r="P915" i="6"/>
  <c r="P978" i="6"/>
  <c r="P887" i="6"/>
  <c r="P786" i="6"/>
  <c r="P1059" i="6"/>
  <c r="P1098" i="6"/>
  <c r="P1073" i="6"/>
  <c r="P1044" i="6"/>
  <c r="P1022" i="6"/>
  <c r="P1034" i="6"/>
  <c r="P981" i="6"/>
  <c r="P1189" i="6"/>
  <c r="P1052" i="6"/>
  <c r="P29" i="6"/>
  <c r="P381" i="6"/>
  <c r="P377" i="6"/>
  <c r="P418" i="6"/>
  <c r="P568" i="6"/>
  <c r="P558" i="6"/>
  <c r="P571" i="6"/>
  <c r="P628" i="6"/>
  <c r="P716" i="6"/>
  <c r="P738" i="6"/>
  <c r="P939" i="6"/>
  <c r="P986" i="6"/>
  <c r="P983" i="6"/>
  <c r="P802" i="6"/>
  <c r="P1067" i="6"/>
  <c r="P1106" i="6"/>
  <c r="P1081" i="6"/>
  <c r="P1048" i="6"/>
  <c r="P1047" i="6"/>
  <c r="P1037" i="6"/>
  <c r="P997" i="6"/>
  <c r="P1197" i="6"/>
  <c r="P1068" i="6"/>
  <c r="P69" i="6"/>
  <c r="P235" i="6"/>
  <c r="P188" i="6"/>
  <c r="P426" i="6"/>
  <c r="P535" i="6"/>
  <c r="P587" i="6"/>
  <c r="P577" i="6"/>
  <c r="P717" i="6"/>
  <c r="P740" i="6"/>
  <c r="P731" i="6"/>
  <c r="P1035" i="6"/>
  <c r="P723" i="6"/>
  <c r="P991" i="6"/>
  <c r="P817" i="6"/>
  <c r="P1091" i="6"/>
  <c r="P1130" i="6"/>
  <c r="P1105" i="6"/>
  <c r="P1072" i="6"/>
  <c r="P1071" i="6"/>
  <c r="P1062" i="6"/>
  <c r="P1001" i="6"/>
  <c r="P848" i="6"/>
  <c r="P1076" i="6"/>
  <c r="P142" i="6"/>
  <c r="P243" i="6"/>
  <c r="P255" i="6"/>
  <c r="P482" i="6"/>
  <c r="P543" i="6"/>
  <c r="P713" i="6"/>
  <c r="P592" i="6"/>
  <c r="P725" i="6"/>
  <c r="P612" i="6"/>
  <c r="P774" i="6"/>
  <c r="P1043" i="6"/>
  <c r="P881" i="6"/>
  <c r="P1015" i="6"/>
  <c r="P853" i="6"/>
  <c r="P1131" i="6"/>
  <c r="P1170" i="6"/>
  <c r="P1145" i="6"/>
  <c r="P1112" i="6"/>
  <c r="P1111" i="6"/>
  <c r="P1102" i="6"/>
  <c r="P1069" i="6"/>
  <c r="P916" i="6"/>
  <c r="P1108" i="6"/>
  <c r="P246" i="6"/>
  <c r="P354" i="6"/>
  <c r="P388" i="6"/>
  <c r="P481" i="6"/>
  <c r="P347" i="6"/>
  <c r="P648" i="6"/>
  <c r="P601" i="6"/>
  <c r="P579" i="6"/>
  <c r="P618" i="6"/>
  <c r="P798" i="6"/>
  <c r="P858" i="6"/>
  <c r="P855" i="6"/>
  <c r="P886" i="6"/>
  <c r="P982" i="6"/>
  <c r="P968" i="6"/>
  <c r="P972" i="6"/>
  <c r="P913" i="6"/>
  <c r="P1200" i="6"/>
  <c r="P1199" i="6"/>
  <c r="P1190" i="6"/>
  <c r="P1125" i="6"/>
  <c r="P961" i="6"/>
  <c r="P1164" i="6"/>
  <c r="P417" i="6"/>
  <c r="P749" i="6"/>
  <c r="P889" i="6"/>
  <c r="P868" i="6"/>
  <c r="P1158" i="6"/>
  <c r="P425" i="6"/>
  <c r="P540" i="6"/>
  <c r="P747" i="6"/>
  <c r="P904" i="6"/>
  <c r="P1166" i="6"/>
  <c r="P189" i="6"/>
  <c r="P332" i="6"/>
  <c r="P615" i="6"/>
  <c r="P854" i="6"/>
  <c r="P1201" i="6"/>
  <c r="P1101" i="6"/>
  <c r="P197" i="6"/>
  <c r="P339" i="6"/>
  <c r="P643" i="6"/>
  <c r="P862" i="6"/>
  <c r="P803" i="6"/>
  <c r="P1117" i="6"/>
  <c r="P89" i="6"/>
  <c r="P745" i="6"/>
  <c r="P759" i="6"/>
  <c r="P909" i="6"/>
  <c r="P1168" i="6"/>
  <c r="P948" i="6"/>
  <c r="P315" i="6"/>
  <c r="P598" i="6"/>
  <c r="P850" i="6"/>
  <c r="P1195" i="6"/>
  <c r="P1175" i="6"/>
  <c r="P1148" i="6"/>
  <c r="P346" i="6"/>
  <c r="P1176" i="6"/>
  <c r="P263" i="6"/>
  <c r="P1167" i="6"/>
  <c r="P753" i="6"/>
  <c r="P956" i="6"/>
  <c r="P566" i="6"/>
  <c r="P1140" i="6"/>
  <c r="P767" i="6"/>
  <c r="P766" i="6"/>
  <c r="P1187" i="6"/>
  <c r="P864" i="6"/>
  <c r="O41" i="5"/>
  <c r="O105" i="5"/>
  <c r="O53" i="5"/>
  <c r="O126" i="5"/>
  <c r="O82" i="5"/>
  <c r="O36" i="5"/>
  <c r="O56" i="5"/>
  <c r="O130" i="5"/>
  <c r="O95" i="5"/>
  <c r="O60" i="5"/>
  <c r="O133" i="5"/>
  <c r="O52" i="5"/>
  <c r="O112" i="5"/>
  <c r="O94" i="5"/>
  <c r="O139" i="5"/>
  <c r="O146" i="5"/>
  <c r="O165" i="5"/>
  <c r="O180" i="5"/>
  <c r="O179" i="5"/>
  <c r="O168" i="5"/>
  <c r="O201" i="5"/>
  <c r="O223" i="5"/>
  <c r="O195" i="5"/>
  <c r="O245" i="5"/>
  <c r="O203" i="5"/>
  <c r="O190" i="5"/>
  <c r="O232" i="5"/>
  <c r="O271" i="5"/>
  <c r="O234" i="5"/>
  <c r="O214" i="5"/>
  <c r="O276" i="5"/>
  <c r="O299" i="5"/>
  <c r="O265" i="5"/>
  <c r="O302" i="5"/>
  <c r="O264" i="5"/>
  <c r="O323" i="5"/>
  <c r="O338" i="5"/>
  <c r="O320" i="5"/>
  <c r="O313" i="5"/>
  <c r="O382" i="5"/>
  <c r="O357" i="5"/>
  <c r="O421" i="5"/>
  <c r="O57" i="5"/>
  <c r="O121" i="5"/>
  <c r="O71" i="5"/>
  <c r="O23" i="5"/>
  <c r="O100" i="5"/>
  <c r="O55" i="5"/>
  <c r="O75" i="5"/>
  <c r="O39" i="5"/>
  <c r="O114" i="5"/>
  <c r="O78" i="5"/>
  <c r="O83" i="5"/>
  <c r="O110" i="5"/>
  <c r="O61" i="5"/>
  <c r="O140" i="5"/>
  <c r="O155" i="5"/>
  <c r="O159" i="5"/>
  <c r="O181" i="5"/>
  <c r="O196" i="5"/>
  <c r="O153" i="5"/>
  <c r="O167" i="5"/>
  <c r="O216" i="5"/>
  <c r="O239" i="5"/>
  <c r="O200" i="5"/>
  <c r="O204" i="5"/>
  <c r="O219" i="5"/>
  <c r="O187" i="5"/>
  <c r="O250" i="5"/>
  <c r="O287" i="5"/>
  <c r="O246" i="5"/>
  <c r="O249" i="5"/>
  <c r="O226" i="5"/>
  <c r="O210" i="5"/>
  <c r="O281" i="5"/>
  <c r="O278" i="5"/>
  <c r="O312" i="5"/>
  <c r="O284" i="5"/>
  <c r="O317" i="5"/>
  <c r="O274" i="5"/>
  <c r="O327" i="5"/>
  <c r="O398" i="5"/>
  <c r="O373" i="5"/>
  <c r="O437" i="5"/>
  <c r="O396" i="5"/>
  <c r="O379" i="5"/>
  <c r="O354" i="5"/>
  <c r="O418" i="5"/>
  <c r="O377" i="5"/>
  <c r="O360" i="5"/>
  <c r="O367" i="5"/>
  <c r="O436" i="5"/>
  <c r="O494" i="5"/>
  <c r="O477" i="5"/>
  <c r="O24" i="5"/>
  <c r="O65" i="5"/>
  <c r="O129" i="5"/>
  <c r="O80" i="5"/>
  <c r="O35" i="5"/>
  <c r="O109" i="5"/>
  <c r="O64" i="5"/>
  <c r="O84" i="5"/>
  <c r="O50" i="5"/>
  <c r="O123" i="5"/>
  <c r="O87" i="5"/>
  <c r="O107" i="5"/>
  <c r="O134" i="5"/>
  <c r="O92" i="5"/>
  <c r="O148" i="5"/>
  <c r="O38" i="5"/>
  <c r="O162" i="5"/>
  <c r="O189" i="5"/>
  <c r="O79" i="5"/>
  <c r="O128" i="5"/>
  <c r="O175" i="5"/>
  <c r="O224" i="5"/>
  <c r="O247" i="5"/>
  <c r="O205" i="5"/>
  <c r="O212" i="5"/>
  <c r="O227" i="5"/>
  <c r="O209" i="5"/>
  <c r="O272" i="5"/>
  <c r="O295" i="5"/>
  <c r="O269" i="5"/>
  <c r="O251" i="5"/>
  <c r="O244" i="5"/>
  <c r="O230" i="5"/>
  <c r="O289" i="5"/>
  <c r="O288" i="5"/>
  <c r="O318" i="5"/>
  <c r="O294" i="5"/>
  <c r="O321" i="5"/>
  <c r="O282" i="5"/>
  <c r="O335" i="5"/>
  <c r="O406" i="5"/>
  <c r="O381" i="5"/>
  <c r="O331" i="5"/>
  <c r="O404" i="5"/>
  <c r="O387" i="5"/>
  <c r="O362" i="5"/>
  <c r="O328" i="5"/>
  <c r="O385" i="5"/>
  <c r="O368" i="5"/>
  <c r="O375" i="5"/>
  <c r="O439" i="5"/>
  <c r="O502" i="5"/>
  <c r="O485" i="5"/>
  <c r="O408" i="5"/>
  <c r="O475" i="5"/>
  <c r="O32" i="5"/>
  <c r="O73" i="5"/>
  <c r="O137" i="5"/>
  <c r="O90" i="5"/>
  <c r="O45" i="5"/>
  <c r="O118" i="5"/>
  <c r="O74" i="5"/>
  <c r="O93" i="5"/>
  <c r="O59" i="5"/>
  <c r="O132" i="5"/>
  <c r="O96" i="5"/>
  <c r="O131" i="5"/>
  <c r="O143" i="5"/>
  <c r="O116" i="5"/>
  <c r="O31" i="5"/>
  <c r="O76" i="5"/>
  <c r="O166" i="5"/>
  <c r="O197" i="5"/>
  <c r="O145" i="5"/>
  <c r="O157" i="5"/>
  <c r="O183" i="5"/>
  <c r="O185" i="5"/>
  <c r="O255" i="5"/>
  <c r="O213" i="5"/>
  <c r="O220" i="5"/>
  <c r="O235" i="5"/>
  <c r="O217" i="5"/>
  <c r="O243" i="5"/>
  <c r="O303" i="5"/>
  <c r="O277" i="5"/>
  <c r="O254" i="5"/>
  <c r="O267" i="5"/>
  <c r="O242" i="5"/>
  <c r="O297" i="5"/>
  <c r="O315" i="5"/>
  <c r="O324" i="5"/>
  <c r="O300" i="5"/>
  <c r="O329" i="5"/>
  <c r="O298" i="5"/>
  <c r="O350" i="5"/>
  <c r="O414" i="5"/>
  <c r="O389" i="5"/>
  <c r="O348" i="5"/>
  <c r="O332" i="5"/>
  <c r="O395" i="5"/>
  <c r="O370" i="5"/>
  <c r="O337" i="5"/>
  <c r="O393" i="5"/>
  <c r="O376" i="5"/>
  <c r="O383" i="5"/>
  <c r="O446" i="5"/>
  <c r="O416" i="5"/>
  <c r="O432" i="5"/>
  <c r="O427" i="5"/>
  <c r="O40" i="5"/>
  <c r="O81" i="5"/>
  <c r="O22" i="5"/>
  <c r="O99" i="5"/>
  <c r="O54" i="5"/>
  <c r="O127" i="5"/>
  <c r="O27" i="5"/>
  <c r="O102" i="5"/>
  <c r="O68" i="5"/>
  <c r="O30" i="5"/>
  <c r="O106" i="5"/>
  <c r="O144" i="5"/>
  <c r="O151" i="5"/>
  <c r="O141" i="5"/>
  <c r="O70" i="5"/>
  <c r="O101" i="5"/>
  <c r="O142" i="5"/>
  <c r="O43" i="5"/>
  <c r="O158" i="5"/>
  <c r="O163" i="5"/>
  <c r="O191" i="5"/>
  <c r="O192" i="5"/>
  <c r="O263" i="5"/>
  <c r="O221" i="5"/>
  <c r="O228" i="5"/>
  <c r="O176" i="5"/>
  <c r="O225" i="5"/>
  <c r="O248" i="5"/>
  <c r="O311" i="5"/>
  <c r="O285" i="5"/>
  <c r="O257" i="5"/>
  <c r="O275" i="5"/>
  <c r="O253" i="5"/>
  <c r="O305" i="5"/>
  <c r="O325" i="5"/>
  <c r="O290" i="5"/>
  <c r="O314" i="5"/>
  <c r="O259" i="5"/>
  <c r="O306" i="5"/>
  <c r="O358" i="5"/>
  <c r="O422" i="5"/>
  <c r="O397" i="5"/>
  <c r="O356" i="5"/>
  <c r="O339" i="5"/>
  <c r="O403" i="5"/>
  <c r="O378" i="5"/>
  <c r="O342" i="5"/>
  <c r="O401" i="5"/>
  <c r="O384" i="5"/>
  <c r="O391" i="5"/>
  <c r="O454" i="5"/>
  <c r="O425" i="5"/>
  <c r="O33" i="5"/>
  <c r="O97" i="5"/>
  <c r="O44" i="5"/>
  <c r="O117" i="5"/>
  <c r="O72" i="5"/>
  <c r="O26" i="5"/>
  <c r="O47" i="5"/>
  <c r="O120" i="5"/>
  <c r="O86" i="5"/>
  <c r="O51" i="5"/>
  <c r="O124" i="5"/>
  <c r="O160" i="5"/>
  <c r="O88" i="5"/>
  <c r="O67" i="5"/>
  <c r="O122" i="5"/>
  <c r="O138" i="5"/>
  <c r="O156" i="5"/>
  <c r="O172" i="5"/>
  <c r="O171" i="5"/>
  <c r="O177" i="5"/>
  <c r="O199" i="5"/>
  <c r="O215" i="5"/>
  <c r="O178" i="5"/>
  <c r="O237" i="5"/>
  <c r="O198" i="5"/>
  <c r="O184" i="5"/>
  <c r="O241" i="5"/>
  <c r="O258" i="5"/>
  <c r="O222" i="5"/>
  <c r="O301" i="5"/>
  <c r="O268" i="5"/>
  <c r="O291" i="5"/>
  <c r="O262" i="5"/>
  <c r="O292" i="5"/>
  <c r="O341" i="5"/>
  <c r="O309" i="5"/>
  <c r="O330" i="5"/>
  <c r="O280" i="5"/>
  <c r="O310" i="5"/>
  <c r="O374" i="5"/>
  <c r="O349" i="5"/>
  <c r="O413" i="5"/>
  <c r="O135" i="5"/>
  <c r="O29" i="5"/>
  <c r="O85" i="5"/>
  <c r="O154" i="5"/>
  <c r="O150" i="5"/>
  <c r="O193" i="5"/>
  <c r="O279" i="5"/>
  <c r="O218" i="5"/>
  <c r="O270" i="5"/>
  <c r="O390" i="5"/>
  <c r="O388" i="5"/>
  <c r="O346" i="5"/>
  <c r="O369" i="5"/>
  <c r="O359" i="5"/>
  <c r="O486" i="5"/>
  <c r="O468" i="5"/>
  <c r="O467" i="5"/>
  <c r="O482" i="5"/>
  <c r="O431" i="5"/>
  <c r="O489" i="5"/>
  <c r="O433" i="5"/>
  <c r="O503" i="5"/>
  <c r="O556" i="5"/>
  <c r="O519" i="5"/>
  <c r="O501" i="5"/>
  <c r="O518" i="5"/>
  <c r="O585" i="5"/>
  <c r="O527" i="5"/>
  <c r="O534" i="5"/>
  <c r="O598" i="5"/>
  <c r="O617" i="5"/>
  <c r="O541" i="5"/>
  <c r="O608" i="5"/>
  <c r="O623" i="5"/>
  <c r="O614" i="5"/>
  <c r="O621" i="5"/>
  <c r="O685" i="5"/>
  <c r="O620" i="5"/>
  <c r="O552" i="5"/>
  <c r="O533" i="5"/>
  <c r="O626" i="5"/>
  <c r="O722" i="5"/>
  <c r="O670" i="5"/>
  <c r="O635" i="5"/>
  <c r="O712" i="5"/>
  <c r="O659" i="5"/>
  <c r="O640" i="5"/>
  <c r="O710" i="5"/>
  <c r="O774" i="5"/>
  <c r="O650" i="5"/>
  <c r="O627" i="5"/>
  <c r="O699" i="5"/>
  <c r="O709" i="5"/>
  <c r="O795" i="5"/>
  <c r="O859" i="5"/>
  <c r="O818" i="5"/>
  <c r="O753" i="5"/>
  <c r="O809" i="5"/>
  <c r="O756" i="5"/>
  <c r="O816" i="5"/>
  <c r="O831" i="5"/>
  <c r="O759" i="5"/>
  <c r="O814" i="5"/>
  <c r="O757" i="5"/>
  <c r="O748" i="5"/>
  <c r="O828" i="5"/>
  <c r="O876" i="5"/>
  <c r="O942" i="5"/>
  <c r="O865" i="5"/>
  <c r="O941" i="5"/>
  <c r="O1005" i="5"/>
  <c r="O908" i="5"/>
  <c r="O972" i="5"/>
  <c r="O872" i="5"/>
  <c r="O931" i="5"/>
  <c r="O49" i="5"/>
  <c r="O91" i="5"/>
  <c r="O104" i="5"/>
  <c r="O21" i="5"/>
  <c r="O173" i="5"/>
  <c r="O208" i="5"/>
  <c r="O211" i="5"/>
  <c r="O238" i="5"/>
  <c r="O273" i="5"/>
  <c r="O296" i="5"/>
  <c r="O365" i="5"/>
  <c r="O355" i="5"/>
  <c r="O394" i="5"/>
  <c r="O340" i="5"/>
  <c r="O407" i="5"/>
  <c r="O453" i="5"/>
  <c r="O400" i="5"/>
  <c r="O423" i="5"/>
  <c r="O498" i="5"/>
  <c r="O441" i="5"/>
  <c r="O440" i="5"/>
  <c r="O455" i="5"/>
  <c r="O496" i="5"/>
  <c r="O492" i="5"/>
  <c r="O531" i="5"/>
  <c r="O538" i="5"/>
  <c r="O537" i="5"/>
  <c r="O480" i="5"/>
  <c r="O543" i="5"/>
  <c r="O550" i="5"/>
  <c r="O571" i="5"/>
  <c r="O633" i="5"/>
  <c r="O559" i="5"/>
  <c r="O624" i="5"/>
  <c r="O570" i="5"/>
  <c r="O630" i="5"/>
  <c r="O637" i="5"/>
  <c r="O562" i="5"/>
  <c r="O636" i="5"/>
  <c r="O565" i="5"/>
  <c r="O573" i="5"/>
  <c r="O651" i="5"/>
  <c r="O738" i="5"/>
  <c r="O680" i="5"/>
  <c r="O662" i="5"/>
  <c r="O728" i="5"/>
  <c r="O703" i="5"/>
  <c r="O676" i="5"/>
  <c r="O726" i="5"/>
  <c r="O643" i="5"/>
  <c r="O667" i="5"/>
  <c r="O654" i="5"/>
  <c r="O715" i="5"/>
  <c r="O764" i="5"/>
  <c r="O811" i="5"/>
  <c r="O746" i="5"/>
  <c r="O834" i="5"/>
  <c r="O763" i="5"/>
  <c r="O825" i="5"/>
  <c r="O775" i="5"/>
  <c r="O762" i="5"/>
  <c r="O847" i="5"/>
  <c r="O768" i="5"/>
  <c r="O830" i="5"/>
  <c r="O783" i="5"/>
  <c r="O770" i="5"/>
  <c r="O844" i="5"/>
  <c r="O894" i="5"/>
  <c r="O958" i="5"/>
  <c r="O893" i="5"/>
  <c r="O957" i="5"/>
  <c r="O832" i="5"/>
  <c r="O924" i="5"/>
  <c r="O988" i="5"/>
  <c r="O89" i="5"/>
  <c r="O136" i="5"/>
  <c r="O42" i="5"/>
  <c r="O28" i="5"/>
  <c r="O164" i="5"/>
  <c r="O207" i="5"/>
  <c r="O182" i="5"/>
  <c r="O293" i="5"/>
  <c r="O286" i="5"/>
  <c r="O261" i="5"/>
  <c r="O405" i="5"/>
  <c r="O363" i="5"/>
  <c r="O402" i="5"/>
  <c r="O344" i="5"/>
  <c r="O415" i="5"/>
  <c r="O461" i="5"/>
  <c r="O435" i="5"/>
  <c r="O442" i="5"/>
  <c r="O506" i="5"/>
  <c r="O449" i="5"/>
  <c r="O448" i="5"/>
  <c r="O463" i="5"/>
  <c r="O500" i="5"/>
  <c r="O493" i="5"/>
  <c r="O539" i="5"/>
  <c r="O546" i="5"/>
  <c r="O545" i="5"/>
  <c r="O512" i="5"/>
  <c r="O505" i="5"/>
  <c r="O558" i="5"/>
  <c r="O575" i="5"/>
  <c r="O641" i="5"/>
  <c r="O560" i="5"/>
  <c r="O578" i="5"/>
  <c r="O576" i="5"/>
  <c r="O549" i="5"/>
  <c r="O645" i="5"/>
  <c r="O568" i="5"/>
  <c r="O644" i="5"/>
  <c r="O581" i="5"/>
  <c r="O579" i="5"/>
  <c r="O672" i="5"/>
  <c r="O638" i="5"/>
  <c r="O689" i="5"/>
  <c r="O666" i="5"/>
  <c r="O736" i="5"/>
  <c r="O711" i="5"/>
  <c r="O679" i="5"/>
  <c r="O734" i="5"/>
  <c r="O671" i="5"/>
  <c r="O681" i="5"/>
  <c r="O675" i="5"/>
  <c r="O723" i="5"/>
  <c r="O767" i="5"/>
  <c r="O819" i="5"/>
  <c r="O749" i="5"/>
  <c r="O842" i="5"/>
  <c r="O769" i="5"/>
  <c r="O833" i="5"/>
  <c r="O781" i="5"/>
  <c r="O791" i="5"/>
  <c r="O855" i="5"/>
  <c r="O771" i="5"/>
  <c r="O838" i="5"/>
  <c r="O789" i="5"/>
  <c r="O788" i="5"/>
  <c r="O845" i="5"/>
  <c r="O902" i="5"/>
  <c r="O966" i="5"/>
  <c r="O901" i="5"/>
  <c r="O965" i="5"/>
  <c r="O861" i="5"/>
  <c r="O932" i="5"/>
  <c r="O824" i="5"/>
  <c r="O891" i="5"/>
  <c r="O955" i="5"/>
  <c r="O898" i="5"/>
  <c r="O962" i="5"/>
  <c r="O1026" i="5"/>
  <c r="O868" i="5"/>
  <c r="O929" i="5"/>
  <c r="O993" i="5"/>
  <c r="O113" i="5"/>
  <c r="O46" i="5"/>
  <c r="O69" i="5"/>
  <c r="O119" i="5"/>
  <c r="O188" i="5"/>
  <c r="O231" i="5"/>
  <c r="O202" i="5"/>
  <c r="O240" i="5"/>
  <c r="O326" i="5"/>
  <c r="O266" i="5"/>
  <c r="O429" i="5"/>
  <c r="O371" i="5"/>
  <c r="O410" i="5"/>
  <c r="O352" i="5"/>
  <c r="O430" i="5"/>
  <c r="O469" i="5"/>
  <c r="O438" i="5"/>
  <c r="O450" i="5"/>
  <c r="O514" i="5"/>
  <c r="O457" i="5"/>
  <c r="O456" i="5"/>
  <c r="O471" i="5"/>
  <c r="O510" i="5"/>
  <c r="O497" i="5"/>
  <c r="O547" i="5"/>
  <c r="O554" i="5"/>
  <c r="O553" i="5"/>
  <c r="O515" i="5"/>
  <c r="O508" i="5"/>
  <c r="O566" i="5"/>
  <c r="O594" i="5"/>
  <c r="O649" i="5"/>
  <c r="O563" i="5"/>
  <c r="O584" i="5"/>
  <c r="O580" i="5"/>
  <c r="O567" i="5"/>
  <c r="O653" i="5"/>
  <c r="O589" i="5"/>
  <c r="O652" i="5"/>
  <c r="O587" i="5"/>
  <c r="O583" i="5"/>
  <c r="O690" i="5"/>
  <c r="O655" i="5"/>
  <c r="O697" i="5"/>
  <c r="O683" i="5"/>
  <c r="O744" i="5"/>
  <c r="O719" i="5"/>
  <c r="O682" i="5"/>
  <c r="O742" i="5"/>
  <c r="O693" i="5"/>
  <c r="O692" i="5"/>
  <c r="O678" i="5"/>
  <c r="O731" i="5"/>
  <c r="O773" i="5"/>
  <c r="O827" i="5"/>
  <c r="O786" i="5"/>
  <c r="O850" i="5"/>
  <c r="O778" i="5"/>
  <c r="O721" i="5"/>
  <c r="O784" i="5"/>
  <c r="O799" i="5"/>
  <c r="O863" i="5"/>
  <c r="O777" i="5"/>
  <c r="O846" i="5"/>
  <c r="O797" i="5"/>
  <c r="O796" i="5"/>
  <c r="O852" i="5"/>
  <c r="O910" i="5"/>
  <c r="O974" i="5"/>
  <c r="O909" i="5"/>
  <c r="O973" i="5"/>
  <c r="O875" i="5"/>
  <c r="O940" i="5"/>
  <c r="O848" i="5"/>
  <c r="O899" i="5"/>
  <c r="O963" i="5"/>
  <c r="O34" i="5"/>
  <c r="O37" i="5"/>
  <c r="O115" i="5"/>
  <c r="O98" i="5"/>
  <c r="O161" i="5"/>
  <c r="O170" i="5"/>
  <c r="O233" i="5"/>
  <c r="O260" i="5"/>
  <c r="O333" i="5"/>
  <c r="O308" i="5"/>
  <c r="O364" i="5"/>
  <c r="O411" i="5"/>
  <c r="O345" i="5"/>
  <c r="O392" i="5"/>
  <c r="O462" i="5"/>
  <c r="O444" i="5"/>
  <c r="O443" i="5"/>
  <c r="O458" i="5"/>
  <c r="O522" i="5"/>
  <c r="O465" i="5"/>
  <c r="O464" i="5"/>
  <c r="O479" i="5"/>
  <c r="O532" i="5"/>
  <c r="O507" i="5"/>
  <c r="O555" i="5"/>
  <c r="O472" i="5"/>
  <c r="O561" i="5"/>
  <c r="O521" i="5"/>
  <c r="O511" i="5"/>
  <c r="O574" i="5"/>
  <c r="O597" i="5"/>
  <c r="O657" i="5"/>
  <c r="O586" i="5"/>
  <c r="O588" i="5"/>
  <c r="O596" i="5"/>
  <c r="O572" i="5"/>
  <c r="O661" i="5"/>
  <c r="O595" i="5"/>
  <c r="O660" i="5"/>
  <c r="O591" i="5"/>
  <c r="O602" i="5"/>
  <c r="O698" i="5"/>
  <c r="O658" i="5"/>
  <c r="O705" i="5"/>
  <c r="O686" i="5"/>
  <c r="O752" i="5"/>
  <c r="O727" i="5"/>
  <c r="O688" i="5"/>
  <c r="O750" i="5"/>
  <c r="O701" i="5"/>
  <c r="O700" i="5"/>
  <c r="O684" i="5"/>
  <c r="O739" i="5"/>
  <c r="O776" i="5"/>
  <c r="O835" i="5"/>
  <c r="O794" i="5"/>
  <c r="O724" i="5"/>
  <c r="O785" i="5"/>
  <c r="O737" i="5"/>
  <c r="O792" i="5"/>
  <c r="O807" i="5"/>
  <c r="O871" i="5"/>
  <c r="O790" i="5"/>
  <c r="O854" i="5"/>
  <c r="O805" i="5"/>
  <c r="O804" i="5"/>
  <c r="O853" i="5"/>
  <c r="O918" i="5"/>
  <c r="O982" i="5"/>
  <c r="O917" i="5"/>
  <c r="O981" i="5"/>
  <c r="O884" i="5"/>
  <c r="O948" i="5"/>
  <c r="O849" i="5"/>
  <c r="O108" i="5"/>
  <c r="O111" i="5"/>
  <c r="O152" i="5"/>
  <c r="O125" i="5"/>
  <c r="O169" i="5"/>
  <c r="O229" i="5"/>
  <c r="O252" i="5"/>
  <c r="O283" i="5"/>
  <c r="O304" i="5"/>
  <c r="O366" i="5"/>
  <c r="O380" i="5"/>
  <c r="O336" i="5"/>
  <c r="O361" i="5"/>
  <c r="O351" i="5"/>
  <c r="O478" i="5"/>
  <c r="O460" i="5"/>
  <c r="O459" i="5"/>
  <c r="O474" i="5"/>
  <c r="O426" i="5"/>
  <c r="O481" i="5"/>
  <c r="O428" i="5"/>
  <c r="O495" i="5"/>
  <c r="O548" i="5"/>
  <c r="O516" i="5"/>
  <c r="O488" i="5"/>
  <c r="O509" i="5"/>
  <c r="O577" i="5"/>
  <c r="O499" i="5"/>
  <c r="O526" i="5"/>
  <c r="O590" i="5"/>
  <c r="O609" i="5"/>
  <c r="O673" i="5"/>
  <c r="O600" i="5"/>
  <c r="O615" i="5"/>
  <c r="O606" i="5"/>
  <c r="O613" i="5"/>
  <c r="O677" i="5"/>
  <c r="O612" i="5"/>
  <c r="O551" i="5"/>
  <c r="O520" i="5"/>
  <c r="O618" i="5"/>
  <c r="O714" i="5"/>
  <c r="O668" i="5"/>
  <c r="O619" i="5"/>
  <c r="O704" i="5"/>
  <c r="O642" i="5"/>
  <c r="O632" i="5"/>
  <c r="O702" i="5"/>
  <c r="O766" i="5"/>
  <c r="O647" i="5"/>
  <c r="O716" i="5"/>
  <c r="O691" i="5"/>
  <c r="O755" i="5"/>
  <c r="O787" i="5"/>
  <c r="O851" i="5"/>
  <c r="O810" i="5"/>
  <c r="O740" i="5"/>
  <c r="O801" i="5"/>
  <c r="O754" i="5"/>
  <c r="O808" i="5"/>
  <c r="O823" i="5"/>
  <c r="O751" i="5"/>
  <c r="O806" i="5"/>
  <c r="O733" i="5"/>
  <c r="O729" i="5"/>
  <c r="O820" i="5"/>
  <c r="O873" i="5"/>
  <c r="O934" i="5"/>
  <c r="O998" i="5"/>
  <c r="O933" i="5"/>
  <c r="O997" i="5"/>
  <c r="O900" i="5"/>
  <c r="O964" i="5"/>
  <c r="O869" i="5"/>
  <c r="O923" i="5"/>
  <c r="O813" i="5"/>
  <c r="O930" i="5"/>
  <c r="O994" i="5"/>
  <c r="O1058" i="5"/>
  <c r="O897" i="5"/>
  <c r="O48" i="5"/>
  <c r="O236" i="5"/>
  <c r="O372" i="5"/>
  <c r="O470" i="5"/>
  <c r="O412" i="5"/>
  <c r="O540" i="5"/>
  <c r="O569" i="5"/>
  <c r="O601" i="5"/>
  <c r="O599" i="5"/>
  <c r="O491" i="5"/>
  <c r="O58" i="5"/>
  <c r="O319" i="5"/>
  <c r="O347" i="5"/>
  <c r="O445" i="5"/>
  <c r="O434" i="5"/>
  <c r="O564" i="5"/>
  <c r="O593" i="5"/>
  <c r="O625" i="5"/>
  <c r="O622" i="5"/>
  <c r="O557" i="5"/>
  <c r="O674" i="5"/>
  <c r="O646" i="5"/>
  <c r="O648" i="5"/>
  <c r="O867" i="5"/>
  <c r="O772" i="5"/>
  <c r="O822" i="5"/>
  <c r="O886" i="5"/>
  <c r="O1013" i="5"/>
  <c r="O907" i="5"/>
  <c r="O890" i="5"/>
  <c r="O978" i="5"/>
  <c r="O857" i="5"/>
  <c r="O921" i="5"/>
  <c r="O1001" i="5"/>
  <c r="O877" i="5"/>
  <c r="O936" i="5"/>
  <c r="O903" i="5"/>
  <c r="O967" i="5"/>
  <c r="O1031" i="5"/>
  <c r="O1046" i="5"/>
  <c r="O1102" i="5"/>
  <c r="O1064" i="5"/>
  <c r="O1054" i="5"/>
  <c r="O1060" i="5"/>
  <c r="O1115" i="5"/>
  <c r="O1082" i="5"/>
  <c r="O1004" i="5"/>
  <c r="O1081" i="5"/>
  <c r="O1071" i="5"/>
  <c r="O1133" i="5"/>
  <c r="O1197" i="5"/>
  <c r="O1119" i="5"/>
  <c r="O1180" i="5"/>
  <c r="O1147" i="5"/>
  <c r="O1065" i="5"/>
  <c r="O1146" i="5"/>
  <c r="O1113" i="5"/>
  <c r="O1169" i="5"/>
  <c r="O1136" i="5"/>
  <c r="O1200" i="5"/>
  <c r="O1167" i="5"/>
  <c r="O1116" i="5"/>
  <c r="O1166" i="5"/>
  <c r="O25" i="5"/>
  <c r="O149" i="5"/>
  <c r="O256" i="5"/>
  <c r="O386" i="5"/>
  <c r="O476" i="5"/>
  <c r="O424" i="5"/>
  <c r="O525" i="5"/>
  <c r="O535" i="5"/>
  <c r="O544" i="5"/>
  <c r="O629" i="5"/>
  <c r="O536" i="5"/>
  <c r="O62" i="5"/>
  <c r="O103" i="5"/>
  <c r="O307" i="5"/>
  <c r="O353" i="5"/>
  <c r="O451" i="5"/>
  <c r="O417" i="5"/>
  <c r="O484" i="5"/>
  <c r="O517" i="5"/>
  <c r="O592" i="5"/>
  <c r="O669" i="5"/>
  <c r="O610" i="5"/>
  <c r="O696" i="5"/>
  <c r="O758" i="5"/>
  <c r="O747" i="5"/>
  <c r="O725" i="5"/>
  <c r="O815" i="5"/>
  <c r="O717" i="5"/>
  <c r="O990" i="5"/>
  <c r="O956" i="5"/>
  <c r="O947" i="5"/>
  <c r="O922" i="5"/>
  <c r="O1010" i="5"/>
  <c r="O874" i="5"/>
  <c r="O953" i="5"/>
  <c r="O829" i="5"/>
  <c r="O896" i="5"/>
  <c r="O960" i="5"/>
  <c r="O927" i="5"/>
  <c r="O991" i="5"/>
  <c r="O984" i="5"/>
  <c r="O1061" i="5"/>
  <c r="O1019" i="5"/>
  <c r="O1085" i="5"/>
  <c r="O1008" i="5"/>
  <c r="O1075" i="5"/>
  <c r="O1020" i="5"/>
  <c r="O1106" i="5"/>
  <c r="O1043" i="5"/>
  <c r="O1041" i="5"/>
  <c r="O1095" i="5"/>
  <c r="O1157" i="5"/>
  <c r="O1089" i="5"/>
  <c r="O1140" i="5"/>
  <c r="O1204" i="5"/>
  <c r="O1171" i="5"/>
  <c r="O1092" i="5"/>
  <c r="O1170" i="5"/>
  <c r="O1127" i="5"/>
  <c r="O1193" i="5"/>
  <c r="O1160" i="5"/>
  <c r="O1126" i="5"/>
  <c r="O1191" i="5"/>
  <c r="O1129" i="5"/>
  <c r="O1190" i="5"/>
  <c r="O63" i="5"/>
  <c r="O194" i="5"/>
  <c r="O322" i="5"/>
  <c r="O409" i="5"/>
  <c r="O420" i="5"/>
  <c r="O447" i="5"/>
  <c r="O530" i="5"/>
  <c r="O542" i="5"/>
  <c r="O616" i="5"/>
  <c r="O528" i="5"/>
  <c r="O634" i="5"/>
  <c r="O720" i="5"/>
  <c r="O782" i="5"/>
  <c r="O745" i="5"/>
  <c r="O760" i="5"/>
  <c r="O839" i="5"/>
  <c r="O761" i="5"/>
  <c r="O885" i="5"/>
  <c r="O980" i="5"/>
  <c r="O971" i="5"/>
  <c r="O938" i="5"/>
  <c r="O1018" i="5"/>
  <c r="O881" i="5"/>
  <c r="O961" i="5"/>
  <c r="O840" i="5"/>
  <c r="O904" i="5"/>
  <c r="O821" i="5"/>
  <c r="O935" i="5"/>
  <c r="O999" i="5"/>
  <c r="O996" i="5"/>
  <c r="O1070" i="5"/>
  <c r="O1027" i="5"/>
  <c r="O987" i="5"/>
  <c r="O1036" i="5"/>
  <c r="O1083" i="5"/>
  <c r="O1030" i="5"/>
  <c r="O1114" i="5"/>
  <c r="O1045" i="5"/>
  <c r="O995" i="5"/>
  <c r="O1103" i="5"/>
  <c r="O1165" i="5"/>
  <c r="O1096" i="5"/>
  <c r="O1148" i="5"/>
  <c r="O1117" i="5"/>
  <c r="O1179" i="5"/>
  <c r="O1093" i="5"/>
  <c r="O1178" i="5"/>
  <c r="O1137" i="5"/>
  <c r="O1201" i="5"/>
  <c r="O1168" i="5"/>
  <c r="O1135" i="5"/>
  <c r="O1199" i="5"/>
  <c r="O1134" i="5"/>
  <c r="O1198" i="5"/>
  <c r="O77" i="5"/>
  <c r="O186" i="5"/>
  <c r="O343" i="5"/>
  <c r="O399" i="5"/>
  <c r="O490" i="5"/>
  <c r="O483" i="5"/>
  <c r="O529" i="5"/>
  <c r="O523" i="5"/>
  <c r="O631" i="5"/>
  <c r="O628" i="5"/>
  <c r="O730" i="5"/>
  <c r="O695" i="5"/>
  <c r="O663" i="5"/>
  <c r="O803" i="5"/>
  <c r="O817" i="5"/>
  <c r="O765" i="5"/>
  <c r="O836" i="5"/>
  <c r="O949" i="5"/>
  <c r="O878" i="5"/>
  <c r="O866" i="5"/>
  <c r="O954" i="5"/>
  <c r="O1042" i="5"/>
  <c r="O905" i="5"/>
  <c r="O977" i="5"/>
  <c r="O858" i="5"/>
  <c r="O920" i="5"/>
  <c r="O887" i="5"/>
  <c r="O951" i="5"/>
  <c r="O1015" i="5"/>
  <c r="O1022" i="5"/>
  <c r="O1086" i="5"/>
  <c r="O1044" i="5"/>
  <c r="O1025" i="5"/>
  <c r="O1051" i="5"/>
  <c r="O1099" i="5"/>
  <c r="O1066" i="5"/>
  <c r="O1130" i="5"/>
  <c r="O1062" i="5"/>
  <c r="O1035" i="5"/>
  <c r="O1110" i="5"/>
  <c r="O1181" i="5"/>
  <c r="O1104" i="5"/>
  <c r="O1164" i="5"/>
  <c r="O1131" i="5"/>
  <c r="O1195" i="5"/>
  <c r="O1101" i="5"/>
  <c r="O1194" i="5"/>
  <c r="O1153" i="5"/>
  <c r="O1108" i="5"/>
  <c r="O1184" i="5"/>
  <c r="O1151" i="5"/>
  <c r="O1068" i="5"/>
  <c r="O1150" i="5"/>
  <c r="O147" i="5"/>
  <c r="O473" i="5"/>
  <c r="O605" i="5"/>
  <c r="O735" i="5"/>
  <c r="O843" i="5"/>
  <c r="O798" i="5"/>
  <c r="O989" i="5"/>
  <c r="O882" i="5"/>
  <c r="O1050" i="5"/>
  <c r="O985" i="5"/>
  <c r="O928" i="5"/>
  <c r="O959" i="5"/>
  <c r="O1033" i="5"/>
  <c r="O1048" i="5"/>
  <c r="O1057" i="5"/>
  <c r="O1074" i="5"/>
  <c r="O1073" i="5"/>
  <c r="O1112" i="5"/>
  <c r="O1105" i="5"/>
  <c r="O1139" i="5"/>
  <c r="O1138" i="5"/>
  <c r="O1161" i="5"/>
  <c r="O1192" i="5"/>
  <c r="O1109" i="5"/>
  <c r="O174" i="5"/>
  <c r="O487" i="5"/>
  <c r="O604" i="5"/>
  <c r="O694" i="5"/>
  <c r="O802" i="5"/>
  <c r="O732" i="5"/>
  <c r="O892" i="5"/>
  <c r="O906" i="5"/>
  <c r="O862" i="5"/>
  <c r="O1009" i="5"/>
  <c r="O944" i="5"/>
  <c r="O975" i="5"/>
  <c r="O1052" i="5"/>
  <c r="O1069" i="5"/>
  <c r="O1063" i="5"/>
  <c r="O1090" i="5"/>
  <c r="O1012" i="5"/>
  <c r="O1141" i="5"/>
  <c r="O1125" i="5"/>
  <c r="O1155" i="5"/>
  <c r="O1154" i="5"/>
  <c r="O1177" i="5"/>
  <c r="O1076" i="5"/>
  <c r="O1120" i="5"/>
  <c r="O206" i="5"/>
  <c r="O316" i="5"/>
  <c r="O504" i="5"/>
  <c r="O706" i="5"/>
  <c r="O611" i="5"/>
  <c r="O793" i="5"/>
  <c r="O812" i="5"/>
  <c r="O856" i="5"/>
  <c r="O946" i="5"/>
  <c r="O889" i="5"/>
  <c r="O841" i="5"/>
  <c r="O837" i="5"/>
  <c r="O1007" i="5"/>
  <c r="O1078" i="5"/>
  <c r="O1000" i="5"/>
  <c r="O1091" i="5"/>
  <c r="O1122" i="5"/>
  <c r="O1024" i="5"/>
  <c r="O1173" i="5"/>
  <c r="O1156" i="5"/>
  <c r="O1187" i="5"/>
  <c r="O1186" i="5"/>
  <c r="O1056" i="5"/>
  <c r="O1143" i="5"/>
  <c r="O1142" i="5"/>
  <c r="O419" i="5"/>
  <c r="O524" i="5"/>
  <c r="O664" i="5"/>
  <c r="O708" i="5"/>
  <c r="O741" i="5"/>
  <c r="O870" i="5"/>
  <c r="O883" i="5"/>
  <c r="O970" i="5"/>
  <c r="O913" i="5"/>
  <c r="O860" i="5"/>
  <c r="O895" i="5"/>
  <c r="O1023" i="5"/>
  <c r="O1094" i="5"/>
  <c r="O1038" i="5"/>
  <c r="O1107" i="5"/>
  <c r="O992" i="5"/>
  <c r="O1037" i="5"/>
  <c r="O1189" i="5"/>
  <c r="O1172" i="5"/>
  <c r="O1203" i="5"/>
  <c r="O1202" i="5"/>
  <c r="O1118" i="5"/>
  <c r="O1159" i="5"/>
  <c r="O1158" i="5"/>
  <c r="O334" i="5"/>
  <c r="O582" i="5"/>
  <c r="O713" i="5"/>
  <c r="O687" i="5"/>
  <c r="O800" i="5"/>
  <c r="O926" i="5"/>
  <c r="O915" i="5"/>
  <c r="O986" i="5"/>
  <c r="O937" i="5"/>
  <c r="O880" i="5"/>
  <c r="O911" i="5"/>
  <c r="O1039" i="5"/>
  <c r="O976" i="5"/>
  <c r="O968" i="5"/>
  <c r="O1011" i="5"/>
  <c r="O1028" i="5"/>
  <c r="O1079" i="5"/>
  <c r="O1205" i="5"/>
  <c r="O1188" i="5"/>
  <c r="O1072" i="5"/>
  <c r="O1121" i="5"/>
  <c r="O1144" i="5"/>
  <c r="O1175" i="5"/>
  <c r="O1174" i="5"/>
  <c r="O66" i="5"/>
  <c r="O466" i="5"/>
  <c r="O607" i="5"/>
  <c r="O639" i="5"/>
  <c r="O779" i="5"/>
  <c r="O879" i="5"/>
  <c r="O925" i="5"/>
  <c r="O979" i="5"/>
  <c r="O1034" i="5"/>
  <c r="O969" i="5"/>
  <c r="O912" i="5"/>
  <c r="O943" i="5"/>
  <c r="O1006" i="5"/>
  <c r="O1029" i="5"/>
  <c r="O1040" i="5"/>
  <c r="O1049" i="5"/>
  <c r="O1053" i="5"/>
  <c r="O1111" i="5"/>
  <c r="O1097" i="5"/>
  <c r="O1128" i="5"/>
  <c r="O1100" i="5"/>
  <c r="O1145" i="5"/>
  <c r="O1176" i="5"/>
  <c r="O1059" i="5"/>
  <c r="O665" i="5"/>
  <c r="O950" i="5"/>
  <c r="O888" i="5"/>
  <c r="O1003" i="5"/>
  <c r="O1088" i="5"/>
  <c r="O1152" i="5"/>
  <c r="O603" i="5"/>
  <c r="O916" i="5"/>
  <c r="O952" i="5"/>
  <c r="O1067" i="5"/>
  <c r="O1132" i="5"/>
  <c r="O1084" i="5"/>
  <c r="O656" i="5"/>
  <c r="O939" i="5"/>
  <c r="O919" i="5"/>
  <c r="O1016" i="5"/>
  <c r="O1196" i="5"/>
  <c r="O1183" i="5"/>
  <c r="O718" i="5"/>
  <c r="O914" i="5"/>
  <c r="O983" i="5"/>
  <c r="O1098" i="5"/>
  <c r="O1163" i="5"/>
  <c r="O1123" i="5"/>
  <c r="O707" i="5"/>
  <c r="O1002" i="5"/>
  <c r="O1047" i="5"/>
  <c r="O1032" i="5"/>
  <c r="O1080" i="5"/>
  <c r="O1182" i="5"/>
  <c r="O513" i="5"/>
  <c r="O780" i="5"/>
  <c r="O1017" i="5"/>
  <c r="O1077" i="5"/>
  <c r="O1149" i="5"/>
  <c r="O1185" i="5"/>
  <c r="O743" i="5"/>
  <c r="O1124" i="5"/>
  <c r="O864" i="5"/>
  <c r="O945" i="5"/>
  <c r="O1055" i="5"/>
  <c r="O1014" i="5"/>
  <c r="O826" i="5"/>
  <c r="O1162" i="5"/>
  <c r="O1087" i="5"/>
  <c r="O1021" i="5"/>
  <c r="O452" i="5"/>
  <c r="O35" i="6"/>
  <c r="O99" i="6"/>
  <c r="O36" i="6"/>
  <c r="O100" i="6"/>
  <c r="O170" i="6"/>
  <c r="O69" i="6"/>
  <c r="O133" i="6"/>
  <c r="O201" i="6"/>
  <c r="O78" i="6"/>
  <c r="O142" i="6"/>
  <c r="O31" i="6"/>
  <c r="O95" i="6"/>
  <c r="O32" i="6"/>
  <c r="O96" i="6"/>
  <c r="O158" i="6"/>
  <c r="O65" i="6"/>
  <c r="O129" i="6"/>
  <c r="O66" i="6"/>
  <c r="O130" i="6"/>
  <c r="O188" i="6"/>
  <c r="O67" i="6"/>
  <c r="O131" i="6"/>
  <c r="O68" i="6"/>
  <c r="O132" i="6"/>
  <c r="O37" i="6"/>
  <c r="O101" i="6"/>
  <c r="O169" i="6"/>
  <c r="O46" i="6"/>
  <c r="O110" i="6"/>
  <c r="O176" i="6"/>
  <c r="O63" i="6"/>
  <c r="O127" i="6"/>
  <c r="O64" i="6"/>
  <c r="O128" i="6"/>
  <c r="O33" i="6"/>
  <c r="O97" i="6"/>
  <c r="O34" i="6"/>
  <c r="O98" i="6"/>
  <c r="O156" i="6"/>
  <c r="O83" i="6"/>
  <c r="O44" i="6"/>
  <c r="O124" i="6"/>
  <c r="O53" i="6"/>
  <c r="O141" i="6"/>
  <c r="O38" i="6"/>
  <c r="O126" i="6"/>
  <c r="O39" i="6"/>
  <c r="O119" i="6"/>
  <c r="O80" i="6"/>
  <c r="O166" i="6"/>
  <c r="O89" i="6"/>
  <c r="O50" i="6"/>
  <c r="O138" i="6"/>
  <c r="O175" i="6"/>
  <c r="O261" i="6"/>
  <c r="O325" i="6"/>
  <c r="O228" i="6"/>
  <c r="O292" i="6"/>
  <c r="O356" i="6"/>
  <c r="O211" i="6"/>
  <c r="O275" i="6"/>
  <c r="O199" i="6"/>
  <c r="O266" i="6"/>
  <c r="O225" i="6"/>
  <c r="O289" i="6"/>
  <c r="O353" i="6"/>
  <c r="O163" i="6"/>
  <c r="O232" i="6"/>
  <c r="O296" i="6"/>
  <c r="O360" i="6"/>
  <c r="O215" i="6"/>
  <c r="O167" i="6"/>
  <c r="O230" i="6"/>
  <c r="O298" i="6"/>
  <c r="O411" i="6"/>
  <c r="O475" i="6"/>
  <c r="O358" i="6"/>
  <c r="O442" i="6"/>
  <c r="O506" i="6"/>
  <c r="O319" i="6"/>
  <c r="O351" i="6"/>
  <c r="O425" i="6"/>
  <c r="O489" i="6"/>
  <c r="O310" i="6"/>
  <c r="O424" i="6"/>
  <c r="O488" i="6"/>
  <c r="O363" i="6"/>
  <c r="O423" i="6"/>
  <c r="O487" i="6"/>
  <c r="O551" i="6"/>
  <c r="O395" i="6"/>
  <c r="O454" i="6"/>
  <c r="O518" i="6"/>
  <c r="O323" i="6"/>
  <c r="O370" i="6"/>
  <c r="O453" i="6"/>
  <c r="O314" i="6"/>
  <c r="O428" i="6"/>
  <c r="O492" i="6"/>
  <c r="O556" i="6"/>
  <c r="O620" i="6"/>
  <c r="O623" i="6"/>
  <c r="O688" i="6"/>
  <c r="O752" i="6"/>
  <c r="O565" i="6"/>
  <c r="O647" i="6"/>
  <c r="O711" i="6"/>
  <c r="O775" i="6"/>
  <c r="O598" i="6"/>
  <c r="O670" i="6"/>
  <c r="O539" i="6"/>
  <c r="O622" i="6"/>
  <c r="O677" i="6"/>
  <c r="O509" i="6"/>
  <c r="O591" i="6"/>
  <c r="O684" i="6"/>
  <c r="O748" i="6"/>
  <c r="O812" i="6"/>
  <c r="O594" i="6"/>
  <c r="O643" i="6"/>
  <c r="O707" i="6"/>
  <c r="O553" i="6"/>
  <c r="O630" i="6"/>
  <c r="O690" i="6"/>
  <c r="O599" i="6"/>
  <c r="O681" i="6"/>
  <c r="O795" i="6"/>
  <c r="O750" i="6"/>
  <c r="O789" i="6"/>
  <c r="O850" i="6"/>
  <c r="O914" i="6"/>
  <c r="O978" i="6"/>
  <c r="O1042" i="6"/>
  <c r="O107" i="6"/>
  <c r="O60" i="6"/>
  <c r="O154" i="6"/>
  <c r="O77" i="6"/>
  <c r="O161" i="6"/>
  <c r="O62" i="6"/>
  <c r="O152" i="6"/>
  <c r="O55" i="6"/>
  <c r="O143" i="6"/>
  <c r="O104" i="6"/>
  <c r="O25" i="6"/>
  <c r="O113" i="6"/>
  <c r="O74" i="6"/>
  <c r="O148" i="6"/>
  <c r="O213" i="6"/>
  <c r="O277" i="6"/>
  <c r="O341" i="6"/>
  <c r="O244" i="6"/>
  <c r="O308" i="6"/>
  <c r="O372" i="6"/>
  <c r="O227" i="6"/>
  <c r="O291" i="6"/>
  <c r="O218" i="6"/>
  <c r="O282" i="6"/>
  <c r="O241" i="6"/>
  <c r="O305" i="6"/>
  <c r="O369" i="6"/>
  <c r="O191" i="6"/>
  <c r="O248" i="6"/>
  <c r="O312" i="6"/>
  <c r="O376" i="6"/>
  <c r="O231" i="6"/>
  <c r="O181" i="6"/>
  <c r="O246" i="6"/>
  <c r="O307" i="6"/>
  <c r="O427" i="6"/>
  <c r="O491" i="6"/>
  <c r="O378" i="6"/>
  <c r="O458" i="6"/>
  <c r="O522" i="6"/>
  <c r="O327" i="6"/>
  <c r="O382" i="6"/>
  <c r="O441" i="6"/>
  <c r="O505" i="6"/>
  <c r="O359" i="6"/>
  <c r="O440" i="6"/>
  <c r="O504" i="6"/>
  <c r="O383" i="6"/>
  <c r="O439" i="6"/>
  <c r="O503" i="6"/>
  <c r="O567" i="6"/>
  <c r="O406" i="6"/>
  <c r="O470" i="6"/>
  <c r="O534" i="6"/>
  <c r="O331" i="6"/>
  <c r="O405" i="6"/>
  <c r="O469" i="6"/>
  <c r="O371" i="6"/>
  <c r="O444" i="6"/>
  <c r="O508" i="6"/>
  <c r="O572" i="6"/>
  <c r="O544" i="6"/>
  <c r="O640" i="6"/>
  <c r="O704" i="6"/>
  <c r="O768" i="6"/>
  <c r="O577" i="6"/>
  <c r="O663" i="6"/>
  <c r="O727" i="6"/>
  <c r="O549" i="6"/>
  <c r="O607" i="6"/>
  <c r="O686" i="6"/>
  <c r="O552" i="6"/>
  <c r="O631" i="6"/>
  <c r="O693" i="6"/>
  <c r="O525" i="6"/>
  <c r="O636" i="6"/>
  <c r="O700" i="6"/>
  <c r="O764" i="6"/>
  <c r="O828" i="6"/>
  <c r="O603" i="6"/>
  <c r="O659" i="6"/>
  <c r="O723" i="6"/>
  <c r="O568" i="6"/>
  <c r="O642" i="6"/>
  <c r="O561" i="6"/>
  <c r="O633" i="6"/>
  <c r="O697" i="6"/>
  <c r="O801" i="6"/>
  <c r="O758" i="6"/>
  <c r="O813" i="6"/>
  <c r="O866" i="6"/>
  <c r="O930" i="6"/>
  <c r="O994" i="6"/>
  <c r="O733" i="6"/>
  <c r="O27" i="6"/>
  <c r="O115" i="6"/>
  <c r="O76" i="6"/>
  <c r="O162" i="6"/>
  <c r="O85" i="6"/>
  <c r="O177" i="6"/>
  <c r="O70" i="6"/>
  <c r="O160" i="6"/>
  <c r="O71" i="6"/>
  <c r="O24" i="6"/>
  <c r="O112" i="6"/>
  <c r="O41" i="6"/>
  <c r="O121" i="6"/>
  <c r="O82" i="6"/>
  <c r="O164" i="6"/>
  <c r="O221" i="6"/>
  <c r="O285" i="6"/>
  <c r="O349" i="6"/>
  <c r="O252" i="6"/>
  <c r="O316" i="6"/>
  <c r="O380" i="6"/>
  <c r="O235" i="6"/>
  <c r="O299" i="6"/>
  <c r="O226" i="6"/>
  <c r="O290" i="6"/>
  <c r="O249" i="6"/>
  <c r="O313" i="6"/>
  <c r="O377" i="6"/>
  <c r="O194" i="6"/>
  <c r="O256" i="6"/>
  <c r="O320" i="6"/>
  <c r="O384" i="6"/>
  <c r="O239" i="6"/>
  <c r="O198" i="6"/>
  <c r="O254" i="6"/>
  <c r="O354" i="6"/>
  <c r="O435" i="6"/>
  <c r="O499" i="6"/>
  <c r="O402" i="6"/>
  <c r="O466" i="6"/>
  <c r="O530" i="6"/>
  <c r="O334" i="6"/>
  <c r="O390" i="6"/>
  <c r="O449" i="6"/>
  <c r="O513" i="6"/>
  <c r="O362" i="6"/>
  <c r="O448" i="6"/>
  <c r="O512" i="6"/>
  <c r="O386" i="6"/>
  <c r="O447" i="6"/>
  <c r="O511" i="6"/>
  <c r="O575" i="6"/>
  <c r="O414" i="6"/>
  <c r="O478" i="6"/>
  <c r="O542" i="6"/>
  <c r="O338" i="6"/>
  <c r="O413" i="6"/>
  <c r="O477" i="6"/>
  <c r="O374" i="6"/>
  <c r="O452" i="6"/>
  <c r="O516" i="6"/>
  <c r="O580" i="6"/>
  <c r="O602" i="6"/>
  <c r="O648" i="6"/>
  <c r="O712" i="6"/>
  <c r="O776" i="6"/>
  <c r="O583" i="6"/>
  <c r="O671" i="6"/>
  <c r="O735" i="6"/>
  <c r="O569" i="6"/>
  <c r="O616" i="6"/>
  <c r="O694" i="6"/>
  <c r="O560" i="6"/>
  <c r="O637" i="6"/>
  <c r="O701" i="6"/>
  <c r="O533" i="6"/>
  <c r="O644" i="6"/>
  <c r="O708" i="6"/>
  <c r="O772" i="6"/>
  <c r="O836" i="6"/>
  <c r="O606" i="6"/>
  <c r="O667" i="6"/>
  <c r="O731" i="6"/>
  <c r="O570" i="6"/>
  <c r="O650" i="6"/>
  <c r="O578" i="6"/>
  <c r="O641" i="6"/>
  <c r="O705" i="6"/>
  <c r="O807" i="6"/>
  <c r="O765" i="6"/>
  <c r="O819" i="6"/>
  <c r="O874" i="6"/>
  <c r="O938" i="6"/>
  <c r="O1002" i="6"/>
  <c r="O734" i="6"/>
  <c r="O800" i="6"/>
  <c r="O881" i="6"/>
  <c r="O945" i="6"/>
  <c r="O803" i="6"/>
  <c r="O872" i="6"/>
  <c r="O754" i="6"/>
  <c r="O808" i="6"/>
  <c r="O894" i="6"/>
  <c r="O958" i="6"/>
  <c r="O770" i="6"/>
  <c r="O823" i="6"/>
  <c r="O893" i="6"/>
  <c r="O957" i="6"/>
  <c r="O826" i="6"/>
  <c r="O876" i="6"/>
  <c r="O899" i="6"/>
  <c r="O1074" i="6"/>
  <c r="O75" i="6"/>
  <c r="O28" i="6"/>
  <c r="O116" i="6"/>
  <c r="O45" i="6"/>
  <c r="O125" i="6"/>
  <c r="O30" i="6"/>
  <c r="O118" i="6"/>
  <c r="O23" i="6"/>
  <c r="O111" i="6"/>
  <c r="O72" i="6"/>
  <c r="O150" i="6"/>
  <c r="O81" i="6"/>
  <c r="O42" i="6"/>
  <c r="O122" i="6"/>
  <c r="O204" i="6"/>
  <c r="O253" i="6"/>
  <c r="O317" i="6"/>
  <c r="O220" i="6"/>
  <c r="O284" i="6"/>
  <c r="O348" i="6"/>
  <c r="O207" i="6"/>
  <c r="O267" i="6"/>
  <c r="O197" i="6"/>
  <c r="O258" i="6"/>
  <c r="O217" i="6"/>
  <c r="O281" i="6"/>
  <c r="O345" i="6"/>
  <c r="O155" i="6"/>
  <c r="O224" i="6"/>
  <c r="O288" i="6"/>
  <c r="O352" i="6"/>
  <c r="O200" i="6"/>
  <c r="O271" i="6"/>
  <c r="O222" i="6"/>
  <c r="O286" i="6"/>
  <c r="O403" i="6"/>
  <c r="O467" i="6"/>
  <c r="O355" i="6"/>
  <c r="O434" i="6"/>
  <c r="O498" i="6"/>
  <c r="O318" i="6"/>
  <c r="O350" i="6"/>
  <c r="O417" i="6"/>
  <c r="O481" i="6"/>
  <c r="O545" i="6"/>
  <c r="O416" i="6"/>
  <c r="O480" i="6"/>
  <c r="O287" i="6"/>
  <c r="O415" i="6"/>
  <c r="O479" i="6"/>
  <c r="O543" i="6"/>
  <c r="O392" i="6"/>
  <c r="O446" i="6"/>
  <c r="O510" i="6"/>
  <c r="O322" i="6"/>
  <c r="O367" i="6"/>
  <c r="O445" i="6"/>
  <c r="O302" i="6"/>
  <c r="O420" i="6"/>
  <c r="O484" i="6"/>
  <c r="O548" i="6"/>
  <c r="O612" i="6"/>
  <c r="O617" i="6"/>
  <c r="O680" i="6"/>
  <c r="O744" i="6"/>
  <c r="O562" i="6"/>
  <c r="O639" i="6"/>
  <c r="O703" i="6"/>
  <c r="O767" i="6"/>
  <c r="O595" i="6"/>
  <c r="O662" i="6"/>
  <c r="O726" i="6"/>
  <c r="O619" i="6"/>
  <c r="O669" i="6"/>
  <c r="O501" i="6"/>
  <c r="O585" i="6"/>
  <c r="O676" i="6"/>
  <c r="O740" i="6"/>
  <c r="O804" i="6"/>
  <c r="O574" i="6"/>
  <c r="O635" i="6"/>
  <c r="O699" i="6"/>
  <c r="O763" i="6"/>
  <c r="O627" i="6"/>
  <c r="O682" i="6"/>
  <c r="O593" i="6"/>
  <c r="O673" i="6"/>
  <c r="O737" i="6"/>
  <c r="O749" i="6"/>
  <c r="O787" i="6"/>
  <c r="O840" i="6"/>
  <c r="O906" i="6"/>
  <c r="O970" i="6"/>
  <c r="O1034" i="6"/>
  <c r="O779" i="6"/>
  <c r="O849" i="6"/>
  <c r="O913" i="6"/>
  <c r="O977" i="6"/>
  <c r="O824" i="6"/>
  <c r="O904" i="6"/>
  <c r="O773" i="6"/>
  <c r="O862" i="6"/>
  <c r="O926" i="6"/>
  <c r="O990" i="6"/>
  <c r="O805" i="6"/>
  <c r="O861" i="6"/>
  <c r="O925" i="6"/>
  <c r="O771" i="6"/>
  <c r="O841" i="6"/>
  <c r="O908" i="6"/>
  <c r="O1016" i="6"/>
  <c r="O1106" i="6"/>
  <c r="O52" i="6"/>
  <c r="O61" i="6"/>
  <c r="O54" i="6"/>
  <c r="O47" i="6"/>
  <c r="O88" i="6"/>
  <c r="O105" i="6"/>
  <c r="O146" i="6"/>
  <c r="O269" i="6"/>
  <c r="O236" i="6"/>
  <c r="O364" i="6"/>
  <c r="O283" i="6"/>
  <c r="O274" i="6"/>
  <c r="O297" i="6"/>
  <c r="O173" i="6"/>
  <c r="O304" i="6"/>
  <c r="O223" i="6"/>
  <c r="O238" i="6"/>
  <c r="O419" i="6"/>
  <c r="O375" i="6"/>
  <c r="O514" i="6"/>
  <c r="O379" i="6"/>
  <c r="O497" i="6"/>
  <c r="O432" i="6"/>
  <c r="O366" i="6"/>
  <c r="O495" i="6"/>
  <c r="O398" i="6"/>
  <c r="O526" i="6"/>
  <c r="O381" i="6"/>
  <c r="O315" i="6"/>
  <c r="O500" i="6"/>
  <c r="O628" i="6"/>
  <c r="O696" i="6"/>
  <c r="O571" i="6"/>
  <c r="O719" i="6"/>
  <c r="O601" i="6"/>
  <c r="O541" i="6"/>
  <c r="O685" i="6"/>
  <c r="O600" i="6"/>
  <c r="O756" i="6"/>
  <c r="O597" i="6"/>
  <c r="O715" i="6"/>
  <c r="O634" i="6"/>
  <c r="O608" i="6"/>
  <c r="O798" i="6"/>
  <c r="O810" i="6"/>
  <c r="O922" i="6"/>
  <c r="O730" i="6"/>
  <c r="O837" i="6"/>
  <c r="O921" i="6"/>
  <c r="O797" i="6"/>
  <c r="O888" i="6"/>
  <c r="O790" i="6"/>
  <c r="O886" i="6"/>
  <c r="O974" i="6"/>
  <c r="O811" i="6"/>
  <c r="O885" i="6"/>
  <c r="O714" i="6"/>
  <c r="O852" i="6"/>
  <c r="O879" i="6"/>
  <c r="O1090" i="6"/>
  <c r="O1162" i="6"/>
  <c r="O855" i="6"/>
  <c r="O1023" i="6"/>
  <c r="O1089" i="6"/>
  <c r="O1153" i="6"/>
  <c r="O863" i="6"/>
  <c r="O1041" i="6"/>
  <c r="O1096" i="6"/>
  <c r="O1160" i="6"/>
  <c r="O919" i="6"/>
  <c r="O951" i="6"/>
  <c r="O1047" i="6"/>
  <c r="O1111" i="6"/>
  <c r="O1175" i="6"/>
  <c r="O963" i="6"/>
  <c r="O1025" i="6"/>
  <c r="O1078" i="6"/>
  <c r="O1142" i="6"/>
  <c r="O895" i="6"/>
  <c r="O1040" i="6"/>
  <c r="O1101" i="6"/>
  <c r="O1165" i="6"/>
  <c r="O916" i="6"/>
  <c r="O948" i="6"/>
  <c r="O999" i="6"/>
  <c r="O1092" i="6"/>
  <c r="O1156" i="6"/>
  <c r="O907" i="6"/>
  <c r="O1036" i="6"/>
  <c r="O1091" i="6"/>
  <c r="O1155" i="6"/>
  <c r="O43" i="6"/>
  <c r="O84" i="6"/>
  <c r="O93" i="6"/>
  <c r="O86" i="6"/>
  <c r="O79" i="6"/>
  <c r="O120" i="6"/>
  <c r="O137" i="6"/>
  <c r="O172" i="6"/>
  <c r="O293" i="6"/>
  <c r="O260" i="6"/>
  <c r="O388" i="6"/>
  <c r="O183" i="6"/>
  <c r="O51" i="6"/>
  <c r="O92" i="6"/>
  <c r="O109" i="6"/>
  <c r="O94" i="6"/>
  <c r="O87" i="6"/>
  <c r="O136" i="6"/>
  <c r="O145" i="6"/>
  <c r="O180" i="6"/>
  <c r="O301" i="6"/>
  <c r="O268" i="6"/>
  <c r="O149" i="6"/>
  <c r="O186" i="6"/>
  <c r="O165" i="6"/>
  <c r="O329" i="6"/>
  <c r="O209" i="6"/>
  <c r="O336" i="6"/>
  <c r="O255" i="6"/>
  <c r="O270" i="6"/>
  <c r="O451" i="6"/>
  <c r="O418" i="6"/>
  <c r="O546" i="6"/>
  <c r="O401" i="6"/>
  <c r="O529" i="6"/>
  <c r="O464" i="6"/>
  <c r="O399" i="6"/>
  <c r="O527" i="6"/>
  <c r="O430" i="6"/>
  <c r="O558" i="6"/>
  <c r="O429" i="6"/>
  <c r="O404" i="6"/>
  <c r="O532" i="6"/>
  <c r="O611" i="6"/>
  <c r="O728" i="6"/>
  <c r="O626" i="6"/>
  <c r="O751" i="6"/>
  <c r="O646" i="6"/>
  <c r="O610" i="6"/>
  <c r="O717" i="6"/>
  <c r="O660" i="6"/>
  <c r="O788" i="6"/>
  <c r="O615" i="6"/>
  <c r="O747" i="6"/>
  <c r="O666" i="6"/>
  <c r="O657" i="6"/>
  <c r="O851" i="6"/>
  <c r="O825" i="6"/>
  <c r="O954" i="6"/>
  <c r="O741" i="6"/>
  <c r="O857" i="6"/>
  <c r="O937" i="6"/>
  <c r="O809" i="6"/>
  <c r="O745" i="6"/>
  <c r="O799" i="6"/>
  <c r="O910" i="6"/>
  <c r="O998" i="6"/>
  <c r="O817" i="6"/>
  <c r="O909" i="6"/>
  <c r="O774" i="6"/>
  <c r="O868" i="6"/>
  <c r="O989" i="6"/>
  <c r="O1114" i="6"/>
  <c r="O1178" i="6"/>
  <c r="O891" i="6"/>
  <c r="O1038" i="6"/>
  <c r="O1105" i="6"/>
  <c r="O1169" i="6"/>
  <c r="O973" i="6"/>
  <c r="O1048" i="6"/>
  <c r="O1112" i="6"/>
  <c r="O1176" i="6"/>
  <c r="O927" i="6"/>
  <c r="O959" i="6"/>
  <c r="O1063" i="6"/>
  <c r="O1127" i="6"/>
  <c r="O1191" i="6"/>
  <c r="O983" i="6"/>
  <c r="O1031" i="6"/>
  <c r="O1094" i="6"/>
  <c r="O1158" i="6"/>
  <c r="O981" i="6"/>
  <c r="O1053" i="6"/>
  <c r="O1117" i="6"/>
  <c r="O1181" i="6"/>
  <c r="O924" i="6"/>
  <c r="O956" i="6"/>
  <c r="O1030" i="6"/>
  <c r="O1108" i="6"/>
  <c r="O1172" i="6"/>
  <c r="O971" i="6"/>
  <c r="O1045" i="6"/>
  <c r="O1107" i="6"/>
  <c r="O1171" i="6"/>
  <c r="O59" i="6"/>
  <c r="O108" i="6"/>
  <c r="O117" i="6"/>
  <c r="O102" i="6"/>
  <c r="O103" i="6"/>
  <c r="O144" i="6"/>
  <c r="O26" i="6"/>
  <c r="O196" i="6"/>
  <c r="O309" i="6"/>
  <c r="O276" i="6"/>
  <c r="O203" i="6"/>
  <c r="O190" i="6"/>
  <c r="O187" i="6"/>
  <c r="O337" i="6"/>
  <c r="O216" i="6"/>
  <c r="O344" i="6"/>
  <c r="O263" i="6"/>
  <c r="O278" i="6"/>
  <c r="O459" i="6"/>
  <c r="O426" i="6"/>
  <c r="O554" i="6"/>
  <c r="O409" i="6"/>
  <c r="O537" i="6"/>
  <c r="O472" i="6"/>
  <c r="O407" i="6"/>
  <c r="O535" i="6"/>
  <c r="O438" i="6"/>
  <c r="O566" i="6"/>
  <c r="O437" i="6"/>
  <c r="O412" i="6"/>
  <c r="O540" i="6"/>
  <c r="O614" i="6"/>
  <c r="O736" i="6"/>
  <c r="O629" i="6"/>
  <c r="O759" i="6"/>
  <c r="O654" i="6"/>
  <c r="O613" i="6"/>
  <c r="O725" i="6"/>
  <c r="O668" i="6"/>
  <c r="O796" i="6"/>
  <c r="O624" i="6"/>
  <c r="O755" i="6"/>
  <c r="O674" i="6"/>
  <c r="O665" i="6"/>
  <c r="O859" i="6"/>
  <c r="O831" i="6"/>
  <c r="O962" i="6"/>
  <c r="O742" i="6"/>
  <c r="O865" i="6"/>
  <c r="O953" i="6"/>
  <c r="O815" i="6"/>
  <c r="O746" i="6"/>
  <c r="O842" i="6"/>
  <c r="O918" i="6"/>
  <c r="O1006" i="6"/>
  <c r="O832" i="6"/>
  <c r="O917" i="6"/>
  <c r="O777" i="6"/>
  <c r="O884" i="6"/>
  <c r="O1012" i="6"/>
  <c r="O1122" i="6"/>
  <c r="O1186" i="6"/>
  <c r="O972" i="6"/>
  <c r="O1049" i="6"/>
  <c r="O1113" i="6"/>
  <c r="O1177" i="6"/>
  <c r="O979" i="6"/>
  <c r="O1056" i="6"/>
  <c r="O1120" i="6"/>
  <c r="O1184" i="6"/>
  <c r="O928" i="6"/>
  <c r="O976" i="6"/>
  <c r="O1071" i="6"/>
  <c r="O1135" i="6"/>
  <c r="O1199" i="6"/>
  <c r="O1005" i="6"/>
  <c r="O1037" i="6"/>
  <c r="O1102" i="6"/>
  <c r="O1166" i="6"/>
  <c r="O987" i="6"/>
  <c r="O1061" i="6"/>
  <c r="O1125" i="6"/>
  <c r="O1189" i="6"/>
  <c r="O931" i="6"/>
  <c r="O964" i="6"/>
  <c r="O1052" i="6"/>
  <c r="O1116" i="6"/>
  <c r="O1180" i="6"/>
  <c r="O988" i="6"/>
  <c r="O1051" i="6"/>
  <c r="O1115" i="6"/>
  <c r="O1179" i="6"/>
  <c r="O91" i="6"/>
  <c r="O140" i="6"/>
  <c r="O153" i="6"/>
  <c r="O147" i="6"/>
  <c r="O29" i="6"/>
  <c r="O22" i="6"/>
  <c r="O192" i="6"/>
  <c r="O56" i="6"/>
  <c r="O73" i="6"/>
  <c r="O114" i="6"/>
  <c r="O245" i="6"/>
  <c r="O212" i="6"/>
  <c r="O340" i="6"/>
  <c r="O259" i="6"/>
  <c r="O250" i="6"/>
  <c r="O273" i="6"/>
  <c r="O151" i="6"/>
  <c r="O280" i="6"/>
  <c r="O195" i="6"/>
  <c r="O214" i="6"/>
  <c r="O394" i="6"/>
  <c r="O294" i="6"/>
  <c r="O490" i="6"/>
  <c r="O343" i="6"/>
  <c r="O473" i="6"/>
  <c r="O408" i="6"/>
  <c r="O279" i="6"/>
  <c r="O471" i="6"/>
  <c r="O387" i="6"/>
  <c r="O502" i="6"/>
  <c r="O347" i="6"/>
  <c r="O295" i="6"/>
  <c r="O476" i="6"/>
  <c r="O604" i="6"/>
  <c r="O672" i="6"/>
  <c r="O555" i="6"/>
  <c r="O695" i="6"/>
  <c r="O589" i="6"/>
  <c r="O718" i="6"/>
  <c r="O661" i="6"/>
  <c r="O582" i="6"/>
  <c r="O732" i="6"/>
  <c r="O531" i="6"/>
  <c r="O691" i="6"/>
  <c r="O621" i="6"/>
  <c r="O590" i="6"/>
  <c r="O729" i="6"/>
  <c r="O783" i="6"/>
  <c r="O898" i="6"/>
  <c r="O1026" i="6"/>
  <c r="O834" i="6"/>
  <c r="O905" i="6"/>
  <c r="O794" i="6"/>
  <c r="O880" i="6"/>
  <c r="O769" i="6"/>
  <c r="O878" i="6"/>
  <c r="O966" i="6"/>
  <c r="O802" i="6"/>
  <c r="O877" i="6"/>
  <c r="O706" i="6"/>
  <c r="O838" i="6"/>
  <c r="O833" i="6"/>
  <c r="O1082" i="6"/>
  <c r="O1154" i="6"/>
  <c r="O847" i="6"/>
  <c r="O1020" i="6"/>
  <c r="O1081" i="6"/>
  <c r="O1145" i="6"/>
  <c r="O830" i="6"/>
  <c r="O1035" i="6"/>
  <c r="O1088" i="6"/>
  <c r="O1152" i="6"/>
  <c r="O875" i="6"/>
  <c r="O944" i="6"/>
  <c r="O1022" i="6"/>
  <c r="O1103" i="6"/>
  <c r="O1167" i="6"/>
  <c r="O912" i="6"/>
  <c r="O1019" i="6"/>
  <c r="O1070" i="6"/>
  <c r="O1134" i="6"/>
  <c r="O1198" i="6"/>
  <c r="O1007" i="6"/>
  <c r="O1093" i="6"/>
  <c r="O1157" i="6"/>
  <c r="O915" i="6"/>
  <c r="O947" i="6"/>
  <c r="O995" i="6"/>
  <c r="O1084" i="6"/>
  <c r="O1148" i="6"/>
  <c r="O887" i="6"/>
  <c r="O1033" i="6"/>
  <c r="O1083" i="6"/>
  <c r="O1147" i="6"/>
  <c r="O123" i="6"/>
  <c r="O184" i="6"/>
  <c r="O90" i="6"/>
  <c r="O300" i="6"/>
  <c r="O242" i="6"/>
  <c r="O393" i="6"/>
  <c r="O171" i="6"/>
  <c r="O391" i="6"/>
  <c r="O482" i="6"/>
  <c r="O465" i="6"/>
  <c r="O528" i="6"/>
  <c r="O357" i="6"/>
  <c r="O346" i="6"/>
  <c r="O468" i="6"/>
  <c r="O664" i="6"/>
  <c r="O687" i="6"/>
  <c r="O710" i="6"/>
  <c r="O579" i="6"/>
  <c r="O523" i="6"/>
  <c r="O618" i="6"/>
  <c r="O721" i="6"/>
  <c r="O890" i="6"/>
  <c r="O791" i="6"/>
  <c r="O985" i="6"/>
  <c r="O762" i="6"/>
  <c r="O950" i="6"/>
  <c r="O869" i="6"/>
  <c r="O835" i="6"/>
  <c r="O1066" i="6"/>
  <c r="O818" i="6"/>
  <c r="O1073" i="6"/>
  <c r="O1201" i="6"/>
  <c r="O1080" i="6"/>
  <c r="O839" i="6"/>
  <c r="O1017" i="6"/>
  <c r="O1159" i="6"/>
  <c r="O1015" i="6"/>
  <c r="O1126" i="6"/>
  <c r="O1003" i="6"/>
  <c r="O1149" i="6"/>
  <c r="O940" i="6"/>
  <c r="O1076" i="6"/>
  <c r="O1204" i="6"/>
  <c r="O1075" i="6"/>
  <c r="O1203" i="6"/>
  <c r="O139" i="6"/>
  <c r="O135" i="6"/>
  <c r="O106" i="6"/>
  <c r="O324" i="6"/>
  <c r="O157" i="6"/>
  <c r="O206" i="6"/>
  <c r="O247" i="6"/>
  <c r="O443" i="6"/>
  <c r="O538" i="6"/>
  <c r="O521" i="6"/>
  <c r="O389" i="6"/>
  <c r="O422" i="6"/>
  <c r="O421" i="6"/>
  <c r="O524" i="6"/>
  <c r="O720" i="6"/>
  <c r="O178" i="6"/>
  <c r="O40" i="6"/>
  <c r="O189" i="6"/>
  <c r="O332" i="6"/>
  <c r="O233" i="6"/>
  <c r="O240" i="6"/>
  <c r="O179" i="6"/>
  <c r="O483" i="6"/>
  <c r="O326" i="6"/>
  <c r="O311" i="6"/>
  <c r="O431" i="6"/>
  <c r="O462" i="6"/>
  <c r="O461" i="6"/>
  <c r="O564" i="6"/>
  <c r="O760" i="6"/>
  <c r="O547" i="6"/>
  <c r="O625" i="6"/>
  <c r="O692" i="6"/>
  <c r="O651" i="6"/>
  <c r="O698" i="6"/>
  <c r="O757" i="6"/>
  <c r="O986" i="6"/>
  <c r="O873" i="6"/>
  <c r="O848" i="6"/>
  <c r="O846" i="6"/>
  <c r="O1014" i="6"/>
  <c r="O933" i="6"/>
  <c r="O892" i="6"/>
  <c r="O1130" i="6"/>
  <c r="O975" i="6"/>
  <c r="O1121" i="6"/>
  <c r="O996" i="6"/>
  <c r="O1128" i="6"/>
  <c r="O935" i="6"/>
  <c r="O1079" i="6"/>
  <c r="O821" i="6"/>
  <c r="O1046" i="6"/>
  <c r="O1174" i="6"/>
  <c r="O1069" i="6"/>
  <c r="O1197" i="6"/>
  <c r="O967" i="6"/>
  <c r="O1124" i="6"/>
  <c r="O991" i="6"/>
  <c r="O1123" i="6"/>
  <c r="O21" i="6"/>
  <c r="O48" i="6"/>
  <c r="O229" i="6"/>
  <c r="O219" i="6"/>
  <c r="O257" i="6"/>
  <c r="O264" i="6"/>
  <c r="O202" i="6"/>
  <c r="O507" i="6"/>
  <c r="O335" i="6"/>
  <c r="O373" i="6"/>
  <c r="O455" i="6"/>
  <c r="O486" i="6"/>
  <c r="O485" i="6"/>
  <c r="O588" i="6"/>
  <c r="O784" i="6"/>
  <c r="O573" i="6"/>
  <c r="O645" i="6"/>
  <c r="O716" i="6"/>
  <c r="O675" i="6"/>
  <c r="O581" i="6"/>
  <c r="O766" i="6"/>
  <c r="O1010" i="6"/>
  <c r="O889" i="6"/>
  <c r="O856" i="6"/>
  <c r="O854" i="6"/>
  <c r="O782" i="6"/>
  <c r="O941" i="6"/>
  <c r="O900" i="6"/>
  <c r="O1138" i="6"/>
  <c r="O1004" i="6"/>
  <c r="O1129" i="6"/>
  <c r="O1000" i="6"/>
  <c r="O1136" i="6"/>
  <c r="O936" i="6"/>
  <c r="O1087" i="6"/>
  <c r="O867" i="6"/>
  <c r="O1054" i="6"/>
  <c r="O1182" i="6"/>
  <c r="O1077" i="6"/>
  <c r="O1205" i="6"/>
  <c r="O984" i="6"/>
  <c r="O1132" i="6"/>
  <c r="O1024" i="6"/>
  <c r="O1131" i="6"/>
  <c r="O185" i="6"/>
  <c r="O174" i="6"/>
  <c r="O237" i="6"/>
  <c r="O243" i="6"/>
  <c r="O265" i="6"/>
  <c r="O272" i="6"/>
  <c r="O208" i="6"/>
  <c r="O515" i="6"/>
  <c r="O342" i="6"/>
  <c r="O400" i="6"/>
  <c r="O463" i="6"/>
  <c r="O494" i="6"/>
  <c r="O493" i="6"/>
  <c r="O596" i="6"/>
  <c r="O536" i="6"/>
  <c r="O586" i="6"/>
  <c r="O653" i="6"/>
  <c r="O724" i="6"/>
  <c r="O683" i="6"/>
  <c r="O587" i="6"/>
  <c r="O778" i="6"/>
  <c r="O1018" i="6"/>
  <c r="O897" i="6"/>
  <c r="O864" i="6"/>
  <c r="O870" i="6"/>
  <c r="O786" i="6"/>
  <c r="O949" i="6"/>
  <c r="O827" i="6"/>
  <c r="O168" i="6"/>
  <c r="O58" i="6"/>
  <c r="O205" i="6"/>
  <c r="O234" i="6"/>
  <c r="O385" i="6"/>
  <c r="O159" i="6"/>
  <c r="O365" i="6"/>
  <c r="O474" i="6"/>
  <c r="O457" i="6"/>
  <c r="O520" i="6"/>
  <c r="O303" i="6"/>
  <c r="O339" i="6"/>
  <c r="O460" i="6"/>
  <c r="O656" i="6"/>
  <c r="O679" i="6"/>
  <c r="O702" i="6"/>
  <c r="O576" i="6"/>
  <c r="O844" i="6"/>
  <c r="O584" i="6"/>
  <c r="O713" i="6"/>
  <c r="O882" i="6"/>
  <c r="O785" i="6"/>
  <c r="O969" i="6"/>
  <c r="O761" i="6"/>
  <c r="O942" i="6"/>
  <c r="O853" i="6"/>
  <c r="O829" i="6"/>
  <c r="O1058" i="6"/>
  <c r="O1202" i="6"/>
  <c r="O1065" i="6"/>
  <c r="O1193" i="6"/>
  <c r="O1072" i="6"/>
  <c r="O1200" i="6"/>
  <c r="O1013" i="6"/>
  <c r="O1151" i="6"/>
  <c r="O1011" i="6"/>
  <c r="O1118" i="6"/>
  <c r="O1001" i="6"/>
  <c r="O1141" i="6"/>
  <c r="O939" i="6"/>
  <c r="O1068" i="6"/>
  <c r="O1196" i="6"/>
  <c r="O1067" i="6"/>
  <c r="O1195" i="6"/>
  <c r="O333" i="6"/>
  <c r="O262" i="6"/>
  <c r="O519" i="6"/>
  <c r="O592" i="6"/>
  <c r="O652" i="6"/>
  <c r="O689" i="6"/>
  <c r="O929" i="6"/>
  <c r="O982" i="6"/>
  <c r="O1050" i="6"/>
  <c r="O1057" i="6"/>
  <c r="O1064" i="6"/>
  <c r="O992" i="6"/>
  <c r="O1009" i="6"/>
  <c r="O997" i="6"/>
  <c r="O932" i="6"/>
  <c r="O1188" i="6"/>
  <c r="O1187" i="6"/>
  <c r="O182" i="6"/>
  <c r="O306" i="6"/>
  <c r="O559" i="6"/>
  <c r="O655" i="6"/>
  <c r="O780" i="6"/>
  <c r="O816" i="6"/>
  <c r="O961" i="6"/>
  <c r="O814" i="6"/>
  <c r="O1098" i="6"/>
  <c r="O1097" i="6"/>
  <c r="O1104" i="6"/>
  <c r="O1055" i="6"/>
  <c r="O1028" i="6"/>
  <c r="O1043" i="6"/>
  <c r="O955" i="6"/>
  <c r="O965" i="6"/>
  <c r="O251" i="6"/>
  <c r="O410" i="6"/>
  <c r="O550" i="6"/>
  <c r="O743" i="6"/>
  <c r="O210" i="6"/>
  <c r="O450" i="6"/>
  <c r="O330" i="6"/>
  <c r="O638" i="6"/>
  <c r="O609" i="6"/>
  <c r="O858" i="6"/>
  <c r="O896" i="6"/>
  <c r="O901" i="6"/>
  <c r="O1170" i="6"/>
  <c r="O1161" i="6"/>
  <c r="O1168" i="6"/>
  <c r="O1119" i="6"/>
  <c r="O1086" i="6"/>
  <c r="O1109" i="6"/>
  <c r="O1021" i="6"/>
  <c r="O1039" i="6"/>
  <c r="O193" i="6"/>
  <c r="O321" i="6"/>
  <c r="O396" i="6"/>
  <c r="O397" i="6"/>
  <c r="O678" i="6"/>
  <c r="O739" i="6"/>
  <c r="O946" i="6"/>
  <c r="O753" i="6"/>
  <c r="O722" i="6"/>
  <c r="O1194" i="6"/>
  <c r="O1185" i="6"/>
  <c r="O1192" i="6"/>
  <c r="O1143" i="6"/>
  <c r="O1110" i="6"/>
  <c r="O1133" i="6"/>
  <c r="O1060" i="6"/>
  <c r="O1059" i="6"/>
  <c r="O134" i="6"/>
  <c r="O361" i="6"/>
  <c r="O433" i="6"/>
  <c r="O436" i="6"/>
  <c r="O563" i="6"/>
  <c r="O557" i="6"/>
  <c r="O738" i="6"/>
  <c r="O793" i="6"/>
  <c r="O792" i="6"/>
  <c r="O871" i="6"/>
  <c r="O883" i="6"/>
  <c r="O920" i="6"/>
  <c r="O1183" i="6"/>
  <c r="O1150" i="6"/>
  <c r="O1173" i="6"/>
  <c r="O1100" i="6"/>
  <c r="O1099" i="6"/>
  <c r="O57" i="6"/>
  <c r="O368" i="6"/>
  <c r="O496" i="6"/>
  <c r="O632" i="6"/>
  <c r="O517" i="6"/>
  <c r="O649" i="6"/>
  <c r="O843" i="6"/>
  <c r="O934" i="6"/>
  <c r="O968" i="6"/>
  <c r="O1029" i="6"/>
  <c r="O1044" i="6"/>
  <c r="O952" i="6"/>
  <c r="O980" i="6"/>
  <c r="O960" i="6"/>
  <c r="O923" i="6"/>
  <c r="O1164" i="6"/>
  <c r="O1163" i="6"/>
  <c r="O822" i="6"/>
  <c r="O1137" i="6"/>
  <c r="O1085" i="6"/>
  <c r="O328" i="6"/>
  <c r="O806" i="6"/>
  <c r="O1144" i="6"/>
  <c r="O993" i="6"/>
  <c r="O456" i="6"/>
  <c r="O902" i="6"/>
  <c r="O943" i="6"/>
  <c r="O1140" i="6"/>
  <c r="O605" i="6"/>
  <c r="O845" i="6"/>
  <c r="O1095" i="6"/>
  <c r="O1027" i="6"/>
  <c r="O709" i="6"/>
  <c r="O860" i="6"/>
  <c r="O903" i="6"/>
  <c r="O1139" i="6"/>
  <c r="O658" i="6"/>
  <c r="O1008" i="6"/>
  <c r="O1190" i="6"/>
  <c r="O49" i="6"/>
  <c r="O820" i="6"/>
  <c r="O781" i="6"/>
  <c r="O1146" i="6"/>
  <c r="O1032" i="6"/>
  <c r="O1062" i="6"/>
  <c r="O911" i="6"/>
  <c r="Q205" i="5"/>
  <c r="Q238" i="5"/>
  <c r="Q335" i="5"/>
  <c r="Q334" i="5"/>
  <c r="Q398" i="5"/>
  <c r="Q403" i="5"/>
  <c r="Q428" i="5"/>
  <c r="Q476" i="5"/>
  <c r="Q482" i="5"/>
  <c r="Q485" i="5"/>
  <c r="Q518" i="5"/>
  <c r="Q581" i="5"/>
  <c r="Q610" i="5"/>
  <c r="Q590" i="5"/>
  <c r="Q631" i="5"/>
  <c r="Q580" i="5"/>
  <c r="Q605" i="5"/>
  <c r="Q620" i="5"/>
  <c r="Q724" i="5"/>
  <c r="Q707" i="5"/>
  <c r="Q746" i="5"/>
  <c r="Q677" i="5"/>
  <c r="Q642" i="5"/>
  <c r="Q744" i="5"/>
  <c r="Q695" i="5"/>
  <c r="Q665" i="5"/>
  <c r="Q710" i="5"/>
  <c r="Q725" i="5"/>
  <c r="Q100" i="5"/>
  <c r="Q232" i="5"/>
  <c r="Q228" i="5"/>
  <c r="Q304" i="5"/>
  <c r="Q408" i="5"/>
  <c r="Q397" i="5"/>
  <c r="Q394" i="5"/>
  <c r="Q410" i="5"/>
  <c r="Q435" i="5"/>
  <c r="Q542" i="5"/>
  <c r="Q539" i="5"/>
  <c r="Q528" i="5"/>
  <c r="Q103" i="5"/>
  <c r="Q297" i="5"/>
  <c r="Q307" i="5"/>
  <c r="Q294" i="5"/>
  <c r="Q383" i="5"/>
  <c r="Q364" i="5"/>
  <c r="Q377" i="5"/>
  <c r="Q478" i="5"/>
  <c r="Q491" i="5"/>
  <c r="Q549" i="5"/>
  <c r="Q563" i="5"/>
  <c r="Q536" i="5"/>
  <c r="Q667" i="5"/>
  <c r="Q597" i="5"/>
  <c r="Q570" i="5"/>
  <c r="Q679" i="5"/>
  <c r="Q646" i="5"/>
  <c r="Q589" i="5"/>
  <c r="Q678" i="5"/>
  <c r="Q675" i="5"/>
  <c r="Q698" i="5"/>
  <c r="Q652" i="5"/>
  <c r="Q713" i="5"/>
  <c r="Q712" i="5"/>
  <c r="Q776" i="5"/>
  <c r="Q637" i="5"/>
  <c r="Q685" i="5"/>
  <c r="Q693" i="5"/>
  <c r="Q757" i="5"/>
  <c r="Q233" i="5"/>
  <c r="Q258" i="5"/>
  <c r="Q286" i="5"/>
  <c r="Q311" i="5"/>
  <c r="Q330" i="5"/>
  <c r="Q336" i="5"/>
  <c r="Q448" i="5"/>
  <c r="Q422" i="5"/>
  <c r="Q441" i="5"/>
  <c r="Q510" i="5"/>
  <c r="Q501" i="5"/>
  <c r="Q592" i="5"/>
  <c r="Q305" i="5"/>
  <c r="Q300" i="5"/>
  <c r="Q372" i="5"/>
  <c r="Q425" i="5"/>
  <c r="Q557" i="5"/>
  <c r="Q560" i="5"/>
  <c r="Q543" i="5"/>
  <c r="Q561" i="5"/>
  <c r="Q567" i="5"/>
  <c r="Q490" i="5"/>
  <c r="Q644" i="5"/>
  <c r="Q691" i="5"/>
  <c r="Q754" i="5"/>
  <c r="Q689" i="5"/>
  <c r="Q728" i="5"/>
  <c r="Q703" i="5"/>
  <c r="Q682" i="5"/>
  <c r="Q709" i="5"/>
  <c r="Q780" i="5"/>
  <c r="Q845" i="5"/>
  <c r="Q796" i="5"/>
  <c r="Q711" i="5"/>
  <c r="Q787" i="5"/>
  <c r="Q758" i="5"/>
  <c r="Q763" i="5"/>
  <c r="Q809" i="5"/>
  <c r="Q873" i="5"/>
  <c r="Q800" i="5"/>
  <c r="Q718" i="5"/>
  <c r="Q799" i="5"/>
  <c r="Q798" i="5"/>
  <c r="Q877" i="5"/>
  <c r="Q936" i="5"/>
  <c r="Q818" i="5"/>
  <c r="Q903" i="5"/>
  <c r="Q967" i="5"/>
  <c r="Q859" i="5"/>
  <c r="Q910" i="5"/>
  <c r="Q974" i="5"/>
  <c r="Q917" i="5"/>
  <c r="Q981" i="5"/>
  <c r="Q916" i="5"/>
  <c r="Q980" i="5"/>
  <c r="Q1044" i="5"/>
  <c r="Q891" i="5"/>
  <c r="Q955" i="5"/>
  <c r="Q1019" i="5"/>
  <c r="Q898" i="5"/>
  <c r="Q962" i="5"/>
  <c r="Q889" i="5"/>
  <c r="Q953" i="5"/>
  <c r="Q1017" i="5"/>
  <c r="Q1018" i="5"/>
  <c r="Q1080" i="5"/>
  <c r="Q1037" i="5"/>
  <c r="Q1031" i="5"/>
  <c r="Q1002" i="5"/>
  <c r="Q1101" i="5"/>
  <c r="Q1051" i="5"/>
  <c r="Q1116" i="5"/>
  <c r="Q234" i="5"/>
  <c r="Q314" i="5"/>
  <c r="Q347" i="5"/>
  <c r="Q429" i="5"/>
  <c r="Q556" i="5"/>
  <c r="Q535" i="5"/>
  <c r="Q559" i="5"/>
  <c r="Q582" i="5"/>
  <c r="Q574" i="5"/>
  <c r="Q546" i="5"/>
  <c r="Q681" i="5"/>
  <c r="Q699" i="5"/>
  <c r="Q613" i="5"/>
  <c r="Q721" i="5"/>
  <c r="Q736" i="5"/>
  <c r="Q629" i="5"/>
  <c r="Q688" i="5"/>
  <c r="Q717" i="5"/>
  <c r="Q789" i="5"/>
  <c r="Q853" i="5"/>
  <c r="Q804" i="5"/>
  <c r="Q723" i="5"/>
  <c r="Q795" i="5"/>
  <c r="Q786" i="5"/>
  <c r="Q766" i="5"/>
  <c r="Q817" i="5"/>
  <c r="Q742" i="5"/>
  <c r="Q808" i="5"/>
  <c r="Q731" i="5"/>
  <c r="Q807" i="5"/>
  <c r="Q806" i="5"/>
  <c r="Q880" i="5"/>
  <c r="Q944" i="5"/>
  <c r="Q846" i="5"/>
  <c r="Q911" i="5"/>
  <c r="Q975" i="5"/>
  <c r="Q863" i="5"/>
  <c r="Q918" i="5"/>
  <c r="Q982" i="5"/>
  <c r="Q925" i="5"/>
  <c r="Q850" i="5"/>
  <c r="Q924" i="5"/>
  <c r="Q988" i="5"/>
  <c r="Q1052" i="5"/>
  <c r="Q135" i="5"/>
  <c r="Q208" i="5"/>
  <c r="Q400" i="5"/>
  <c r="Q386" i="5"/>
  <c r="Q427" i="5"/>
  <c r="Q531" i="5"/>
  <c r="Q627" i="5"/>
  <c r="Q617" i="5"/>
  <c r="Q615" i="5"/>
  <c r="Q630" i="5"/>
  <c r="Q591" i="5"/>
  <c r="Q716" i="5"/>
  <c r="Q672" i="5"/>
  <c r="Q662" i="5"/>
  <c r="Q737" i="5"/>
  <c r="Q760" i="5"/>
  <c r="Q640" i="5"/>
  <c r="Q702" i="5"/>
  <c r="Q741" i="5"/>
  <c r="Q805" i="5"/>
  <c r="Q745" i="5"/>
  <c r="Q820" i="5"/>
  <c r="Q739" i="5"/>
  <c r="Q811" i="5"/>
  <c r="Q802" i="5"/>
  <c r="Q775" i="5"/>
  <c r="Q833" i="5"/>
  <c r="Q750" i="5"/>
  <c r="Q824" i="5"/>
  <c r="Q747" i="5"/>
  <c r="Q771" i="5"/>
  <c r="Q822" i="5"/>
  <c r="Q896" i="5"/>
  <c r="Q960" i="5"/>
  <c r="Q854" i="5"/>
  <c r="Q927" i="5"/>
  <c r="Q991" i="5"/>
  <c r="Q876" i="5"/>
  <c r="Q934" i="5"/>
  <c r="Q823" i="5"/>
  <c r="Q941" i="5"/>
  <c r="Q875" i="5"/>
  <c r="Q89" i="5"/>
  <c r="Q274" i="5"/>
  <c r="Q391" i="5"/>
  <c r="Q385" i="5"/>
  <c r="Q442" i="5"/>
  <c r="Q498" i="5"/>
  <c r="Q651" i="5"/>
  <c r="Q530" i="5"/>
  <c r="Q639" i="5"/>
  <c r="Q638" i="5"/>
  <c r="Q595" i="5"/>
  <c r="Q732" i="5"/>
  <c r="Q690" i="5"/>
  <c r="Q668" i="5"/>
  <c r="Q653" i="5"/>
  <c r="Q768" i="5"/>
  <c r="Q657" i="5"/>
  <c r="Q626" i="5"/>
  <c r="Q749" i="5"/>
  <c r="Q813" i="5"/>
  <c r="Q761" i="5"/>
  <c r="Q828" i="5"/>
  <c r="Q764" i="5"/>
  <c r="Q819" i="5"/>
  <c r="Q810" i="5"/>
  <c r="Q778" i="5"/>
  <c r="Q841" i="5"/>
  <c r="Q772" i="5"/>
  <c r="Q832" i="5"/>
  <c r="Q751" i="5"/>
  <c r="Q774" i="5"/>
  <c r="Q830" i="5"/>
  <c r="Q904" i="5"/>
  <c r="Q968" i="5"/>
  <c r="Q855" i="5"/>
  <c r="Q935" i="5"/>
  <c r="Q999" i="5"/>
  <c r="Q879" i="5"/>
  <c r="Q942" i="5"/>
  <c r="Q885" i="5"/>
  <c r="Q949" i="5"/>
  <c r="Q884" i="5"/>
  <c r="Q948" i="5"/>
  <c r="Q1012" i="5"/>
  <c r="Q851" i="5"/>
  <c r="Q923" i="5"/>
  <c r="Q987" i="5"/>
  <c r="Q864" i="5"/>
  <c r="Q930" i="5"/>
  <c r="Q868" i="5"/>
  <c r="Q921" i="5"/>
  <c r="Q985" i="5"/>
  <c r="Q1049" i="5"/>
  <c r="Q1039" i="5"/>
  <c r="Q989" i="5"/>
  <c r="Q978" i="5"/>
  <c r="Q1058" i="5"/>
  <c r="Q1069" i="5"/>
  <c r="Q1008" i="5"/>
  <c r="Q1084" i="5"/>
  <c r="Q1034" i="5"/>
  <c r="Q178" i="5"/>
  <c r="Q292" i="5"/>
  <c r="Q338" i="5"/>
  <c r="Q456" i="5"/>
  <c r="Q449" i="5"/>
  <c r="Q502" i="5"/>
  <c r="Q569" i="5"/>
  <c r="Q578" i="5"/>
  <c r="Q647" i="5"/>
  <c r="Q654" i="5"/>
  <c r="Q598" i="5"/>
  <c r="Q740" i="5"/>
  <c r="Q706" i="5"/>
  <c r="Q674" i="5"/>
  <c r="Q696" i="5"/>
  <c r="Q621" i="5"/>
  <c r="Q660" i="5"/>
  <c r="Q650" i="5"/>
  <c r="Q727" i="5"/>
  <c r="Q821" i="5"/>
  <c r="Q767" i="5"/>
  <c r="Q836" i="5"/>
  <c r="Q773" i="5"/>
  <c r="Q827" i="5"/>
  <c r="Q719" i="5"/>
  <c r="Q785" i="5"/>
  <c r="Q849" i="5"/>
  <c r="Q781" i="5"/>
  <c r="Q840" i="5"/>
  <c r="Q759" i="5"/>
  <c r="Q777" i="5"/>
  <c r="Q838" i="5"/>
  <c r="Q912" i="5"/>
  <c r="Q976" i="5"/>
  <c r="Q867" i="5"/>
  <c r="Q943" i="5"/>
  <c r="Q1007" i="5"/>
  <c r="Q886" i="5"/>
  <c r="Q950" i="5"/>
  <c r="Q893" i="5"/>
  <c r="Q957" i="5"/>
  <c r="Q892" i="5"/>
  <c r="Q235" i="5"/>
  <c r="Q290" i="5"/>
  <c r="Q389" i="5"/>
  <c r="Q487" i="5"/>
  <c r="Q534" i="5"/>
  <c r="Q495" i="5"/>
  <c r="Q575" i="5"/>
  <c r="Q624" i="5"/>
  <c r="Q538" i="5"/>
  <c r="Q593" i="5"/>
  <c r="Q641" i="5"/>
  <c r="Q684" i="5"/>
  <c r="Q722" i="5"/>
  <c r="Q686" i="5"/>
  <c r="Q720" i="5"/>
  <c r="Q673" i="5"/>
  <c r="Q676" i="5"/>
  <c r="Q701" i="5"/>
  <c r="Q755" i="5"/>
  <c r="Q837" i="5"/>
  <c r="Q788" i="5"/>
  <c r="Q852" i="5"/>
  <c r="Q782" i="5"/>
  <c r="Q753" i="5"/>
  <c r="Q756" i="5"/>
  <c r="Q801" i="5"/>
  <c r="Q865" i="5"/>
  <c r="Q792" i="5"/>
  <c r="Q856" i="5"/>
  <c r="Q791" i="5"/>
  <c r="Q790" i="5"/>
  <c r="Q858" i="5"/>
  <c r="Q928" i="5"/>
  <c r="Q992" i="5"/>
  <c r="Q895" i="5"/>
  <c r="Q959" i="5"/>
  <c r="Q831" i="5"/>
  <c r="Q902" i="5"/>
  <c r="Q966" i="5"/>
  <c r="Q909" i="5"/>
  <c r="Q973" i="5"/>
  <c r="Q908" i="5"/>
  <c r="Q972" i="5"/>
  <c r="Q1036" i="5"/>
  <c r="Q240" i="5"/>
  <c r="Q513" i="5"/>
  <c r="Q614" i="5"/>
  <c r="Q649" i="5"/>
  <c r="Q694" i="5"/>
  <c r="Q812" i="5"/>
  <c r="Q769" i="5"/>
  <c r="Q734" i="5"/>
  <c r="Q952" i="5"/>
  <c r="Q870" i="5"/>
  <c r="Q872" i="5"/>
  <c r="Q1020" i="5"/>
  <c r="Q907" i="5"/>
  <c r="Q995" i="5"/>
  <c r="Q890" i="5"/>
  <c r="Q860" i="5"/>
  <c r="Q929" i="5"/>
  <c r="Q1009" i="5"/>
  <c r="Q1024" i="5"/>
  <c r="Q997" i="5"/>
  <c r="Q1027" i="5"/>
  <c r="Q1042" i="5"/>
  <c r="Q1010" i="5"/>
  <c r="Q1108" i="5"/>
  <c r="Q1083" i="5"/>
  <c r="Q1059" i="5"/>
  <c r="Q1123" i="5"/>
  <c r="Q1183" i="5"/>
  <c r="Q1142" i="5"/>
  <c r="Q1070" i="5"/>
  <c r="Q1133" i="5"/>
  <c r="Q1197" i="5"/>
  <c r="Q1148" i="5"/>
  <c r="Q1086" i="5"/>
  <c r="Q1147" i="5"/>
  <c r="Q1087" i="5"/>
  <c r="Q1178" i="5"/>
  <c r="Q1137" i="5"/>
  <c r="Q1201" i="5"/>
  <c r="Q1168" i="5"/>
  <c r="Q90" i="5"/>
  <c r="Q61" i="5"/>
  <c r="Q190" i="5"/>
  <c r="Q130" i="5"/>
  <c r="Q155" i="5"/>
  <c r="Q214" i="5"/>
  <c r="Q293" i="5"/>
  <c r="Q368" i="5"/>
  <c r="Q354" i="5"/>
  <c r="Q508" i="5"/>
  <c r="Q83" i="5"/>
  <c r="Q81" i="5"/>
  <c r="Q158" i="5"/>
  <c r="Q256" i="5"/>
  <c r="Q316" i="5"/>
  <c r="Q374" i="5"/>
  <c r="Q488" i="5"/>
  <c r="Q481" i="5"/>
  <c r="Q568" i="5"/>
  <c r="Q622" i="5"/>
  <c r="Q86" i="5"/>
  <c r="Q23" i="5"/>
  <c r="Q194" i="5"/>
  <c r="Q303" i="5"/>
  <c r="Q272" i="5"/>
  <c r="Q412" i="5"/>
  <c r="Q477" i="5"/>
  <c r="Q540" i="5"/>
  <c r="Q88" i="5"/>
  <c r="Q119" i="5"/>
  <c r="Q174" i="5"/>
  <c r="Q204" i="5"/>
  <c r="Q299" i="5"/>
  <c r="Q375" i="5"/>
  <c r="Q369" i="5"/>
  <c r="Q483" i="5"/>
  <c r="Q515" i="5"/>
  <c r="Q53" i="5"/>
  <c r="Q111" i="5"/>
  <c r="Q193" i="5"/>
  <c r="Q123" i="5"/>
  <c r="Q143" i="5"/>
  <c r="Q157" i="5"/>
  <c r="Q253" i="5"/>
  <c r="Q288" i="5"/>
  <c r="Q341" i="5"/>
  <c r="Q433" i="5"/>
  <c r="Q505" i="5"/>
  <c r="Q553" i="5"/>
  <c r="Q527" i="5"/>
  <c r="Q697" i="5"/>
  <c r="Q126" i="5"/>
  <c r="Q101" i="5"/>
  <c r="Q207" i="5"/>
  <c r="Q261" i="5"/>
  <c r="Q280" i="5"/>
  <c r="Q363" i="5"/>
  <c r="Q438" i="5"/>
  <c r="Q494" i="5"/>
  <c r="Q609" i="5"/>
  <c r="Q700" i="5"/>
  <c r="Q343" i="5"/>
  <c r="Q529" i="5"/>
  <c r="Q564" i="5"/>
  <c r="Q680" i="5"/>
  <c r="Q661" i="5"/>
  <c r="Q844" i="5"/>
  <c r="Q793" i="5"/>
  <c r="Q762" i="5"/>
  <c r="Q984" i="5"/>
  <c r="Q894" i="5"/>
  <c r="Q900" i="5"/>
  <c r="Q1028" i="5"/>
  <c r="Q915" i="5"/>
  <c r="Q1003" i="5"/>
  <c r="Q906" i="5"/>
  <c r="Q862" i="5"/>
  <c r="Q937" i="5"/>
  <c r="Q1025" i="5"/>
  <c r="Q1035" i="5"/>
  <c r="Q1006" i="5"/>
  <c r="Q1046" i="5"/>
  <c r="Q1064" i="5"/>
  <c r="Q1038" i="5"/>
  <c r="Q1124" i="5"/>
  <c r="Q1030" i="5"/>
  <c r="Q1062" i="5"/>
  <c r="Q1126" i="5"/>
  <c r="Q1191" i="5"/>
  <c r="Q1150" i="5"/>
  <c r="Q1090" i="5"/>
  <c r="Q1141" i="5"/>
  <c r="Q1205" i="5"/>
  <c r="Q1156" i="5"/>
  <c r="Q1094" i="5"/>
  <c r="Q1155" i="5"/>
  <c r="Q1095" i="5"/>
  <c r="Q1186" i="5"/>
  <c r="Q1145" i="5"/>
  <c r="Q1074" i="5"/>
  <c r="Q1176" i="5"/>
  <c r="Q269" i="5"/>
  <c r="Q115" i="5"/>
  <c r="Q145" i="5"/>
  <c r="Q344" i="5"/>
  <c r="Q619" i="5"/>
  <c r="Q565" i="5"/>
  <c r="Q729" i="5"/>
  <c r="Q733" i="5"/>
  <c r="Q726" i="5"/>
  <c r="Q825" i="5"/>
  <c r="Q765" i="5"/>
  <c r="Q847" i="5"/>
  <c r="Q926" i="5"/>
  <c r="Q932" i="5"/>
  <c r="Q1060" i="5"/>
  <c r="Q931" i="5"/>
  <c r="Q1011" i="5"/>
  <c r="Q914" i="5"/>
  <c r="Q871" i="5"/>
  <c r="Q945" i="5"/>
  <c r="Q1033" i="5"/>
  <c r="Q1056" i="5"/>
  <c r="Q1013" i="5"/>
  <c r="Q1048" i="5"/>
  <c r="Q1077" i="5"/>
  <c r="Q1040" i="5"/>
  <c r="Q1016" i="5"/>
  <c r="Q1032" i="5"/>
  <c r="Q1073" i="5"/>
  <c r="Q1135" i="5"/>
  <c r="Q1199" i="5"/>
  <c r="Q1158" i="5"/>
  <c r="Q1091" i="5"/>
  <c r="Q1149" i="5"/>
  <c r="Q1107" i="5"/>
  <c r="Q1164" i="5"/>
  <c r="Q1102" i="5"/>
  <c r="Q1163" i="5"/>
  <c r="Q1103" i="5"/>
  <c r="Q1194" i="5"/>
  <c r="Q1153" i="5"/>
  <c r="Q1082" i="5"/>
  <c r="Q1184" i="5"/>
  <c r="Q236" i="5"/>
  <c r="Q406" i="5"/>
  <c r="Q573" i="5"/>
  <c r="Q628" i="5"/>
  <c r="Q704" i="5"/>
  <c r="Q748" i="5"/>
  <c r="Q779" i="5"/>
  <c r="Q857" i="5"/>
  <c r="Q783" i="5"/>
  <c r="Q887" i="5"/>
  <c r="Q958" i="5"/>
  <c r="Q940" i="5"/>
  <c r="Q839" i="5"/>
  <c r="Q939" i="5"/>
  <c r="Q815" i="5"/>
  <c r="Q922" i="5"/>
  <c r="Q874" i="5"/>
  <c r="Q961" i="5"/>
  <c r="Q1041" i="5"/>
  <c r="Q1065" i="5"/>
  <c r="Q1050" i="5"/>
  <c r="Q1055" i="5"/>
  <c r="Q1085" i="5"/>
  <c r="Q1054" i="5"/>
  <c r="Q1023" i="5"/>
  <c r="Q1043" i="5"/>
  <c r="Q1081" i="5"/>
  <c r="Q1143" i="5"/>
  <c r="Q1078" i="5"/>
  <c r="Q1166" i="5"/>
  <c r="Q1098" i="5"/>
  <c r="Q1157" i="5"/>
  <c r="Q1119" i="5"/>
  <c r="Q1172" i="5"/>
  <c r="Q1111" i="5"/>
  <c r="Q1171" i="5"/>
  <c r="Q1138" i="5"/>
  <c r="Q1202" i="5"/>
  <c r="Q1161" i="5"/>
  <c r="Q1118" i="5"/>
  <c r="Q1192" i="5"/>
  <c r="Q164" i="5"/>
  <c r="Q176" i="5"/>
  <c r="Q191" i="5"/>
  <c r="Q75" i="5"/>
  <c r="Q65" i="5"/>
  <c r="Q153" i="5"/>
  <c r="Q242" i="5"/>
  <c r="Q310" i="5"/>
  <c r="Q366" i="5"/>
  <c r="Q480" i="5"/>
  <c r="Q473" i="5"/>
  <c r="Q78" i="5"/>
  <c r="Q149" i="5"/>
  <c r="Q192" i="5"/>
  <c r="Q295" i="5"/>
  <c r="Q251" i="5"/>
  <c r="Q404" i="5"/>
  <c r="Q469" i="5"/>
  <c r="Q532" i="5"/>
  <c r="Q618" i="5"/>
  <c r="Q80" i="5"/>
  <c r="Q106" i="5"/>
  <c r="Q166" i="5"/>
  <c r="Q180" i="5"/>
  <c r="Q291" i="5"/>
  <c r="Q367" i="5"/>
  <c r="Q361" i="5"/>
  <c r="Q475" i="5"/>
  <c r="Q509" i="5"/>
  <c r="Q45" i="5"/>
  <c r="Q98" i="5"/>
  <c r="Q185" i="5"/>
  <c r="Q289" i="5"/>
  <c r="Q263" i="5"/>
  <c r="Q381" i="5"/>
  <c r="Q479" i="5"/>
  <c r="Q526" i="5"/>
  <c r="Q611" i="5"/>
  <c r="Q74" i="5"/>
  <c r="Q156" i="5"/>
  <c r="Q247" i="5"/>
  <c r="Q118" i="5"/>
  <c r="Q87" i="5"/>
  <c r="Q188" i="5"/>
  <c r="Q246" i="5"/>
  <c r="Q260" i="5"/>
  <c r="Q355" i="5"/>
  <c r="Q432" i="5"/>
  <c r="Q493" i="5"/>
  <c r="Q601" i="5"/>
  <c r="Q692" i="5"/>
  <c r="Q120" i="5"/>
  <c r="Q47" i="5"/>
  <c r="Q25" i="5"/>
  <c r="Q186" i="5"/>
  <c r="Q298" i="5"/>
  <c r="Q407" i="5"/>
  <c r="Q401" i="5"/>
  <c r="Q458" i="5"/>
  <c r="Q545" i="5"/>
  <c r="Q671" i="5"/>
  <c r="Q738" i="5"/>
  <c r="Q326" i="5"/>
  <c r="Q586" i="5"/>
  <c r="Q708" i="5"/>
  <c r="Q752" i="5"/>
  <c r="Q797" i="5"/>
  <c r="Q803" i="5"/>
  <c r="Q743" i="5"/>
  <c r="Q814" i="5"/>
  <c r="Q919" i="5"/>
  <c r="Q990" i="5"/>
  <c r="Q956" i="5"/>
  <c r="Q869" i="5"/>
  <c r="Q947" i="5"/>
  <c r="Q842" i="5"/>
  <c r="Q938" i="5"/>
  <c r="Q881" i="5"/>
  <c r="Q969" i="5"/>
  <c r="Q994" i="5"/>
  <c r="Q1072" i="5"/>
  <c r="Q1071" i="5"/>
  <c r="Q1061" i="5"/>
  <c r="Q1093" i="5"/>
  <c r="Q1068" i="5"/>
  <c r="Q1057" i="5"/>
  <c r="Q1047" i="5"/>
  <c r="Q1089" i="5"/>
  <c r="Q1151" i="5"/>
  <c r="Q1114" i="5"/>
  <c r="Q1174" i="5"/>
  <c r="Q1099" i="5"/>
  <c r="Q1165" i="5"/>
  <c r="Q1122" i="5"/>
  <c r="Q1180" i="5"/>
  <c r="Q1115" i="5"/>
  <c r="Q1179" i="5"/>
  <c r="Q1146" i="5"/>
  <c r="Q1113" i="5"/>
  <c r="Q1169" i="5"/>
  <c r="Q1136" i="5"/>
  <c r="Q1200" i="5"/>
  <c r="Q71" i="5"/>
  <c r="Q161" i="5"/>
  <c r="Q28" i="5"/>
  <c r="Q21" i="5"/>
  <c r="Q50" i="5"/>
  <c r="Q163" i="5"/>
  <c r="Q265" i="5"/>
  <c r="Q315" i="5"/>
  <c r="Q357" i="5"/>
  <c r="Q455" i="5"/>
  <c r="Q514" i="5"/>
  <c r="Q26" i="5"/>
  <c r="Q127" i="5"/>
  <c r="Q223" i="5"/>
  <c r="Q278" i="5"/>
  <c r="Q321" i="5"/>
  <c r="Q379" i="5"/>
  <c r="Q452" i="5"/>
  <c r="Q519" i="5"/>
  <c r="Q625" i="5"/>
  <c r="Q27" i="5"/>
  <c r="Q95" i="5"/>
  <c r="Q173" i="5"/>
  <c r="Q211" i="5"/>
  <c r="Q328" i="5"/>
  <c r="Q431" i="5"/>
  <c r="Q402" i="5"/>
  <c r="Q434" i="5"/>
  <c r="Q512" i="5"/>
  <c r="Q30" i="5"/>
  <c r="Q68" i="5"/>
  <c r="Q217" i="5"/>
  <c r="Q255" i="5"/>
  <c r="Q284" i="5"/>
  <c r="Q356" i="5"/>
  <c r="Q470" i="5"/>
  <c r="Q541" i="5"/>
  <c r="Q32" i="5"/>
  <c r="Q162" i="5"/>
  <c r="Q183" i="5"/>
  <c r="Q200" i="5"/>
  <c r="Q105" i="5"/>
  <c r="Q147" i="5"/>
  <c r="Q195" i="5"/>
  <c r="Q277" i="5"/>
  <c r="Q352" i="5"/>
  <c r="Q342" i="5"/>
  <c r="Q492" i="5"/>
  <c r="Q547" i="5"/>
  <c r="Q608" i="5"/>
  <c r="Q645" i="5"/>
  <c r="Q67" i="5"/>
  <c r="Q49" i="5"/>
  <c r="Q139" i="5"/>
  <c r="Q230" i="5"/>
  <c r="Q308" i="5"/>
  <c r="Q358" i="5"/>
  <c r="Q472" i="5"/>
  <c r="Q465" i="5"/>
  <c r="Q552" i="5"/>
  <c r="Q606" i="5"/>
  <c r="Q666" i="5"/>
  <c r="Q227" i="5"/>
  <c r="Q503" i="5"/>
  <c r="Q655" i="5"/>
  <c r="Q714" i="5"/>
  <c r="Q669" i="5"/>
  <c r="Q770" i="5"/>
  <c r="Q735" i="5"/>
  <c r="Q848" i="5"/>
  <c r="Q920" i="5"/>
  <c r="Q1015" i="5"/>
  <c r="Q965" i="5"/>
  <c r="Q1004" i="5"/>
  <c r="Q899" i="5"/>
  <c r="Q979" i="5"/>
  <c r="Q882" i="5"/>
  <c r="Q834" i="5"/>
  <c r="Q913" i="5"/>
  <c r="Q1001" i="5"/>
  <c r="Q1021" i="5"/>
  <c r="Q1104" i="5"/>
  <c r="Q1022" i="5"/>
  <c r="Q1029" i="5"/>
  <c r="Q970" i="5"/>
  <c r="Q1100" i="5"/>
  <c r="Q1075" i="5"/>
  <c r="Q1053" i="5"/>
  <c r="Q1066" i="5"/>
  <c r="Q1175" i="5"/>
  <c r="Q1134" i="5"/>
  <c r="Q1198" i="5"/>
  <c r="Q1112" i="5"/>
  <c r="Q1189" i="5"/>
  <c r="Q1140" i="5"/>
  <c r="Q1204" i="5"/>
  <c r="Q1139" i="5"/>
  <c r="Q1203" i="5"/>
  <c r="Q1170" i="5"/>
  <c r="Q1130" i="5"/>
  <c r="Q1193" i="5"/>
  <c r="Q1160" i="5"/>
  <c r="Q40" i="5"/>
  <c r="Q124" i="5"/>
  <c r="Q172" i="5"/>
  <c r="Q134" i="5"/>
  <c r="Q114" i="5"/>
  <c r="Q215" i="5"/>
  <c r="Q270" i="5"/>
  <c r="Q317" i="5"/>
  <c r="Q371" i="5"/>
  <c r="Q444" i="5"/>
  <c r="Q136" i="5"/>
  <c r="Q79" i="5"/>
  <c r="Q165" i="5"/>
  <c r="Q203" i="5"/>
  <c r="Q320" i="5"/>
  <c r="Q423" i="5"/>
  <c r="Q417" i="5"/>
  <c r="Q426" i="5"/>
  <c r="Q499" i="5"/>
  <c r="Q687" i="5"/>
  <c r="Q22" i="5"/>
  <c r="Q52" i="5"/>
  <c r="Q209" i="5"/>
  <c r="Q252" i="5"/>
  <c r="Q268" i="5"/>
  <c r="Q348" i="5"/>
  <c r="Q462" i="5"/>
  <c r="Q533" i="5"/>
  <c r="Q24" i="5"/>
  <c r="Q154" i="5"/>
  <c r="Q175" i="5"/>
  <c r="Q189" i="5"/>
  <c r="Q226" i="5"/>
  <c r="Q392" i="5"/>
  <c r="Q378" i="5"/>
  <c r="Q411" i="5"/>
  <c r="Q587" i="5"/>
  <c r="Q107" i="5"/>
  <c r="Q122" i="5"/>
  <c r="Q170" i="5"/>
  <c r="Q59" i="5"/>
  <c r="Q33" i="5"/>
  <c r="Q57" i="5"/>
  <c r="Q243" i="5"/>
  <c r="Q302" i="5"/>
  <c r="Q350" i="5"/>
  <c r="Q464" i="5"/>
  <c r="Q457" i="5"/>
  <c r="Q544" i="5"/>
  <c r="Q596" i="5"/>
  <c r="Q664" i="5"/>
  <c r="Q62" i="5"/>
  <c r="Q125" i="5"/>
  <c r="Q249" i="5"/>
  <c r="Q279" i="5"/>
  <c r="Q323" i="5"/>
  <c r="Q388" i="5"/>
  <c r="Q453" i="5"/>
  <c r="Q507" i="5"/>
  <c r="Q602" i="5"/>
  <c r="Q612" i="5"/>
  <c r="Q715" i="5"/>
  <c r="Q816" i="5"/>
  <c r="Q996" i="5"/>
  <c r="Q954" i="5"/>
  <c r="Q1096" i="5"/>
  <c r="Q1092" i="5"/>
  <c r="Q1167" i="5"/>
  <c r="Q1181" i="5"/>
  <c r="Q1195" i="5"/>
  <c r="Q1152" i="5"/>
  <c r="Q104" i="5"/>
  <c r="Q128" i="5"/>
  <c r="Q152" i="5"/>
  <c r="Q306" i="5"/>
  <c r="Q409" i="5"/>
  <c r="Q93" i="5"/>
  <c r="Q187" i="5"/>
  <c r="Q340" i="5"/>
  <c r="Q454" i="5"/>
  <c r="Q659" i="5"/>
  <c r="Q146" i="5"/>
  <c r="Q179" i="5"/>
  <c r="Q384" i="5"/>
  <c r="Q524" i="5"/>
  <c r="Q99" i="5"/>
  <c r="Q73" i="5"/>
  <c r="Q327" i="5"/>
  <c r="Q418" i="5"/>
  <c r="Q584" i="5"/>
  <c r="Q55" i="5"/>
  <c r="Q54" i="5"/>
  <c r="Q241" i="5"/>
  <c r="Q309" i="5"/>
  <c r="Q445" i="5"/>
  <c r="Q594" i="5"/>
  <c r="Q56" i="5"/>
  <c r="Q129" i="5"/>
  <c r="Q267" i="5"/>
  <c r="Q333" i="5"/>
  <c r="Q474" i="5"/>
  <c r="Q670" i="5"/>
  <c r="Q636" i="5"/>
  <c r="Q826" i="5"/>
  <c r="Q878" i="5"/>
  <c r="Q897" i="5"/>
  <c r="Q1079" i="5"/>
  <c r="Q1063" i="5"/>
  <c r="Q1120" i="5"/>
  <c r="Q1125" i="5"/>
  <c r="Q1154" i="5"/>
  <c r="Q85" i="5"/>
  <c r="Q168" i="5"/>
  <c r="Q332" i="5"/>
  <c r="Q446" i="5"/>
  <c r="Q138" i="5"/>
  <c r="Q222" i="5"/>
  <c r="Q376" i="5"/>
  <c r="Q516" i="5"/>
  <c r="Q632" i="5"/>
  <c r="Q97" i="5"/>
  <c r="Q259" i="5"/>
  <c r="Q382" i="5"/>
  <c r="Q489" i="5"/>
  <c r="Q94" i="5"/>
  <c r="Q197" i="5"/>
  <c r="Q296" i="5"/>
  <c r="Q419" i="5"/>
  <c r="Q96" i="5"/>
  <c r="Q182" i="5"/>
  <c r="Q44" i="5"/>
  <c r="Q213" i="5"/>
  <c r="Q416" i="5"/>
  <c r="Q443" i="5"/>
  <c r="Q599" i="5"/>
  <c r="Q131" i="5"/>
  <c r="Q160" i="5"/>
  <c r="Q312" i="5"/>
  <c r="Q447" i="5"/>
  <c r="Q577" i="5"/>
  <c r="Q705" i="5"/>
  <c r="Q46" i="5"/>
  <c r="Q633" i="5"/>
  <c r="Q888" i="5"/>
  <c r="Q883" i="5"/>
  <c r="Q905" i="5"/>
  <c r="Q1014" i="5"/>
  <c r="Q1067" i="5"/>
  <c r="Q1129" i="5"/>
  <c r="Q1132" i="5"/>
  <c r="Q1162" i="5"/>
  <c r="Q70" i="5"/>
  <c r="Q257" i="5"/>
  <c r="Q331" i="5"/>
  <c r="Q461" i="5"/>
  <c r="Q92" i="5"/>
  <c r="Q237" i="5"/>
  <c r="Q359" i="5"/>
  <c r="Q467" i="5"/>
  <c r="Q623" i="5"/>
  <c r="Q82" i="5"/>
  <c r="Q281" i="5"/>
  <c r="Q373" i="5"/>
  <c r="Q523" i="5"/>
  <c r="Q58" i="5"/>
  <c r="Q239" i="5"/>
  <c r="Q337" i="5"/>
  <c r="Q468" i="5"/>
  <c r="Q43" i="5"/>
  <c r="Q41" i="5"/>
  <c r="Q31" i="5"/>
  <c r="Q184" i="5"/>
  <c r="Q399" i="5"/>
  <c r="Q450" i="5"/>
  <c r="Q663" i="5"/>
  <c r="Q77" i="5"/>
  <c r="Q218" i="5"/>
  <c r="Q324" i="5"/>
  <c r="Q436" i="5"/>
  <c r="Q643" i="5"/>
  <c r="Q683" i="5"/>
  <c r="Q430" i="5"/>
  <c r="Q829" i="5"/>
  <c r="Q951" i="5"/>
  <c r="Q963" i="5"/>
  <c r="Q977" i="5"/>
  <c r="Q986" i="5"/>
  <c r="Q1026" i="5"/>
  <c r="Q1182" i="5"/>
  <c r="Q1188" i="5"/>
  <c r="Q1121" i="5"/>
  <c r="Q110" i="5"/>
  <c r="Q76" i="5"/>
  <c r="Q229" i="5"/>
  <c r="Q351" i="5"/>
  <c r="Q459" i="5"/>
  <c r="Q66" i="5"/>
  <c r="Q273" i="5"/>
  <c r="Q365" i="5"/>
  <c r="Q517" i="5"/>
  <c r="Q572" i="5"/>
  <c r="Q140" i="5"/>
  <c r="Q212" i="5"/>
  <c r="Q387" i="5"/>
  <c r="Q522" i="5"/>
  <c r="Q108" i="5"/>
  <c r="Q219" i="5"/>
  <c r="Q439" i="5"/>
  <c r="Q437" i="5"/>
  <c r="Q38" i="5"/>
  <c r="Q225" i="5"/>
  <c r="Q137" i="5"/>
  <c r="Q313" i="5"/>
  <c r="Q405" i="5"/>
  <c r="Q550" i="5"/>
  <c r="Q551" i="5"/>
  <c r="Q117" i="5"/>
  <c r="Q206" i="5"/>
  <c r="Q360" i="5"/>
  <c r="Q500" i="5"/>
  <c r="Q616" i="5"/>
  <c r="Q484" i="5"/>
  <c r="Q861" i="5"/>
  <c r="Q983" i="5"/>
  <c r="Q971" i="5"/>
  <c r="Q993" i="5"/>
  <c r="Q1000" i="5"/>
  <c r="Q1045" i="5"/>
  <c r="Q1190" i="5"/>
  <c r="Q1196" i="5"/>
  <c r="Q1127" i="5"/>
  <c r="Q202" i="5"/>
  <c r="Q63" i="5"/>
  <c r="Q196" i="5"/>
  <c r="Q415" i="5"/>
  <c r="Q466" i="5"/>
  <c r="Q36" i="5"/>
  <c r="Q250" i="5"/>
  <c r="Q339" i="5"/>
  <c r="Q520" i="5"/>
  <c r="Q585" i="5"/>
  <c r="Q167" i="5"/>
  <c r="Q216" i="5"/>
  <c r="Q370" i="5"/>
  <c r="Q579" i="5"/>
  <c r="Q109" i="5"/>
  <c r="Q266" i="5"/>
  <c r="Q390" i="5"/>
  <c r="Q497" i="5"/>
  <c r="Q102" i="5"/>
  <c r="Q201" i="5"/>
  <c r="Q113" i="5"/>
  <c r="Q271" i="5"/>
  <c r="Q380" i="5"/>
  <c r="Q486" i="5"/>
  <c r="Q604" i="5"/>
  <c r="Q60" i="5"/>
  <c r="Q221" i="5"/>
  <c r="Q424" i="5"/>
  <c r="Q451" i="5"/>
  <c r="Q607" i="5"/>
  <c r="Q634" i="5"/>
  <c r="Q784" i="5"/>
  <c r="Q964" i="5"/>
  <c r="Q946" i="5"/>
  <c r="Q1088" i="5"/>
  <c r="Q1076" i="5"/>
  <c r="Q1159" i="5"/>
  <c r="Q1173" i="5"/>
  <c r="Q1187" i="5"/>
  <c r="Q1144" i="5"/>
  <c r="Q51" i="5"/>
  <c r="Q64" i="5"/>
  <c r="Q144" i="5"/>
  <c r="Q275" i="5"/>
  <c r="Q345" i="5"/>
  <c r="Q29" i="5"/>
  <c r="Q169" i="5"/>
  <c r="Q325" i="5"/>
  <c r="Q463" i="5"/>
  <c r="Q583" i="5"/>
  <c r="Q42" i="5"/>
  <c r="Q231" i="5"/>
  <c r="Q329" i="5"/>
  <c r="Q460" i="5"/>
  <c r="Q35" i="5"/>
  <c r="Q181" i="5"/>
  <c r="Q276" i="5"/>
  <c r="Q440" i="5"/>
  <c r="Q521" i="5"/>
  <c r="Q84" i="5"/>
  <c r="Q69" i="5"/>
  <c r="Q210" i="5"/>
  <c r="Q318" i="5"/>
  <c r="Q414" i="5"/>
  <c r="Q635" i="5"/>
  <c r="Q656" i="5"/>
  <c r="Q151" i="5"/>
  <c r="Q285" i="5"/>
  <c r="Q346" i="5"/>
  <c r="Q555" i="5"/>
  <c r="Q648" i="5"/>
  <c r="Q843" i="5"/>
  <c r="Q1106" i="5"/>
  <c r="Q150" i="5"/>
  <c r="Q116" i="5"/>
  <c r="Q91" i="5"/>
  <c r="Q576" i="5"/>
  <c r="Q548" i="5"/>
  <c r="Q244" i="5"/>
  <c r="Q34" i="5"/>
  <c r="Q562" i="5"/>
  <c r="Q866" i="5"/>
  <c r="Q1110" i="5"/>
  <c r="Q141" i="5"/>
  <c r="Q159" i="5"/>
  <c r="Q37" i="5"/>
  <c r="Q603" i="5"/>
  <c r="Q525" i="5"/>
  <c r="Q282" i="5"/>
  <c r="Q142" i="5"/>
  <c r="Q554" i="5"/>
  <c r="Q588" i="5"/>
  <c r="Q1005" i="5"/>
  <c r="Q1131" i="5"/>
  <c r="Q287" i="5"/>
  <c r="Q283" i="5"/>
  <c r="Q177" i="5"/>
  <c r="Q148" i="5"/>
  <c r="Q121" i="5"/>
  <c r="Q393" i="5"/>
  <c r="Q245" i="5"/>
  <c r="Q835" i="5"/>
  <c r="Q1109" i="5"/>
  <c r="Q1177" i="5"/>
  <c r="Q421" i="5"/>
  <c r="Q362" i="5"/>
  <c r="Q319" i="5"/>
  <c r="Q220" i="5"/>
  <c r="Q48" i="5"/>
  <c r="Q504" i="5"/>
  <c r="Q349" i="5"/>
  <c r="Q794" i="5"/>
  <c r="Q1117" i="5"/>
  <c r="Q1185" i="5"/>
  <c r="Q396" i="5"/>
  <c r="Q353" i="5"/>
  <c r="Q254" i="5"/>
  <c r="Q224" i="5"/>
  <c r="Q112" i="5"/>
  <c r="Q537" i="5"/>
  <c r="Q413" i="5"/>
  <c r="Q933" i="5"/>
  <c r="Q1105" i="5"/>
  <c r="Q133" i="5"/>
  <c r="Q72" i="5"/>
  <c r="Q506" i="5"/>
  <c r="Q471" i="5"/>
  <c r="Q395" i="5"/>
  <c r="Q198" i="5"/>
  <c r="Q730" i="5"/>
  <c r="Q558" i="5"/>
  <c r="Q600" i="5"/>
  <c r="Q248" i="5"/>
  <c r="Q132" i="5"/>
  <c r="Q901" i="5"/>
  <c r="Q566" i="5"/>
  <c r="Q199" i="5"/>
  <c r="Q998" i="5"/>
  <c r="Q301" i="5"/>
  <c r="Q322" i="5"/>
  <c r="Q1097" i="5"/>
  <c r="Q571" i="5"/>
  <c r="Q658" i="5"/>
  <c r="Q1128" i="5"/>
  <c r="Q171" i="5"/>
  <c r="Q262" i="5"/>
  <c r="Q420" i="5"/>
  <c r="Q264" i="5"/>
  <c r="Q496" i="5"/>
  <c r="Q39" i="5"/>
  <c r="Q511" i="5"/>
  <c r="E6" i="5"/>
  <c r="E9" i="5" s="1"/>
  <c r="E10" i="5" s="1"/>
  <c r="P632" i="5"/>
  <c r="P979" i="5"/>
  <c r="P692" i="5"/>
  <c r="P977" i="5"/>
  <c r="P1189" i="5"/>
  <c r="P1169" i="5"/>
  <c r="P22" i="5"/>
  <c r="P350" i="5"/>
  <c r="P46" i="5"/>
  <c r="P1180" i="5"/>
  <c r="P823" i="5"/>
  <c r="P1192" i="5"/>
  <c r="P1119" i="5"/>
  <c r="P1115" i="5"/>
  <c r="P968" i="5"/>
  <c r="P924" i="5"/>
  <c r="P774" i="5"/>
  <c r="P669" i="5"/>
  <c r="P467" i="5"/>
  <c r="P96" i="5"/>
  <c r="P999" i="5"/>
  <c r="P664" i="5"/>
  <c r="P1145" i="5"/>
  <c r="P1098" i="5"/>
  <c r="P1092" i="5"/>
  <c r="P897" i="5"/>
  <c r="P901" i="5"/>
  <c r="P840" i="5"/>
  <c r="P690" i="5"/>
  <c r="P372" i="5"/>
  <c r="P78" i="5"/>
  <c r="P1102" i="5"/>
  <c r="P1028" i="5"/>
  <c r="P1050" i="5"/>
  <c r="P939" i="5"/>
  <c r="P867" i="5"/>
  <c r="P756" i="5"/>
  <c r="P509" i="5"/>
  <c r="P232" i="5"/>
  <c r="P129" i="5"/>
  <c r="P112" i="5"/>
  <c r="P191" i="5"/>
  <c r="P237" i="5"/>
  <c r="P267" i="5"/>
  <c r="P420" i="5"/>
  <c r="P445" i="5"/>
  <c r="P540" i="5"/>
  <c r="P79" i="5"/>
  <c r="P72" i="5"/>
  <c r="P154" i="5"/>
  <c r="P231" i="5"/>
  <c r="P299" i="5"/>
  <c r="P365" i="5"/>
  <c r="P487" i="5"/>
  <c r="P488" i="5"/>
  <c r="P569" i="5"/>
  <c r="P629" i="5"/>
  <c r="P704" i="5"/>
  <c r="P42" i="5"/>
  <c r="P36" i="5"/>
  <c r="P194" i="5"/>
  <c r="P261" i="5"/>
  <c r="P311" i="5"/>
  <c r="P219" i="5"/>
  <c r="P820" i="5"/>
  <c r="P519" i="5"/>
  <c r="P984" i="5"/>
  <c r="P1195" i="5"/>
  <c r="P1188" i="5"/>
  <c r="P1005" i="5"/>
  <c r="P798" i="5"/>
  <c r="P850" i="5"/>
  <c r="P929" i="5"/>
  <c r="P1038" i="5"/>
  <c r="P1001" i="5"/>
  <c r="P1087" i="5"/>
  <c r="P678" i="5"/>
  <c r="P1069" i="5"/>
  <c r="P1174" i="5"/>
  <c r="P1009" i="5"/>
  <c r="P1010" i="5"/>
  <c r="P974" i="5"/>
  <c r="P817" i="5"/>
  <c r="P537" i="5"/>
  <c r="P325" i="5"/>
  <c r="P1175" i="5"/>
  <c r="P940" i="5"/>
  <c r="P179" i="5"/>
  <c r="P1171" i="5"/>
  <c r="P1056" i="5"/>
  <c r="P1033" i="5"/>
  <c r="P1035" i="5"/>
  <c r="P975" i="5"/>
  <c r="P764" i="5"/>
  <c r="P609" i="5"/>
  <c r="P280" i="5"/>
  <c r="P1201" i="5"/>
  <c r="P1157" i="5"/>
  <c r="P1036" i="5"/>
  <c r="P841" i="5"/>
  <c r="P973" i="5"/>
  <c r="P791" i="5"/>
  <c r="P696" i="5"/>
  <c r="P352" i="5"/>
  <c r="P91" i="5"/>
  <c r="P92" i="5"/>
  <c r="P150" i="5"/>
  <c r="P238" i="5"/>
  <c r="P268" i="5"/>
  <c r="P383" i="5"/>
  <c r="P361" i="5"/>
  <c r="P1080" i="5"/>
  <c r="P1082" i="5"/>
  <c r="P919" i="5"/>
  <c r="P688" i="5"/>
  <c r="P831" i="5"/>
  <c r="P933" i="5"/>
  <c r="P857" i="5"/>
  <c r="P946" i="5"/>
  <c r="P921" i="5"/>
  <c r="P471" i="5"/>
  <c r="P1146" i="5"/>
  <c r="P1114" i="5"/>
  <c r="P993" i="5"/>
  <c r="P922" i="5"/>
  <c r="P894" i="5"/>
  <c r="P794" i="5"/>
  <c r="P654" i="5"/>
  <c r="P313" i="5"/>
  <c r="P1154" i="5"/>
  <c r="P845" i="5"/>
  <c r="P149" i="5"/>
  <c r="P1111" i="5"/>
  <c r="P1045" i="5"/>
  <c r="P1071" i="5"/>
  <c r="P955" i="5"/>
  <c r="P887" i="5"/>
  <c r="P752" i="5"/>
  <c r="P524" i="5"/>
  <c r="P185" i="5"/>
  <c r="P1137" i="5"/>
  <c r="P1090" i="5"/>
  <c r="P1084" i="5"/>
  <c r="P889" i="5"/>
  <c r="P885" i="5"/>
  <c r="P832" i="5"/>
  <c r="P739" i="5"/>
  <c r="P381" i="5"/>
  <c r="P54" i="5"/>
  <c r="P66" i="5"/>
  <c r="P41" i="5"/>
  <c r="P193" i="5"/>
  <c r="P266" i="5"/>
  <c r="P358" i="5"/>
  <c r="P360" i="5"/>
  <c r="P482" i="5"/>
  <c r="P518" i="5"/>
  <c r="P34" i="5"/>
  <c r="P117" i="5"/>
  <c r="P167" i="5"/>
  <c r="P241" i="5"/>
  <c r="P336" i="5"/>
  <c r="P386" i="5"/>
  <c r="P451" i="5"/>
  <c r="P484" i="5"/>
  <c r="P561" i="5"/>
  <c r="P707" i="5"/>
  <c r="P86" i="5"/>
  <c r="P136" i="5"/>
  <c r="P173" i="5"/>
  <c r="P228" i="5"/>
  <c r="P298" i="5"/>
  <c r="P390" i="5"/>
  <c r="P803" i="5"/>
  <c r="P1131" i="5"/>
  <c r="P821" i="5"/>
  <c r="P1125" i="5"/>
  <c r="P1144" i="5"/>
  <c r="P45" i="5"/>
  <c r="P411" i="5"/>
  <c r="P603" i="5"/>
  <c r="P550" i="5"/>
  <c r="P1136" i="5"/>
  <c r="P911" i="5"/>
  <c r="P1167" i="5"/>
  <c r="P1172" i="5"/>
  <c r="P1066" i="5"/>
  <c r="P1032" i="5"/>
  <c r="P878" i="5"/>
  <c r="P805" i="5"/>
  <c r="P644" i="5"/>
  <c r="P532" i="5"/>
  <c r="P172" i="5"/>
  <c r="P1123" i="5"/>
  <c r="P667" i="5"/>
  <c r="P1085" i="5"/>
  <c r="P1165" i="5"/>
  <c r="P1057" i="5"/>
  <c r="P877" i="5"/>
  <c r="P989" i="5"/>
  <c r="P799" i="5"/>
  <c r="P736" i="5"/>
  <c r="P384" i="5"/>
  <c r="P131" i="5"/>
  <c r="P1163" i="5"/>
  <c r="P1041" i="5"/>
  <c r="P1031" i="5"/>
  <c r="P1027" i="5"/>
  <c r="P959" i="5"/>
  <c r="P738" i="5"/>
  <c r="P545" i="5"/>
  <c r="P262" i="5"/>
  <c r="P65" i="5"/>
  <c r="P95" i="5"/>
  <c r="P168" i="5"/>
  <c r="P250" i="5"/>
  <c r="P315" i="5"/>
  <c r="P356" i="5"/>
  <c r="P899" i="5"/>
  <c r="P904" i="5"/>
  <c r="P1190" i="5"/>
  <c r="P703" i="5"/>
  <c r="P1106" i="5"/>
  <c r="P905" i="5"/>
  <c r="P856" i="5"/>
  <c r="P412" i="5"/>
  <c r="P938" i="5"/>
  <c r="P1138" i="5"/>
  <c r="P1086" i="5"/>
  <c r="P886" i="5"/>
  <c r="P622" i="5"/>
  <c r="P1176" i="5"/>
  <c r="P1099" i="5"/>
  <c r="P908" i="5"/>
  <c r="P657" i="5"/>
  <c r="P109" i="5"/>
  <c r="P101" i="5"/>
  <c r="P235" i="5"/>
  <c r="P378" i="5"/>
  <c r="P480" i="5"/>
  <c r="P73" i="5"/>
  <c r="P130" i="5"/>
  <c r="P204" i="5"/>
  <c r="P307" i="5"/>
  <c r="P403" i="5"/>
  <c r="P490" i="5"/>
  <c r="P642" i="5"/>
  <c r="P620" i="5"/>
  <c r="P31" i="5"/>
  <c r="P156" i="5"/>
  <c r="P205" i="5"/>
  <c r="P342" i="5"/>
  <c r="P363" i="5"/>
  <c r="P477" i="5"/>
  <c r="P492" i="5"/>
  <c r="P617" i="5"/>
  <c r="P581" i="5"/>
  <c r="P37" i="5"/>
  <c r="P21" i="5"/>
  <c r="P190" i="5"/>
  <c r="P221" i="5"/>
  <c r="P247" i="5"/>
  <c r="P338" i="5"/>
  <c r="P344" i="5"/>
  <c r="P466" i="5"/>
  <c r="P506" i="5"/>
  <c r="P58" i="5"/>
  <c r="P270" i="5"/>
  <c r="P371" i="5"/>
  <c r="P493" i="5"/>
  <c r="P686" i="5"/>
  <c r="P719" i="5"/>
  <c r="P779" i="5"/>
  <c r="P57" i="5"/>
  <c r="P151" i="5"/>
  <c r="P303" i="5"/>
  <c r="P436" i="5"/>
  <c r="P579" i="5"/>
  <c r="P619" i="5"/>
  <c r="P693" i="5"/>
  <c r="P769" i="5"/>
  <c r="P90" i="5"/>
  <c r="P210" i="5"/>
  <c r="P329" i="5"/>
  <c r="P440" i="5"/>
  <c r="P615" i="5"/>
  <c r="P745" i="5"/>
  <c r="P812" i="5"/>
  <c r="P718" i="5"/>
  <c r="P918" i="5"/>
  <c r="P987" i="5"/>
  <c r="P28" i="5"/>
  <c r="P182" i="5"/>
  <c r="P244" i="5"/>
  <c r="P340" i="5"/>
  <c r="P502" i="5"/>
  <c r="P568" i="5"/>
  <c r="P70" i="5"/>
  <c r="P152" i="5"/>
  <c r="P282" i="5"/>
  <c r="P376" i="5"/>
  <c r="P521" i="5"/>
  <c r="P595" i="5"/>
  <c r="P665" i="5"/>
  <c r="P786" i="5"/>
  <c r="P789" i="5"/>
  <c r="P981" i="5"/>
  <c r="P994" i="5"/>
  <c r="P1074" i="5"/>
  <c r="P1193" i="5"/>
  <c r="P1149" i="5"/>
  <c r="P1034" i="5"/>
  <c r="P961" i="5"/>
  <c r="P965" i="5"/>
  <c r="P762" i="5"/>
  <c r="P656" i="5"/>
  <c r="P377" i="5"/>
  <c r="P33" i="5"/>
  <c r="P990" i="5"/>
  <c r="P170" i="5"/>
  <c r="P1077" i="5"/>
  <c r="P1096" i="5"/>
  <c r="P1061" i="5"/>
  <c r="P882" i="5"/>
  <c r="P863" i="5"/>
  <c r="P827" i="5"/>
  <c r="P607" i="5"/>
  <c r="P251" i="5"/>
  <c r="P1182" i="5"/>
  <c r="P1126" i="5"/>
  <c r="P1132" i="5"/>
  <c r="P985" i="5"/>
  <c r="P992" i="5"/>
  <c r="P964" i="5"/>
  <c r="P806" i="5"/>
  <c r="P694" i="5"/>
  <c r="P431" i="5"/>
  <c r="P82" i="5"/>
  <c r="P334" i="5"/>
  <c r="P160" i="5"/>
  <c r="P735" i="5"/>
  <c r="P998" i="5"/>
  <c r="P255" i="5"/>
  <c r="P1065" i="5"/>
  <c r="P1043" i="5"/>
  <c r="P776" i="5"/>
  <c r="P207" i="5"/>
  <c r="P790" i="5"/>
  <c r="P1164" i="5"/>
  <c r="P1024" i="5"/>
  <c r="P797" i="5"/>
  <c r="P557" i="5"/>
  <c r="P1194" i="5"/>
  <c r="P988" i="5"/>
  <c r="P958" i="5"/>
  <c r="P585" i="5"/>
  <c r="P118" i="5"/>
  <c r="P64" i="5"/>
  <c r="P308" i="5"/>
  <c r="P417" i="5"/>
  <c r="P541" i="5"/>
  <c r="P137" i="5"/>
  <c r="P159" i="5"/>
  <c r="P203" i="5"/>
  <c r="P291" i="5"/>
  <c r="P369" i="5"/>
  <c r="P465" i="5"/>
  <c r="P597" i="5"/>
  <c r="P698" i="5"/>
  <c r="P97" i="5"/>
  <c r="P147" i="5"/>
  <c r="P218" i="5"/>
  <c r="P309" i="5"/>
  <c r="P346" i="5"/>
  <c r="P413" i="5"/>
  <c r="P525" i="5"/>
  <c r="P1055" i="5"/>
  <c r="P838" i="5"/>
  <c r="P599" i="5"/>
  <c r="P503" i="5"/>
  <c r="P772" i="5"/>
  <c r="P853" i="5"/>
  <c r="P1064" i="5"/>
  <c r="P1112" i="5"/>
  <c r="P1162" i="5"/>
  <c r="P1072" i="5"/>
  <c r="P1118" i="5"/>
  <c r="P1060" i="5"/>
  <c r="P825" i="5"/>
  <c r="P659" i="5"/>
  <c r="P52" i="5"/>
  <c r="P485" i="5"/>
  <c r="P1166" i="5"/>
  <c r="P1002" i="5"/>
  <c r="P801" i="5"/>
  <c r="P320" i="5"/>
  <c r="P1156" i="5"/>
  <c r="P1016" i="5"/>
  <c r="P780" i="5"/>
  <c r="P504" i="5"/>
  <c r="P75" i="5"/>
  <c r="P216" i="5"/>
  <c r="P273" i="5"/>
  <c r="P439" i="5"/>
  <c r="P555" i="5"/>
  <c r="P100" i="5"/>
  <c r="P164" i="5"/>
  <c r="P243" i="5"/>
  <c r="P391" i="5"/>
  <c r="P418" i="5"/>
  <c r="P548" i="5"/>
  <c r="P574" i="5"/>
  <c r="P729" i="5"/>
  <c r="P60" i="5"/>
  <c r="P85" i="5"/>
  <c r="P296" i="5"/>
  <c r="P351" i="5"/>
  <c r="P393" i="5"/>
  <c r="P450" i="5"/>
  <c r="P594" i="5"/>
  <c r="P596" i="5"/>
  <c r="P649" i="5"/>
  <c r="P49" i="5"/>
  <c r="P53" i="5"/>
  <c r="P135" i="5"/>
  <c r="P233" i="5"/>
  <c r="P293" i="5"/>
  <c r="P405" i="5"/>
  <c r="P410" i="5"/>
  <c r="P520" i="5"/>
  <c r="P40" i="5"/>
  <c r="P169" i="5"/>
  <c r="P289" i="5"/>
  <c r="P409" i="5"/>
  <c r="P573" i="5"/>
  <c r="P611" i="5"/>
  <c r="P671" i="5"/>
  <c r="P766" i="5"/>
  <c r="P161" i="5"/>
  <c r="P186" i="5"/>
  <c r="P414" i="5"/>
  <c r="P449" i="5"/>
  <c r="P584" i="5"/>
  <c r="P721" i="5"/>
  <c r="P796" i="5"/>
  <c r="P35" i="5"/>
  <c r="P166" i="5"/>
  <c r="P292" i="5"/>
  <c r="P385" i="5"/>
  <c r="P586" i="5"/>
  <c r="P526" i="5"/>
  <c r="P640" i="5"/>
  <c r="P746" i="5"/>
  <c r="P755" i="5"/>
  <c r="P957" i="5"/>
  <c r="P970" i="5"/>
  <c r="P115" i="5"/>
  <c r="P256" i="5"/>
  <c r="P275" i="5"/>
  <c r="P421" i="5"/>
  <c r="P601" i="5"/>
  <c r="P672" i="5"/>
  <c r="P44" i="5"/>
  <c r="P178" i="5"/>
  <c r="P321" i="5"/>
  <c r="P459" i="5"/>
  <c r="P560" i="5"/>
  <c r="P706" i="5"/>
  <c r="P708" i="5"/>
  <c r="P784" i="5"/>
  <c r="P991" i="5"/>
  <c r="P883" i="5"/>
  <c r="P888" i="5"/>
  <c r="P830" i="5"/>
  <c r="P1093" i="5"/>
  <c r="P1104" i="5"/>
  <c r="P1070" i="5"/>
  <c r="P890" i="5"/>
  <c r="P873" i="5"/>
  <c r="P851" i="5"/>
  <c r="P631" i="5"/>
  <c r="P1095" i="5"/>
  <c r="P948" i="5"/>
  <c r="P1116" i="5"/>
  <c r="P1129" i="5"/>
  <c r="P1108" i="5"/>
  <c r="P1153" i="5"/>
  <c r="P1100" i="5"/>
  <c r="P909" i="5"/>
  <c r="P714" i="5"/>
  <c r="P134" i="5"/>
  <c r="P399" i="5"/>
  <c r="P1109" i="5"/>
  <c r="P914" i="5"/>
  <c r="P758" i="5"/>
  <c r="P290" i="5"/>
  <c r="P1097" i="5"/>
  <c r="P944" i="5"/>
  <c r="P765" i="5"/>
  <c r="P468" i="5"/>
  <c r="P25" i="5"/>
  <c r="P188" i="5"/>
  <c r="P328" i="5"/>
  <c r="P452" i="5"/>
  <c r="P562" i="5"/>
  <c r="P88" i="5"/>
  <c r="P176" i="5"/>
  <c r="P302" i="5"/>
  <c r="P366" i="5"/>
  <c r="P446" i="5"/>
  <c r="P516" i="5"/>
  <c r="P638" i="5"/>
  <c r="P673" i="5"/>
  <c r="P124" i="5"/>
  <c r="P163" i="5"/>
  <c r="P269" i="5"/>
  <c r="P415" i="5"/>
  <c r="P392" i="5"/>
  <c r="P434" i="5"/>
  <c r="P528" i="5"/>
  <c r="P662" i="5"/>
  <c r="P689" i="5"/>
  <c r="P113" i="5"/>
  <c r="P77" i="5"/>
  <c r="P177" i="5"/>
  <c r="P312" i="5"/>
  <c r="P331" i="5"/>
  <c r="P404" i="5"/>
  <c r="P486" i="5"/>
  <c r="P510" i="5"/>
  <c r="P51" i="5"/>
  <c r="P199" i="5"/>
  <c r="P314" i="5"/>
  <c r="P429" i="5"/>
  <c r="P505" i="5"/>
  <c r="P715" i="5"/>
  <c r="P647" i="5"/>
  <c r="P741" i="5"/>
  <c r="P74" i="5"/>
  <c r="P245" i="5"/>
  <c r="P348" i="5"/>
  <c r="P533" i="5"/>
  <c r="P614" i="5"/>
  <c r="P720" i="5"/>
  <c r="P860" i="5"/>
  <c r="P29" i="5"/>
  <c r="P180" i="5"/>
  <c r="P316" i="5"/>
  <c r="P433" i="5"/>
  <c r="P559" i="5"/>
  <c r="P552" i="5"/>
  <c r="P685" i="5"/>
  <c r="P826" i="5"/>
  <c r="P829" i="5"/>
  <c r="P861" i="5"/>
  <c r="P862" i="5"/>
  <c r="P132" i="5"/>
  <c r="P213" i="5"/>
  <c r="P423" i="5"/>
  <c r="P458" i="5"/>
  <c r="P624" i="5"/>
  <c r="P677" i="5"/>
  <c r="P104" i="5"/>
  <c r="P212" i="5"/>
  <c r="P374" i="5"/>
  <c r="P426" i="5"/>
  <c r="P511" i="5"/>
  <c r="P697" i="5"/>
  <c r="P761" i="5"/>
  <c r="P848" i="5"/>
  <c r="P879" i="5"/>
  <c r="P947" i="5"/>
  <c r="P952" i="5"/>
  <c r="P872" i="5"/>
  <c r="P1155" i="5"/>
  <c r="P1039" i="5"/>
  <c r="P1022" i="5"/>
  <c r="P1019" i="5"/>
  <c r="P951" i="5"/>
  <c r="P722" i="5"/>
  <c r="P658" i="5"/>
  <c r="P242" i="5"/>
  <c r="P969" i="5"/>
  <c r="P577" i="5"/>
  <c r="P1160" i="5"/>
  <c r="P1205" i="5"/>
  <c r="P1083" i="5"/>
  <c r="P920" i="5"/>
  <c r="P884" i="5"/>
  <c r="P855" i="5"/>
  <c r="P783" i="5"/>
  <c r="P425" i="5"/>
  <c r="P69" i="5"/>
  <c r="P902" i="5"/>
  <c r="P1170" i="5"/>
  <c r="P1134" i="5"/>
  <c r="P1029" i="5"/>
  <c r="P954" i="5"/>
  <c r="P926" i="5"/>
  <c r="P725" i="5"/>
  <c r="P605" i="5"/>
  <c r="P318" i="5"/>
  <c r="P1048" i="5"/>
  <c r="P1067" i="5"/>
  <c r="P1121" i="5"/>
  <c r="P804" i="5"/>
  <c r="P1173" i="5"/>
  <c r="P880" i="5"/>
  <c r="P807" i="5"/>
  <c r="P428" i="5"/>
  <c r="P976" i="5"/>
  <c r="P1202" i="5"/>
  <c r="P1007" i="5"/>
  <c r="P966" i="5"/>
  <c r="P598" i="5"/>
  <c r="P1151" i="5"/>
  <c r="P1047" i="5"/>
  <c r="P822" i="5"/>
  <c r="P717" i="5"/>
  <c r="P198" i="5"/>
  <c r="P114" i="5"/>
  <c r="P294" i="5"/>
  <c r="P395" i="5"/>
  <c r="P457" i="5"/>
  <c r="P126" i="5"/>
  <c r="P128" i="5"/>
  <c r="P246" i="5"/>
  <c r="P310" i="5"/>
  <c r="P332" i="5"/>
  <c r="P515" i="5"/>
  <c r="P543" i="5"/>
  <c r="P553" i="5"/>
  <c r="P38" i="5"/>
  <c r="P32" i="5"/>
  <c r="P206" i="5"/>
  <c r="P319" i="5"/>
  <c r="P388" i="5"/>
  <c r="P470" i="5"/>
  <c r="P481" i="5"/>
  <c r="P666" i="5"/>
  <c r="P604" i="5"/>
  <c r="P711" i="5"/>
  <c r="P76" i="5"/>
  <c r="P138" i="5"/>
  <c r="P222" i="5"/>
  <c r="P260" i="5"/>
  <c r="P367" i="5"/>
  <c r="P345" i="5"/>
  <c r="P491" i="5"/>
  <c r="P546" i="5"/>
  <c r="P30" i="5"/>
  <c r="P215" i="5"/>
  <c r="P397" i="5"/>
  <c r="P489" i="5"/>
  <c r="P606" i="5"/>
  <c r="P712" i="5"/>
  <c r="P852" i="5"/>
  <c r="P110" i="5"/>
  <c r="P197" i="5"/>
  <c r="P279" i="5"/>
  <c r="P416" i="5"/>
  <c r="P527" i="5"/>
  <c r="P534" i="5"/>
  <c r="P679" i="5"/>
  <c r="P810" i="5"/>
  <c r="P116" i="5"/>
  <c r="P200" i="5"/>
  <c r="P407" i="5"/>
  <c r="P442" i="5"/>
  <c r="P608" i="5"/>
  <c r="P668" i="5"/>
  <c r="P748" i="5"/>
  <c r="P824" i="5"/>
  <c r="P870" i="5"/>
  <c r="P923" i="5"/>
  <c r="P928" i="5"/>
  <c r="P39" i="5"/>
  <c r="P277" i="5"/>
  <c r="P354" i="5"/>
  <c r="P531" i="5"/>
  <c r="P593" i="5"/>
  <c r="P759" i="5"/>
  <c r="P133" i="5"/>
  <c r="P249" i="5"/>
  <c r="P394" i="5"/>
  <c r="P498" i="5"/>
  <c r="P613" i="5"/>
  <c r="P775" i="5"/>
  <c r="P819" i="5"/>
  <c r="P777" i="5"/>
  <c r="P917" i="5"/>
  <c r="P930" i="5"/>
  <c r="P1110" i="5"/>
  <c r="P1168" i="5"/>
  <c r="P1089" i="5"/>
  <c r="P1091" i="5"/>
  <c r="P936" i="5"/>
  <c r="P900" i="5"/>
  <c r="P744" i="5"/>
  <c r="P633" i="5"/>
  <c r="P469" i="5"/>
  <c r="P229" i="5"/>
  <c r="P1046" i="5"/>
  <c r="P195" i="5"/>
  <c r="P1107" i="5"/>
  <c r="P165" i="5"/>
  <c r="P876" i="5"/>
  <c r="P50" i="5"/>
  <c r="P443" i="5"/>
  <c r="P146" i="5"/>
  <c r="P364" i="5"/>
  <c r="P529" i="5"/>
  <c r="P174" i="5"/>
  <c r="P389" i="5"/>
  <c r="P567" i="5"/>
  <c r="P753" i="5"/>
  <c r="P80" i="5"/>
  <c r="P278" i="5"/>
  <c r="P379" i="5"/>
  <c r="P494" i="5"/>
  <c r="P214" i="5"/>
  <c r="P483" i="5"/>
  <c r="P652" i="5"/>
  <c r="P800" i="5"/>
  <c r="P286" i="5"/>
  <c r="P497" i="5"/>
  <c r="P727" i="5"/>
  <c r="P89" i="5"/>
  <c r="P324" i="5"/>
  <c r="P618" i="5"/>
  <c r="P709" i="5"/>
  <c r="P903" i="5"/>
  <c r="P913" i="5"/>
  <c r="P226" i="5"/>
  <c r="P456" i="5"/>
  <c r="P635" i="5"/>
  <c r="P253" i="5"/>
  <c r="P496" i="5"/>
  <c r="P683" i="5"/>
  <c r="P747" i="5"/>
  <c r="P1011" i="5"/>
  <c r="P583" i="5"/>
  <c r="P1026" i="5"/>
  <c r="P931" i="5"/>
  <c r="P740" i="5"/>
  <c r="P284" i="5"/>
  <c r="P896" i="5"/>
  <c r="P63" i="5"/>
  <c r="P1140" i="5"/>
  <c r="P1068" i="5"/>
  <c r="P1003" i="5"/>
  <c r="P733" i="5"/>
  <c r="P687" i="5"/>
  <c r="P202" i="5"/>
  <c r="P1059" i="5"/>
  <c r="P1139" i="5"/>
  <c r="P1075" i="5"/>
  <c r="P868" i="5"/>
  <c r="P935" i="5"/>
  <c r="P767" i="5"/>
  <c r="P382" i="5"/>
  <c r="P1183" i="5"/>
  <c r="P1079" i="5"/>
  <c r="P1122" i="5"/>
  <c r="P960" i="5"/>
  <c r="P127" i="5"/>
  <c r="P793" i="5"/>
  <c r="P119" i="5"/>
  <c r="P507" i="5"/>
  <c r="P209" i="5"/>
  <c r="P368" i="5"/>
  <c r="P589" i="5"/>
  <c r="P171" i="5"/>
  <c r="P333" i="5"/>
  <c r="P602" i="5"/>
  <c r="P728" i="5"/>
  <c r="P61" i="5"/>
  <c r="P211" i="5"/>
  <c r="P362" i="5"/>
  <c r="P539" i="5"/>
  <c r="P236" i="5"/>
  <c r="P437" i="5"/>
  <c r="P713" i="5"/>
  <c r="P864" i="5"/>
  <c r="P263" i="5"/>
  <c r="P554" i="5"/>
  <c r="P625" i="5"/>
  <c r="P99" i="5"/>
  <c r="P301" i="5"/>
  <c r="P571" i="5"/>
  <c r="P681" i="5"/>
  <c r="P967" i="5"/>
  <c r="P858" i="5"/>
  <c r="P304" i="5"/>
  <c r="P500" i="5"/>
  <c r="P639" i="5"/>
  <c r="P252" i="5"/>
  <c r="P556" i="5"/>
  <c r="P695" i="5"/>
  <c r="P839" i="5"/>
  <c r="P842" i="5"/>
  <c r="P1143" i="5"/>
  <c r="P1030" i="5"/>
  <c r="P980" i="5"/>
  <c r="P701" i="5"/>
  <c r="P225" i="5"/>
  <c r="P891" i="5"/>
  <c r="P1199" i="5"/>
  <c r="P1141" i="5"/>
  <c r="P1042" i="5"/>
  <c r="P915" i="5"/>
  <c r="P734" i="5"/>
  <c r="P621" i="5"/>
  <c r="P187" i="5"/>
  <c r="P750" i="5"/>
  <c r="P1196" i="5"/>
  <c r="P1015" i="5"/>
  <c r="P866" i="5"/>
  <c r="P837" i="5"/>
  <c r="P705" i="5"/>
  <c r="P227" i="5"/>
  <c r="P140" i="5"/>
  <c r="P925" i="5"/>
  <c r="P983" i="5"/>
  <c r="P787" i="5"/>
  <c r="P916" i="5"/>
  <c r="P1158" i="5"/>
  <c r="P580" i="5"/>
  <c r="P223" i="5"/>
  <c r="P535" i="5"/>
  <c r="P272" i="5"/>
  <c r="P460" i="5"/>
  <c r="P751" i="5"/>
  <c r="P265" i="5"/>
  <c r="P401" i="5"/>
  <c r="P588" i="5"/>
  <c r="P55" i="5"/>
  <c r="P103" i="5"/>
  <c r="P271" i="5"/>
  <c r="P463" i="5"/>
  <c r="P94" i="5"/>
  <c r="P306" i="5"/>
  <c r="P536" i="5"/>
  <c r="P676" i="5"/>
  <c r="P84" i="5"/>
  <c r="P375" i="5"/>
  <c r="P590" i="5"/>
  <c r="P732" i="5"/>
  <c r="P148" i="5"/>
  <c r="P419" i="5"/>
  <c r="P564" i="5"/>
  <c r="P795" i="5"/>
  <c r="P893" i="5"/>
  <c r="P105" i="5"/>
  <c r="P323" i="5"/>
  <c r="P626" i="5"/>
  <c r="P24" i="5"/>
  <c r="P295" i="5"/>
  <c r="P650" i="5"/>
  <c r="P641" i="5"/>
  <c r="P927" i="5"/>
  <c r="P937" i="5"/>
  <c r="P1186" i="5"/>
  <c r="P1044" i="5"/>
  <c r="P950" i="5"/>
  <c r="P661" i="5"/>
  <c r="P26" i="5"/>
  <c r="P818" i="5"/>
  <c r="P1185" i="5"/>
  <c r="P1142" i="5"/>
  <c r="P1013" i="5"/>
  <c r="P949" i="5"/>
  <c r="P763" i="5"/>
  <c r="P501" i="5"/>
  <c r="P121" i="5"/>
  <c r="P1191" i="5"/>
  <c r="P1133" i="5"/>
  <c r="P1058" i="5"/>
  <c r="P907" i="5"/>
  <c r="P730" i="5"/>
  <c r="P517" i="5"/>
  <c r="P184" i="5"/>
  <c r="P710" i="5"/>
  <c r="P108" i="5"/>
  <c r="P895" i="5"/>
  <c r="P1159" i="5"/>
  <c r="P771" i="5"/>
  <c r="P1062" i="5"/>
  <c r="P297" i="5"/>
  <c r="P287" i="5"/>
  <c r="P62" i="5"/>
  <c r="P276" i="5"/>
  <c r="P549" i="5"/>
  <c r="P43" i="5"/>
  <c r="P254" i="5"/>
  <c r="P475" i="5"/>
  <c r="P572" i="5"/>
  <c r="P59" i="5"/>
  <c r="P201" i="5"/>
  <c r="P322" i="5"/>
  <c r="P432" i="5"/>
  <c r="P68" i="5"/>
  <c r="P359" i="5"/>
  <c r="P566" i="5"/>
  <c r="P724" i="5"/>
  <c r="P98" i="5"/>
  <c r="P387" i="5"/>
  <c r="P514" i="5"/>
  <c r="P782" i="5"/>
  <c r="P192" i="5"/>
  <c r="P462" i="5"/>
  <c r="P648" i="5"/>
  <c r="P785" i="5"/>
  <c r="P932" i="5"/>
  <c r="P122" i="5"/>
  <c r="P341" i="5"/>
  <c r="P623" i="5"/>
  <c r="P93" i="5"/>
  <c r="P373" i="5"/>
  <c r="P576" i="5"/>
  <c r="P836" i="5"/>
  <c r="P942" i="5"/>
  <c r="P1200" i="5"/>
  <c r="P1094" i="5"/>
  <c r="P1037" i="5"/>
  <c r="P854" i="5"/>
  <c r="P578" i="5"/>
  <c r="P27" i="5"/>
  <c r="P682" i="5"/>
  <c r="P1127" i="5"/>
  <c r="P1021" i="5"/>
  <c r="P1000" i="5"/>
  <c r="P833" i="5"/>
  <c r="P844" i="5"/>
  <c r="P424" i="5"/>
  <c r="P1161" i="5"/>
  <c r="P1152" i="5"/>
  <c r="P1198" i="5"/>
  <c r="P1103" i="5"/>
  <c r="P875" i="5"/>
  <c r="P781" i="5"/>
  <c r="P610" i="5"/>
  <c r="P120" i="5"/>
  <c r="P680" i="5"/>
  <c r="P1179" i="5"/>
  <c r="P770" i="5"/>
  <c r="P1184" i="5"/>
  <c r="P628" i="5"/>
  <c r="P1078" i="5"/>
  <c r="P259" i="5"/>
  <c r="P422" i="5"/>
  <c r="P83" i="5"/>
  <c r="P274" i="5"/>
  <c r="P570" i="5"/>
  <c r="P107" i="5"/>
  <c r="P300" i="5"/>
  <c r="P448" i="5"/>
  <c r="P653" i="5"/>
  <c r="P123" i="5"/>
  <c r="P264" i="5"/>
  <c r="P281" i="5"/>
  <c r="P427" i="5"/>
  <c r="P145" i="5"/>
  <c r="P398" i="5"/>
  <c r="P582" i="5"/>
  <c r="P788" i="5"/>
  <c r="P143" i="5"/>
  <c r="P353" i="5"/>
  <c r="P645" i="5"/>
  <c r="P843" i="5"/>
  <c r="P240" i="5"/>
  <c r="P476" i="5"/>
  <c r="P651" i="5"/>
  <c r="P754" i="5"/>
  <c r="P849" i="5"/>
  <c r="P56" i="5"/>
  <c r="P396" i="5"/>
  <c r="P646" i="5"/>
  <c r="P141" i="5"/>
  <c r="P347" i="5"/>
  <c r="P670" i="5"/>
  <c r="P773" i="5"/>
  <c r="P1006" i="5"/>
  <c r="P1187" i="5"/>
  <c r="P1148" i="5"/>
  <c r="P1008" i="5"/>
  <c r="P757" i="5"/>
  <c r="P472" i="5"/>
  <c r="P1113" i="5"/>
  <c r="P523" i="5"/>
  <c r="P1178" i="5"/>
  <c r="P1017" i="5"/>
  <c r="P953" i="5"/>
  <c r="P934" i="5"/>
  <c r="P716" i="5"/>
  <c r="P402" i="5"/>
  <c r="P1128" i="5"/>
  <c r="P1177" i="5"/>
  <c r="P1088" i="5"/>
  <c r="P997" i="5"/>
  <c r="P941" i="5"/>
  <c r="P811" i="5"/>
  <c r="P547" i="5"/>
  <c r="P81" i="5"/>
  <c r="P834" i="5"/>
  <c r="P1053" i="5"/>
  <c r="P551" i="5"/>
  <c r="P1049" i="5"/>
  <c r="P435" i="5"/>
  <c r="P898" i="5"/>
  <c r="P23" i="5"/>
  <c r="P479" i="5"/>
  <c r="P111" i="5"/>
  <c r="P430" i="5"/>
  <c r="P592" i="5"/>
  <c r="P125" i="5"/>
  <c r="P335" i="5"/>
  <c r="P530" i="5"/>
  <c r="P731" i="5"/>
  <c r="P144" i="5"/>
  <c r="P234" i="5"/>
  <c r="P343" i="5"/>
  <c r="P464" i="5"/>
  <c r="P181" i="5"/>
  <c r="P400" i="5"/>
  <c r="P508" i="5"/>
  <c r="P802" i="5"/>
  <c r="P230" i="5"/>
  <c r="P499" i="5"/>
  <c r="P655" i="5"/>
  <c r="P808" i="5"/>
  <c r="P239" i="5"/>
  <c r="P522" i="5"/>
  <c r="P743" i="5"/>
  <c r="P768" i="5"/>
  <c r="P906" i="5"/>
  <c r="P175" i="5"/>
  <c r="P478" i="5"/>
  <c r="P684" i="5"/>
  <c r="P217" i="5"/>
  <c r="P461" i="5"/>
  <c r="P691" i="5"/>
  <c r="P809" i="5"/>
  <c r="P956" i="5"/>
  <c r="P1018" i="5"/>
  <c r="P1150" i="5"/>
  <c r="P978" i="5"/>
  <c r="P778" i="5"/>
  <c r="P305" i="5"/>
  <c r="P1025" i="5"/>
  <c r="P283" i="5"/>
  <c r="P1204" i="5"/>
  <c r="P1023" i="5"/>
  <c r="P962" i="5"/>
  <c r="P814" i="5"/>
  <c r="P737" i="5"/>
  <c r="P339" i="5"/>
  <c r="P1040" i="5"/>
  <c r="P1203" i="5"/>
  <c r="P1004" i="5"/>
  <c r="P945" i="5"/>
  <c r="P859" i="5"/>
  <c r="P700" i="5"/>
  <c r="P370" i="5"/>
  <c r="P963" i="5"/>
  <c r="P749" i="5"/>
  <c r="P453" i="5"/>
  <c r="P616" i="5"/>
  <c r="P408" i="5"/>
  <c r="P612" i="5"/>
  <c r="P663" i="5"/>
  <c r="P726" i="5"/>
  <c r="P575" i="5"/>
  <c r="P702" i="5"/>
  <c r="P1076" i="5"/>
  <c r="P813" i="5"/>
  <c r="P972" i="5"/>
  <c r="P600" i="5"/>
  <c r="P847" i="5"/>
  <c r="P563" i="5"/>
  <c r="P71" i="5"/>
  <c r="P512" i="5"/>
  <c r="P675" i="5"/>
  <c r="P441" i="5"/>
  <c r="P835" i="5"/>
  <c r="P742" i="5"/>
  <c r="P815" i="5"/>
  <c r="P558" i="5"/>
  <c r="P760" i="5"/>
  <c r="P881" i="5"/>
  <c r="P355" i="5"/>
  <c r="P943" i="5"/>
  <c r="P1124" i="5"/>
  <c r="P828" i="5"/>
  <c r="P1120" i="5"/>
  <c r="P196" i="5"/>
  <c r="P674" i="5"/>
  <c r="P102" i="5"/>
  <c r="P544" i="5"/>
  <c r="P67" i="5"/>
  <c r="P142" i="5"/>
  <c r="P982" i="5"/>
  <c r="P87" i="5"/>
  <c r="P846" i="5"/>
  <c r="P865" i="5"/>
  <c r="P1135" i="5"/>
  <c r="P792" i="5"/>
  <c r="P1197" i="5"/>
  <c r="P627" i="5"/>
  <c r="P1105" i="5"/>
  <c r="P357" i="5"/>
  <c r="P106" i="5"/>
  <c r="P153" i="5"/>
  <c r="P155" i="5"/>
  <c r="P208" i="5"/>
  <c r="P288" i="5"/>
  <c r="P1051" i="5"/>
  <c r="P157" i="5"/>
  <c r="P892" i="5"/>
  <c r="P816" i="5"/>
  <c r="P1147" i="5"/>
  <c r="P643" i="5"/>
  <c r="P1012" i="5"/>
  <c r="P454" i="5"/>
  <c r="P869" i="5"/>
  <c r="P513" i="5"/>
  <c r="P248" i="5"/>
  <c r="P189" i="5"/>
  <c r="P257" i="5"/>
  <c r="P330" i="5"/>
  <c r="P380" i="5"/>
  <c r="P47" i="5"/>
  <c r="P326" i="5"/>
  <c r="P874" i="5"/>
  <c r="P699" i="5"/>
  <c r="P1073" i="5"/>
  <c r="P634" i="5"/>
  <c r="P1054" i="5"/>
  <c r="P220" i="5"/>
  <c r="P910" i="5"/>
  <c r="P1117" i="5"/>
  <c r="P986" i="5"/>
  <c r="P285" i="5"/>
  <c r="P473" i="5"/>
  <c r="P406" i="5"/>
  <c r="P637" i="5"/>
  <c r="P723" i="5"/>
  <c r="P636" i="5"/>
  <c r="P455" i="5"/>
  <c r="P587" i="5"/>
  <c r="P1081" i="5"/>
  <c r="P1181" i="5"/>
  <c r="P871" i="5"/>
  <c r="P1063" i="5"/>
  <c r="P1014" i="5"/>
  <c r="P48" i="5"/>
  <c r="P444" i="5"/>
  <c r="P1052" i="5"/>
  <c r="P912" i="5"/>
  <c r="P474" i="5"/>
  <c r="P224" i="5"/>
  <c r="P542" i="5"/>
  <c r="P1130" i="5"/>
  <c r="P995" i="5"/>
  <c r="P317" i="5"/>
  <c r="P565" i="5"/>
  <c r="P349" i="5"/>
  <c r="P447" i="5"/>
  <c r="P630" i="5"/>
  <c r="P162" i="5"/>
  <c r="P183" i="5"/>
  <c r="P1101" i="5"/>
  <c r="P538" i="5"/>
  <c r="P591" i="5"/>
  <c r="P139" i="5"/>
  <c r="P971" i="5"/>
  <c r="P996" i="5"/>
  <c r="P660" i="5"/>
  <c r="P438" i="5"/>
  <c r="P258" i="5"/>
  <c r="P337" i="5"/>
  <c r="P158" i="5"/>
  <c r="P1020" i="5"/>
  <c r="P327" i="5"/>
  <c r="P495" i="5"/>
  <c r="O18" i="5"/>
  <c r="O18" i="6"/>
  <c r="Q18" i="5"/>
  <c r="P18" i="5"/>
  <c r="Q18" i="6"/>
  <c r="P18" i="6"/>
  <c r="E4" i="5" l="1"/>
  <c r="M1143" i="5" s="1"/>
  <c r="E5" i="6"/>
  <c r="E6" i="6"/>
  <c r="E9" i="6" s="1"/>
  <c r="E10" i="6" s="1"/>
  <c r="M778" i="5" l="1"/>
  <c r="M828" i="5"/>
  <c r="M547" i="5"/>
  <c r="M1026" i="5"/>
  <c r="M920" i="5"/>
  <c r="M958" i="5"/>
  <c r="M538" i="5"/>
  <c r="N538" i="5" s="1"/>
  <c r="M185" i="5"/>
  <c r="N185" i="5" s="1"/>
  <c r="M981" i="5"/>
  <c r="M545" i="5"/>
  <c r="M942" i="5"/>
  <c r="M857" i="5"/>
  <c r="M301" i="5"/>
  <c r="M232" i="5"/>
  <c r="M557" i="5"/>
  <c r="N557" i="5" s="1"/>
  <c r="M1156" i="5"/>
  <c r="N1156" i="5" s="1"/>
  <c r="M393" i="5"/>
  <c r="M311" i="5"/>
  <c r="M672" i="5"/>
  <c r="M877" i="5"/>
  <c r="M178" i="5"/>
  <c r="M795" i="5"/>
  <c r="N795" i="5" s="1"/>
  <c r="M977" i="5"/>
  <c r="N977" i="5" s="1"/>
  <c r="M622" i="5"/>
  <c r="N622" i="5" s="1"/>
  <c r="M91" i="5"/>
  <c r="N91" i="5" s="1"/>
  <c r="M900" i="5"/>
  <c r="M1099" i="5"/>
  <c r="M1200" i="5"/>
  <c r="M142" i="5"/>
  <c r="M436" i="5"/>
  <c r="N436" i="5" s="1"/>
  <c r="M476" i="5"/>
  <c r="N476" i="5" s="1"/>
  <c r="M657" i="5"/>
  <c r="R657" i="5" s="1"/>
  <c r="M511" i="5"/>
  <c r="N511" i="5" s="1"/>
  <c r="M481" i="5"/>
  <c r="M67" i="5"/>
  <c r="M945" i="5"/>
  <c r="M349" i="5"/>
  <c r="M609" i="5"/>
  <c r="R609" i="5" s="1"/>
  <c r="M417" i="5"/>
  <c r="R417" i="5" s="1"/>
  <c r="M1034" i="5"/>
  <c r="N1034" i="5" s="1"/>
  <c r="M640" i="5"/>
  <c r="N640" i="5" s="1"/>
  <c r="M434" i="5"/>
  <c r="M52" i="5"/>
  <c r="M1059" i="5"/>
  <c r="M679" i="5"/>
  <c r="M533" i="5"/>
  <c r="R533" i="5" s="1"/>
  <c r="M1181" i="5"/>
  <c r="N1181" i="5" s="1"/>
  <c r="M437" i="5"/>
  <c r="R437" i="5" s="1"/>
  <c r="M629" i="5"/>
  <c r="N629" i="5" s="1"/>
  <c r="M804" i="5"/>
  <c r="M844" i="5"/>
  <c r="M331" i="5"/>
  <c r="M55" i="5"/>
  <c r="M264" i="5"/>
  <c r="N264" i="5" s="1"/>
  <c r="M1100" i="5"/>
  <c r="R1100" i="5" s="1"/>
  <c r="M285" i="5"/>
  <c r="N285" i="5" s="1"/>
  <c r="M872" i="5"/>
  <c r="N872" i="5" s="1"/>
  <c r="M295" i="5"/>
  <c r="M1159" i="5"/>
  <c r="M915" i="5"/>
  <c r="M937" i="5"/>
  <c r="M931" i="5"/>
  <c r="N931" i="5" s="1"/>
  <c r="M764" i="5"/>
  <c r="R764" i="5" s="1"/>
  <c r="M291" i="5"/>
  <c r="N291" i="5" s="1"/>
  <c r="M591" i="5"/>
  <c r="R591" i="5" s="1"/>
  <c r="M34" i="5"/>
  <c r="M440" i="5"/>
  <c r="M441" i="5"/>
  <c r="M630" i="5"/>
  <c r="M793" i="5"/>
  <c r="N793" i="5" s="1"/>
  <c r="M666" i="5"/>
  <c r="R666" i="5" s="1"/>
  <c r="M667" i="5"/>
  <c r="R667" i="5" s="1"/>
  <c r="M177" i="5"/>
  <c r="N177" i="5" s="1"/>
  <c r="M623" i="5"/>
  <c r="M1027" i="5"/>
  <c r="M973" i="5"/>
  <c r="M519" i="5"/>
  <c r="M1161" i="5"/>
  <c r="R1161" i="5" s="1"/>
  <c r="M73" i="5"/>
  <c r="N73" i="5" s="1"/>
  <c r="M1030" i="5"/>
  <c r="N1030" i="5" s="1"/>
  <c r="M995" i="5"/>
  <c r="R995" i="5" s="1"/>
  <c r="V38" i="5"/>
  <c r="M1163" i="5"/>
  <c r="M976" i="5"/>
  <c r="M329" i="5"/>
  <c r="M833" i="5"/>
  <c r="R833" i="5" s="1"/>
  <c r="M175" i="5"/>
  <c r="N175" i="5" s="1"/>
  <c r="M703" i="5"/>
  <c r="N703" i="5" s="1"/>
  <c r="M79" i="5"/>
  <c r="R79" i="5" s="1"/>
  <c r="M211" i="5"/>
  <c r="M336" i="5"/>
  <c r="M571" i="5"/>
  <c r="M146" i="5"/>
  <c r="M431" i="5"/>
  <c r="N431" i="5" s="1"/>
  <c r="M385" i="5"/>
  <c r="N385" i="5" s="1"/>
  <c r="M237" i="5"/>
  <c r="N237" i="5" s="1"/>
  <c r="M375" i="5"/>
  <c r="R375" i="5" s="1"/>
  <c r="M23" i="5"/>
  <c r="M806" i="5"/>
  <c r="M922" i="5"/>
  <c r="M1136" i="5"/>
  <c r="M222" i="5"/>
  <c r="R222" i="5" s="1"/>
  <c r="M163" i="5"/>
  <c r="R163" i="5" s="1"/>
  <c r="M413" i="5"/>
  <c r="N413" i="5" s="1"/>
  <c r="M448" i="5"/>
  <c r="N448" i="5" s="1"/>
  <c r="M729" i="5"/>
  <c r="M151" i="5"/>
  <c r="M374" i="5"/>
  <c r="M1106" i="5"/>
  <c r="M315" i="5"/>
  <c r="N315" i="5" s="1"/>
  <c r="V21" i="5"/>
  <c r="M307" i="5"/>
  <c r="N307" i="5" s="1"/>
  <c r="M305" i="5"/>
  <c r="R305" i="5" s="1"/>
  <c r="M338" i="5"/>
  <c r="M769" i="5"/>
  <c r="V37" i="5"/>
  <c r="M268" i="5"/>
  <c r="M796" i="5"/>
  <c r="R796" i="5" s="1"/>
  <c r="M1009" i="5"/>
  <c r="N1009" i="5" s="1"/>
  <c r="M770" i="5"/>
  <c r="R770" i="5" s="1"/>
  <c r="M552" i="5"/>
  <c r="R552" i="5" s="1"/>
  <c r="M1068" i="5"/>
  <c r="M646" i="5"/>
  <c r="M347" i="5"/>
  <c r="M139" i="5"/>
  <c r="M180" i="5"/>
  <c r="R180" i="5" s="1"/>
  <c r="M742" i="5"/>
  <c r="N742" i="5" s="1"/>
  <c r="M1095" i="5"/>
  <c r="R1095" i="5" s="1"/>
  <c r="M610" i="5"/>
  <c r="N610" i="5" s="1"/>
  <c r="M724" i="5"/>
  <c r="M1118" i="5"/>
  <c r="M997" i="5"/>
  <c r="M89" i="5"/>
  <c r="M143" i="5"/>
  <c r="N143" i="5" s="1"/>
  <c r="M990" i="5"/>
  <c r="N990" i="5" s="1"/>
  <c r="M214" i="5"/>
  <c r="R214" i="5" s="1"/>
  <c r="M929" i="5"/>
  <c r="R929" i="5" s="1"/>
  <c r="M1125" i="5"/>
  <c r="M677" i="5"/>
  <c r="M288" i="5"/>
  <c r="M648" i="5"/>
  <c r="M988" i="5"/>
  <c r="N988" i="5" s="1"/>
  <c r="M337" i="5"/>
  <c r="R337" i="5" s="1"/>
  <c r="M1070" i="5"/>
  <c r="R1070" i="5" s="1"/>
  <c r="M269" i="5"/>
  <c r="R269" i="5" s="1"/>
  <c r="M641" i="5"/>
  <c r="M499" i="5"/>
  <c r="M803" i="5"/>
  <c r="M1054" i="5"/>
  <c r="M712" i="5"/>
  <c r="N712" i="5" s="1"/>
  <c r="V28" i="5"/>
  <c r="M721" i="5"/>
  <c r="R721" i="5" s="1"/>
  <c r="M889" i="5"/>
  <c r="R889" i="5" s="1"/>
  <c r="M933" i="5"/>
  <c r="M878" i="5"/>
  <c r="V31" i="5"/>
  <c r="M1173" i="5"/>
  <c r="M521" i="5"/>
  <c r="R521" i="5" s="1"/>
  <c r="M206" i="5"/>
  <c r="R206" i="5" s="1"/>
  <c r="M1004" i="5"/>
  <c r="R1004" i="5" s="1"/>
  <c r="M1150" i="5"/>
  <c r="N1150" i="5" s="1"/>
  <c r="M155" i="5"/>
  <c r="M389" i="5"/>
  <c r="M954" i="5"/>
  <c r="M1124" i="5"/>
  <c r="M704" i="5"/>
  <c r="N704" i="5" s="1"/>
  <c r="M495" i="5"/>
  <c r="R495" i="5" s="1"/>
  <c r="M381" i="5"/>
  <c r="R381" i="5" s="1"/>
  <c r="M318" i="5"/>
  <c r="N318" i="5" s="1"/>
  <c r="V32" i="5"/>
  <c r="M44" i="5"/>
  <c r="M822" i="5"/>
  <c r="M884" i="5"/>
  <c r="M241" i="5"/>
  <c r="N241" i="5" s="1"/>
  <c r="M1023" i="5"/>
  <c r="R1023" i="5" s="1"/>
  <c r="M788" i="5"/>
  <c r="N788" i="5" s="1"/>
  <c r="M1104" i="5"/>
  <c r="R1104" i="5" s="1"/>
  <c r="M830" i="5"/>
  <c r="M406" i="5"/>
  <c r="M782" i="5"/>
  <c r="M730" i="5"/>
  <c r="M70" i="5"/>
  <c r="R70" i="5" s="1"/>
  <c r="M983" i="5"/>
  <c r="N983" i="5" s="1"/>
  <c r="M1176" i="5"/>
  <c r="N1176" i="5" s="1"/>
  <c r="M800" i="5"/>
  <c r="R800" i="5" s="1"/>
  <c r="M450" i="5"/>
  <c r="V18" i="5"/>
  <c r="M989" i="5"/>
  <c r="M517" i="5"/>
  <c r="M936" i="5"/>
  <c r="N936" i="5" s="1"/>
  <c r="M866" i="5"/>
  <c r="R866" i="5" s="1"/>
  <c r="M783" i="5"/>
  <c r="R783" i="5" s="1"/>
  <c r="M101" i="5"/>
  <c r="R101" i="5" s="1"/>
  <c r="M992" i="5"/>
  <c r="M727" i="5"/>
  <c r="M35" i="5"/>
  <c r="M280" i="5"/>
  <c r="M750" i="5"/>
  <c r="N750" i="5" s="1"/>
  <c r="M123" i="5"/>
  <c r="N123" i="5" s="1"/>
  <c r="M246" i="5"/>
  <c r="R246" i="5" s="1"/>
  <c r="M1078" i="5"/>
  <c r="R1078" i="5" s="1"/>
  <c r="M898" i="5"/>
  <c r="M294" i="5"/>
  <c r="M1063" i="5"/>
  <c r="M106" i="5"/>
  <c r="M849" i="5"/>
  <c r="N849" i="5" s="1"/>
  <c r="M771" i="5"/>
  <c r="N771" i="5" s="1"/>
  <c r="M172" i="5"/>
  <c r="R172" i="5" s="1"/>
  <c r="M1155" i="5"/>
  <c r="R1155" i="5" s="1"/>
  <c r="M1081" i="5"/>
  <c r="M733" i="5"/>
  <c r="V19" i="5"/>
  <c r="M906" i="5"/>
  <c r="M271" i="5"/>
  <c r="N271" i="5" s="1"/>
  <c r="M379" i="5"/>
  <c r="N379" i="5" s="1"/>
  <c r="M621" i="5"/>
  <c r="N621" i="5" s="1"/>
  <c r="M887" i="5"/>
  <c r="R887" i="5" s="1"/>
  <c r="M384" i="5"/>
  <c r="M202" i="5"/>
  <c r="M1139" i="5"/>
  <c r="M530" i="5"/>
  <c r="M856" i="5"/>
  <c r="R856" i="5" s="1"/>
  <c r="M599" i="5"/>
  <c r="N599" i="5" s="1"/>
  <c r="V35" i="5"/>
  <c r="M794" i="5"/>
  <c r="N794" i="5" s="1"/>
  <c r="M411" i="5"/>
  <c r="M590" i="5"/>
  <c r="M952" i="5"/>
  <c r="M643" i="5"/>
  <c r="M964" i="5"/>
  <c r="N964" i="5" s="1"/>
  <c r="M1039" i="5"/>
  <c r="N1039" i="5" s="1"/>
  <c r="M357" i="5"/>
  <c r="N357" i="5" s="1"/>
  <c r="M369" i="5"/>
  <c r="N369" i="5" s="1"/>
  <c r="M1142" i="5"/>
  <c r="M826" i="5"/>
  <c r="M553" i="5"/>
  <c r="M569" i="5"/>
  <c r="M851" i="5"/>
  <c r="N851" i="5" s="1"/>
  <c r="M27" i="5"/>
  <c r="N27" i="5" s="1"/>
  <c r="V16" i="5"/>
  <c r="M463" i="5"/>
  <c r="R463" i="5" s="1"/>
  <c r="M1174" i="5"/>
  <c r="M390" i="5"/>
  <c r="M505" i="5"/>
  <c r="M660" i="5"/>
  <c r="M1050" i="5"/>
  <c r="N1050" i="5" s="1"/>
  <c r="M1024" i="5"/>
  <c r="N1024" i="5" s="1"/>
  <c r="M503" i="5"/>
  <c r="N503" i="5" s="1"/>
  <c r="M1064" i="5"/>
  <c r="R1064" i="5" s="1"/>
  <c r="V3" i="5"/>
  <c r="M174" i="5"/>
  <c r="M1035" i="5"/>
  <c r="M502" i="5"/>
  <c r="M714" i="5"/>
  <c r="N714" i="5" s="1"/>
  <c r="M458" i="5"/>
  <c r="N458" i="5" s="1"/>
  <c r="M549" i="5"/>
  <c r="R549" i="5" s="1"/>
  <c r="M1083" i="5"/>
  <c r="R1083" i="5" s="1"/>
  <c r="M736" i="5"/>
  <c r="M119" i="5"/>
  <c r="M63" i="5"/>
  <c r="V4" i="5"/>
  <c r="M786" i="5"/>
  <c r="R786" i="5" s="1"/>
  <c r="M324" i="5"/>
  <c r="R324" i="5" s="1"/>
  <c r="M392" i="5"/>
  <c r="N392" i="5" s="1"/>
  <c r="M608" i="5"/>
  <c r="R608" i="5" s="1"/>
  <c r="M683" i="5"/>
  <c r="M433" i="5"/>
  <c r="M179" i="5"/>
  <c r="M453" i="5"/>
  <c r="M320" i="5"/>
  <c r="N320" i="5" s="1"/>
  <c r="M1197" i="5"/>
  <c r="N1197" i="5" s="1"/>
  <c r="M325" i="5"/>
  <c r="N325" i="5" s="1"/>
  <c r="M409" i="5"/>
  <c r="N409" i="5" s="1"/>
  <c r="M645" i="5"/>
  <c r="M1037" i="5"/>
  <c r="M818" i="5"/>
  <c r="M510" i="5"/>
  <c r="M500" i="5"/>
  <c r="N500" i="5" s="1"/>
  <c r="M1016" i="5"/>
  <c r="R1016" i="5" s="1"/>
  <c r="M986" i="5"/>
  <c r="N986" i="5" s="1"/>
  <c r="M166" i="5"/>
  <c r="R166" i="5" s="1"/>
  <c r="M218" i="5"/>
  <c r="M604" i="5"/>
  <c r="M785" i="5"/>
  <c r="M817" i="5"/>
  <c r="M781" i="5"/>
  <c r="R781" i="5" s="1"/>
  <c r="M1000" i="5"/>
  <c r="R1000" i="5" s="1"/>
  <c r="M1108" i="5"/>
  <c r="R1108" i="5" s="1"/>
  <c r="M204" i="5"/>
  <c r="N204" i="5" s="1"/>
  <c r="M1074" i="5"/>
  <c r="M745" i="5"/>
  <c r="M772" i="5"/>
  <c r="V7" i="5"/>
  <c r="M652" i="5"/>
  <c r="R652" i="5" s="1"/>
  <c r="M574" i="5"/>
  <c r="N574" i="5" s="1"/>
  <c r="M975" i="5"/>
  <c r="R975" i="5" s="1"/>
  <c r="M234" i="5"/>
  <c r="N234" i="5" s="1"/>
  <c r="M934" i="5"/>
  <c r="M576" i="5"/>
  <c r="M355" i="5"/>
  <c r="M1127" i="5"/>
  <c r="M1051" i="5"/>
  <c r="N1051" i="5" s="1"/>
  <c r="M861" i="5"/>
  <c r="R861" i="5" s="1"/>
  <c r="M883" i="5"/>
  <c r="N883" i="5" s="1"/>
  <c r="M798" i="5"/>
  <c r="R798" i="5" s="1"/>
  <c r="M1038" i="5"/>
  <c r="M164" i="5"/>
  <c r="M459" i="5"/>
  <c r="M140" i="5"/>
  <c r="M735" i="5"/>
  <c r="N735" i="5" s="1"/>
  <c r="V8" i="5"/>
  <c r="M1103" i="5"/>
  <c r="R1103" i="5" s="1"/>
  <c r="M1194" i="5"/>
  <c r="N1194" i="5" s="1"/>
  <c r="M539" i="5"/>
  <c r="M767" i="5"/>
  <c r="R767" i="5" s="1"/>
  <c r="M1055" i="5"/>
  <c r="M692" i="5"/>
  <c r="N692" i="5" s="1"/>
  <c r="M56" i="5"/>
  <c r="N56" i="5" s="1"/>
  <c r="M863" i="5"/>
  <c r="N863" i="5" s="1"/>
  <c r="M60" i="5"/>
  <c r="N60" i="5" s="1"/>
  <c r="M430" i="5"/>
  <c r="R430" i="5" s="1"/>
  <c r="M161" i="5"/>
  <c r="M216" i="5"/>
  <c r="N216" i="5" s="1"/>
  <c r="M50" i="5"/>
  <c r="M893" i="5"/>
  <c r="M40" i="5"/>
  <c r="R40" i="5" s="1"/>
  <c r="M32" i="5"/>
  <c r="N32" i="5" s="1"/>
  <c r="M1060" i="5"/>
  <c r="R1060" i="5" s="1"/>
  <c r="M747" i="5"/>
  <c r="R747" i="5" s="1"/>
  <c r="M626" i="5"/>
  <c r="M1144" i="5"/>
  <c r="N1144" i="5" s="1"/>
  <c r="M364" i="5"/>
  <c r="M644" i="5"/>
  <c r="R644" i="5" s="1"/>
  <c r="M120" i="5"/>
  <c r="R120" i="5" s="1"/>
  <c r="M138" i="5"/>
  <c r="R138" i="5" s="1"/>
  <c r="M555" i="5"/>
  <c r="R555" i="5" s="1"/>
  <c r="M774" i="5"/>
  <c r="N774" i="5" s="1"/>
  <c r="M885" i="5"/>
  <c r="M1089" i="5"/>
  <c r="R1089" i="5" s="1"/>
  <c r="M415" i="5"/>
  <c r="M752" i="5"/>
  <c r="R752" i="5" s="1"/>
  <c r="M994" i="5"/>
  <c r="N994" i="5" s="1"/>
  <c r="M316" i="5"/>
  <c r="N316" i="5" s="1"/>
  <c r="M616" i="5"/>
  <c r="N616" i="5" s="1"/>
  <c r="M1090" i="5"/>
  <c r="R1090" i="5" s="1"/>
  <c r="M827" i="5"/>
  <c r="M367" i="5"/>
  <c r="N367" i="5" s="1"/>
  <c r="M259" i="5"/>
  <c r="M114" i="5"/>
  <c r="N114" i="5" s="1"/>
  <c r="M561" i="5"/>
  <c r="N561" i="5" s="1"/>
  <c r="M1119" i="5"/>
  <c r="N1119" i="5" s="1"/>
  <c r="M940" i="5"/>
  <c r="R940" i="5" s="1"/>
  <c r="M182" i="5"/>
  <c r="R182" i="5" s="1"/>
  <c r="M1117" i="5"/>
  <c r="M345" i="5"/>
  <c r="N345" i="5" s="1"/>
  <c r="M935" i="5"/>
  <c r="M326" i="5"/>
  <c r="R326" i="5" s="1"/>
  <c r="M829" i="5"/>
  <c r="R829" i="5" s="1"/>
  <c r="M917" i="5"/>
  <c r="N917" i="5" s="1"/>
  <c r="M321" i="5"/>
  <c r="N321" i="5" s="1"/>
  <c r="M421" i="5"/>
  <c r="N421" i="5" s="1"/>
  <c r="M809" i="5"/>
  <c r="M33" i="5"/>
  <c r="M1137" i="5"/>
  <c r="V24" i="5"/>
  <c r="M358" i="5"/>
  <c r="R358" i="5" s="1"/>
  <c r="M815" i="5"/>
  <c r="N815" i="5" s="1"/>
  <c r="M438" i="5"/>
  <c r="R438" i="5" s="1"/>
  <c r="M1005" i="5"/>
  <c r="R1005" i="5" s="1"/>
  <c r="M1179" i="5"/>
  <c r="M1185" i="5"/>
  <c r="R1185" i="5" s="1"/>
  <c r="M738" i="5"/>
  <c r="M171" i="5"/>
  <c r="N171" i="5" s="1"/>
  <c r="M682" i="5"/>
  <c r="R682" i="5" s="1"/>
  <c r="M487" i="5"/>
  <c r="R487" i="5" s="1"/>
  <c r="M77" i="5"/>
  <c r="R77" i="5" s="1"/>
  <c r="M224" i="5"/>
  <c r="R224" i="5" s="1"/>
  <c r="M173" i="5"/>
  <c r="M111" i="5"/>
  <c r="R111" i="5" s="1"/>
  <c r="M302" i="5"/>
  <c r="M748" i="5"/>
  <c r="R748" i="5" s="1"/>
  <c r="M391" i="5"/>
  <c r="R391" i="5" s="1"/>
  <c r="M633" i="5"/>
  <c r="R633" i="5" s="1"/>
  <c r="M1167" i="5"/>
  <c r="N1167" i="5" s="1"/>
  <c r="M81" i="5"/>
  <c r="N81" i="5" s="1"/>
  <c r="M1146" i="5"/>
  <c r="M636" i="5"/>
  <c r="R636" i="5" s="1"/>
  <c r="M152" i="5"/>
  <c r="M486" i="5"/>
  <c r="N486" i="5" s="1"/>
  <c r="M1015" i="5"/>
  <c r="N1015" i="5" s="1"/>
  <c r="M987" i="5"/>
  <c r="R987" i="5" s="1"/>
  <c r="M743" i="5"/>
  <c r="R743" i="5" s="1"/>
  <c r="M939" i="5"/>
  <c r="N939" i="5" s="1"/>
  <c r="M605" i="5"/>
  <c r="M650" i="5"/>
  <c r="N650" i="5" s="1"/>
  <c r="M368" i="5"/>
  <c r="M775" i="5"/>
  <c r="R775" i="5" s="1"/>
  <c r="M875" i="5"/>
  <c r="R875" i="5" s="1"/>
  <c r="M467" i="5"/>
  <c r="N467" i="5" s="1"/>
  <c r="M387" i="5"/>
  <c r="R387" i="5" s="1"/>
  <c r="M911" i="5"/>
  <c r="N911" i="5" s="1"/>
  <c r="M1046" i="5"/>
  <c r="M1105" i="5"/>
  <c r="N1105" i="5" s="1"/>
  <c r="M514" i="5"/>
  <c r="M483" i="5"/>
  <c r="N483" i="5" s="1"/>
  <c r="M284" i="5"/>
  <c r="N284" i="5" s="1"/>
  <c r="M210" i="5"/>
  <c r="N210" i="5" s="1"/>
  <c r="M238" i="5"/>
  <c r="N238" i="5" s="1"/>
  <c r="M1006" i="5"/>
  <c r="R1006" i="5" s="1"/>
  <c r="M790" i="5"/>
  <c r="M901" i="5"/>
  <c r="N901" i="5" s="1"/>
  <c r="M837" i="5"/>
  <c r="M971" i="5"/>
  <c r="R971" i="5" s="1"/>
  <c r="M260" i="5"/>
  <c r="R260" i="5" s="1"/>
  <c r="M1204" i="5"/>
  <c r="N1204" i="5" s="1"/>
  <c r="M330" i="5"/>
  <c r="R330" i="5" s="1"/>
  <c r="M956" i="5"/>
  <c r="N956" i="5" s="1"/>
  <c r="M751" i="5"/>
  <c r="M245" i="5"/>
  <c r="M969" i="5"/>
  <c r="M303" i="5"/>
  <c r="N303" i="5" s="1"/>
  <c r="M802" i="5"/>
  <c r="R802" i="5" s="1"/>
  <c r="M848" i="5"/>
  <c r="N848" i="5" s="1"/>
  <c r="M359" i="5"/>
  <c r="N359" i="5" s="1"/>
  <c r="M58" i="5"/>
  <c r="N58" i="5" s="1"/>
  <c r="M668" i="5"/>
  <c r="M810" i="5"/>
  <c r="N810" i="5" s="1"/>
  <c r="M1043" i="5"/>
  <c r="M546" i="5"/>
  <c r="N546" i="5" s="1"/>
  <c r="M951" i="6"/>
  <c r="N951" i="6" s="1"/>
  <c r="M731" i="5"/>
  <c r="N731" i="5" s="1"/>
  <c r="M1120" i="5"/>
  <c r="R1120" i="5" s="1"/>
  <c r="M90" i="5"/>
  <c r="N90" i="5" s="1"/>
  <c r="M408" i="5"/>
  <c r="M188" i="5"/>
  <c r="N188" i="5" s="1"/>
  <c r="M719" i="5"/>
  <c r="R719" i="5" s="1"/>
  <c r="M1148" i="5"/>
  <c r="N1148" i="5" s="1"/>
  <c r="M611" i="5"/>
  <c r="N611" i="5" s="1"/>
  <c r="M1007" i="5"/>
  <c r="R1007" i="5" s="1"/>
  <c r="M678" i="6"/>
  <c r="N678" i="6" s="1"/>
  <c r="M65" i="5"/>
  <c r="R65" i="5" s="1"/>
  <c r="M1153" i="5"/>
  <c r="M1113" i="5"/>
  <c r="R1113" i="5" s="1"/>
  <c r="M478" i="5"/>
  <c r="R478" i="5" s="1"/>
  <c r="M1019" i="5"/>
  <c r="R1019" i="5" s="1"/>
  <c r="M339" i="5"/>
  <c r="N339" i="5" s="1"/>
  <c r="M144" i="5"/>
  <c r="R144" i="5" s="1"/>
  <c r="M343" i="5"/>
  <c r="N343" i="5" s="1"/>
  <c r="M1134" i="5"/>
  <c r="N1134" i="5" s="1"/>
  <c r="M480" i="5"/>
  <c r="M881" i="5"/>
  <c r="N881" i="5" s="1"/>
  <c r="M1017" i="5"/>
  <c r="N1017" i="5" s="1"/>
  <c r="M1044" i="5"/>
  <c r="N1044" i="5" s="1"/>
  <c r="M1057" i="5"/>
  <c r="R1057" i="5" s="1"/>
  <c r="M820" i="5"/>
  <c r="N820" i="5" s="1"/>
  <c r="M1048" i="5"/>
  <c r="R1048" i="5" s="1"/>
  <c r="M256" i="5"/>
  <c r="N256" i="5" s="1"/>
  <c r="M564" i="5"/>
  <c r="M45" i="5"/>
  <c r="N45" i="5" s="1"/>
  <c r="M840" i="5"/>
  <c r="R840" i="5" s="1"/>
  <c r="M859" i="5"/>
  <c r="R859" i="5" s="1"/>
  <c r="M504" i="5"/>
  <c r="R504" i="5" s="1"/>
  <c r="M396" i="5"/>
  <c r="R396" i="5" s="1"/>
  <c r="M578" i="5"/>
  <c r="R578" i="5" s="1"/>
  <c r="M928" i="5"/>
  <c r="R928" i="5" s="1"/>
  <c r="M838" i="5"/>
  <c r="M293" i="5"/>
  <c r="R293" i="5" s="1"/>
  <c r="M102" i="5"/>
  <c r="N102" i="5" s="1"/>
  <c r="M128" i="5"/>
  <c r="R128" i="5" s="1"/>
  <c r="M107" i="5"/>
  <c r="N107" i="5" s="1"/>
  <c r="M25" i="5"/>
  <c r="R25" i="5" s="1"/>
  <c r="M924" i="5"/>
  <c r="R924" i="5" s="1"/>
  <c r="M707" i="5"/>
  <c r="N707" i="5" s="1"/>
  <c r="M524" i="5"/>
  <c r="M944" i="5"/>
  <c r="M904" i="5"/>
  <c r="N904" i="5" s="1"/>
  <c r="M996" i="5"/>
  <c r="N996" i="5" s="1"/>
  <c r="M907" i="5"/>
  <c r="N907" i="5" s="1"/>
  <c r="M333" i="5"/>
  <c r="R333" i="5" s="1"/>
  <c r="M807" i="5"/>
  <c r="N807" i="5" s="1"/>
  <c r="M219" i="5"/>
  <c r="R219" i="5" s="1"/>
  <c r="M62" i="5"/>
  <c r="M1145" i="5"/>
  <c r="R1145" i="5" s="1"/>
  <c r="M908" i="5"/>
  <c r="N908" i="5" s="1"/>
  <c r="M1047" i="5"/>
  <c r="N1047" i="5" s="1"/>
  <c r="M1183" i="5"/>
  <c r="N1183" i="5" s="1"/>
  <c r="M638" i="5"/>
  <c r="N638" i="5" s="1"/>
  <c r="M494" i="5"/>
  <c r="R494" i="5" s="1"/>
  <c r="M468" i="5"/>
  <c r="R468" i="5" s="1"/>
  <c r="M582" i="5"/>
  <c r="M720" i="5"/>
  <c r="N720" i="5" s="1"/>
  <c r="M808" i="5"/>
  <c r="N808" i="5" s="1"/>
  <c r="M243" i="5"/>
  <c r="N243" i="5" s="1"/>
  <c r="M953" i="5"/>
  <c r="R953" i="5" s="1"/>
  <c r="M888" i="5"/>
  <c r="R888" i="5" s="1"/>
  <c r="M860" i="5"/>
  <c r="R860" i="5" s="1"/>
  <c r="M1201" i="5"/>
  <c r="N1201" i="5" s="1"/>
  <c r="M965" i="5"/>
  <c r="M147" i="6"/>
  <c r="R147" i="6" s="1"/>
  <c r="M880" i="5"/>
  <c r="R880" i="5" s="1"/>
  <c r="M92" i="5"/>
  <c r="R92" i="5" s="1"/>
  <c r="M597" i="5"/>
  <c r="N597" i="5" s="1"/>
  <c r="M930" i="5"/>
  <c r="R930" i="5" s="1"/>
  <c r="M662" i="5"/>
  <c r="N662" i="5" s="1"/>
  <c r="M614" i="5"/>
  <c r="N614" i="5" s="1"/>
  <c r="M926" i="5"/>
  <c r="M1147" i="5"/>
  <c r="N1147" i="5" s="1"/>
  <c r="M1188" i="5"/>
  <c r="N1188" i="5" s="1"/>
  <c r="M753" i="5"/>
  <c r="N753" i="5" s="1"/>
  <c r="M515" i="5"/>
  <c r="R515" i="5" s="1"/>
  <c r="V22" i="5"/>
  <c r="M82" i="5"/>
  <c r="R82" i="5" s="1"/>
  <c r="M777" i="5"/>
  <c r="N777" i="5" s="1"/>
  <c r="M462" i="5"/>
  <c r="M946" i="5"/>
  <c r="N946" i="5" s="1"/>
  <c r="M967" i="5"/>
  <c r="N967" i="5" s="1"/>
  <c r="M899" i="5"/>
  <c r="R899" i="5" s="1"/>
  <c r="M109" i="5"/>
  <c r="N109" i="5" s="1"/>
  <c r="M647" i="5"/>
  <c r="N647" i="5" s="1"/>
  <c r="M362" i="5"/>
  <c r="R362" i="5" s="1"/>
  <c r="M658" i="5"/>
  <c r="R658" i="5" s="1"/>
  <c r="M340" i="5"/>
  <c r="M51" i="5"/>
  <c r="N51" i="5" s="1"/>
  <c r="M691" i="5"/>
  <c r="R691" i="5" s="1"/>
  <c r="M993" i="5"/>
  <c r="N993" i="5" s="1"/>
  <c r="M145" i="5"/>
  <c r="R145" i="5" s="1"/>
  <c r="M64" i="5"/>
  <c r="R64" i="5" s="1"/>
  <c r="M278" i="5"/>
  <c r="R278" i="5" s="1"/>
  <c r="M1205" i="5"/>
  <c r="R1205" i="5" s="1"/>
  <c r="M741" i="5"/>
  <c r="M681" i="6"/>
  <c r="M208" i="5"/>
  <c r="R208" i="5" s="1"/>
  <c r="M57" i="5"/>
  <c r="N57" i="5" s="1"/>
  <c r="M43" i="5"/>
  <c r="N43" i="5" s="1"/>
  <c r="M156" i="5"/>
  <c r="R156" i="5" s="1"/>
  <c r="M48" i="5"/>
  <c r="R48" i="5" s="1"/>
  <c r="M1151" i="5"/>
  <c r="N1151" i="5" s="1"/>
  <c r="M1010" i="5"/>
  <c r="N1010" i="5" s="1"/>
  <c r="M193" i="5"/>
  <c r="N193" i="5" s="1"/>
  <c r="M227" i="5"/>
  <c r="N227" i="5" s="1"/>
  <c r="M824" i="5"/>
  <c r="R824" i="5" s="1"/>
  <c r="M705" i="5"/>
  <c r="R705" i="5" s="1"/>
  <c r="M474" i="5"/>
  <c r="R474" i="5" s="1"/>
  <c r="M979" i="5"/>
  <c r="N979" i="5" s="1"/>
  <c r="M228" i="5"/>
  <c r="N228" i="5" s="1"/>
  <c r="M1116" i="5"/>
  <c r="N1116" i="5" s="1"/>
  <c r="M1111" i="5"/>
  <c r="N1111" i="5" s="1"/>
  <c r="M594" i="5"/>
  <c r="R594" i="5" s="1"/>
  <c r="M882" i="5"/>
  <c r="R882" i="5" s="1"/>
  <c r="M432" i="5"/>
  <c r="N432" i="5" s="1"/>
  <c r="V36" i="5"/>
  <c r="M276" i="5"/>
  <c r="N276" i="5" s="1"/>
  <c r="M697" i="5"/>
  <c r="N697" i="5" s="1"/>
  <c r="M184" i="5"/>
  <c r="R184" i="5" s="1"/>
  <c r="M1121" i="5"/>
  <c r="N1121" i="5" s="1"/>
  <c r="M398" i="5"/>
  <c r="R398" i="5" s="1"/>
  <c r="M639" i="5"/>
  <c r="R639" i="5" s="1"/>
  <c r="M891" i="5"/>
  <c r="N891" i="5" s="1"/>
  <c r="M637" i="5"/>
  <c r="R637" i="5" s="1"/>
  <c r="M402" i="5"/>
  <c r="R402" i="5" s="1"/>
  <c r="M498" i="5"/>
  <c r="N498" i="5" s="1"/>
  <c r="M617" i="5"/>
  <c r="N617" i="5" s="1"/>
  <c r="M113" i="5"/>
  <c r="N113" i="5" s="1"/>
  <c r="M22" i="5"/>
  <c r="M1160" i="5"/>
  <c r="R1160" i="5" s="1"/>
  <c r="M562" i="5"/>
  <c r="N562" i="5" s="1"/>
  <c r="M1066" i="5"/>
  <c r="R1066" i="5" s="1"/>
  <c r="M428" i="5"/>
  <c r="R428" i="5" s="1"/>
  <c r="M300" i="5"/>
  <c r="R300" i="5" s="1"/>
  <c r="M492" i="5"/>
  <c r="R492" i="5" s="1"/>
  <c r="M1157" i="5"/>
  <c r="N1157" i="5" s="1"/>
  <c r="M916" i="5"/>
  <c r="R916" i="5" s="1"/>
  <c r="M94" i="5"/>
  <c r="R94" i="5" s="1"/>
  <c r="M654" i="5"/>
  <c r="R654" i="5" s="1"/>
  <c r="M205" i="5"/>
  <c r="R205" i="5" s="1"/>
  <c r="M37" i="5"/>
  <c r="R37" i="5" s="1"/>
  <c r="M1202" i="5"/>
  <c r="N1202" i="5" s="1"/>
  <c r="M596" i="5"/>
  <c r="N596" i="5" s="1"/>
  <c r="M615" i="5"/>
  <c r="N615" i="5" s="1"/>
  <c r="M26" i="5"/>
  <c r="R26" i="5" s="1"/>
  <c r="M1140" i="5"/>
  <c r="R1140" i="5" s="1"/>
  <c r="M579" i="5"/>
  <c r="N579" i="5" s="1"/>
  <c r="M310" i="5"/>
  <c r="N310" i="5" s="1"/>
  <c r="M1199" i="5"/>
  <c r="N1199" i="5" s="1"/>
  <c r="M843" i="5"/>
  <c r="N843" i="5" s="1"/>
  <c r="V13" i="5"/>
  <c r="M427" i="5"/>
  <c r="N427" i="5" s="1"/>
  <c r="M1178" i="5"/>
  <c r="N1178" i="5" s="1"/>
  <c r="M348" i="5"/>
  <c r="R348" i="5" s="1"/>
  <c r="M402" i="6"/>
  <c r="M333" i="6"/>
  <c r="M521" i="6"/>
  <c r="R521" i="6" s="1"/>
  <c r="M111" i="6"/>
  <c r="M226" i="5"/>
  <c r="N226" i="5" s="1"/>
  <c r="M122" i="5"/>
  <c r="N122" i="5" s="1"/>
  <c r="M534" i="5"/>
  <c r="N534" i="5" s="1"/>
  <c r="V2" i="5"/>
  <c r="M1065" i="5"/>
  <c r="R1065" i="5" s="1"/>
  <c r="M353" i="5"/>
  <c r="N353" i="5" s="1"/>
  <c r="M565" i="5"/>
  <c r="R565" i="5" s="1"/>
  <c r="M613" i="5"/>
  <c r="R613" i="5" s="1"/>
  <c r="M825" i="5"/>
  <c r="N825" i="5" s="1"/>
  <c r="M121" i="5"/>
  <c r="R121" i="5" s="1"/>
  <c r="M457" i="5"/>
  <c r="R457" i="5" s="1"/>
  <c r="M537" i="5"/>
  <c r="R537" i="5" s="1"/>
  <c r="M484" i="5"/>
  <c r="R484" i="5" s="1"/>
  <c r="M725" i="5"/>
  <c r="N725" i="5" s="1"/>
  <c r="M1114" i="5"/>
  <c r="R1114" i="5" s="1"/>
  <c r="M1168" i="5"/>
  <c r="R1168" i="5" s="1"/>
  <c r="M1138" i="5"/>
  <c r="R1138" i="5" s="1"/>
  <c r="M894" i="5"/>
  <c r="R894" i="5" s="1"/>
  <c r="M196" i="5"/>
  <c r="R196" i="5" s="1"/>
  <c r="M223" i="5"/>
  <c r="N223" i="5" s="1"/>
  <c r="M625" i="5"/>
  <c r="N625" i="5" s="1"/>
  <c r="M536" i="5"/>
  <c r="N536" i="5" s="1"/>
  <c r="M1096" i="5"/>
  <c r="N1096" i="5" s="1"/>
  <c r="M674" i="5"/>
  <c r="N674" i="5" s="1"/>
  <c r="V6" i="5"/>
  <c r="M186" i="5"/>
  <c r="R186" i="5" s="1"/>
  <c r="M1041" i="5"/>
  <c r="R1041" i="5" s="1"/>
  <c r="M653" i="5"/>
  <c r="N653" i="5" s="1"/>
  <c r="M116" i="5"/>
  <c r="R116" i="5" s="1"/>
  <c r="M852" i="5"/>
  <c r="N852" i="5" s="1"/>
  <c r="M29" i="5"/>
  <c r="N29" i="5" s="1"/>
  <c r="M706" i="5"/>
  <c r="N706" i="5" s="1"/>
  <c r="M895" i="5"/>
  <c r="R895" i="5" s="1"/>
  <c r="M799" i="5"/>
  <c r="R799" i="5" s="1"/>
  <c r="M83" i="5"/>
  <c r="N83" i="5" s="1"/>
  <c r="M351" i="5"/>
  <c r="R351" i="5" s="1"/>
  <c r="M419" i="5"/>
  <c r="N419" i="5" s="1"/>
  <c r="M1079" i="5"/>
  <c r="R1079" i="5" s="1"/>
  <c r="M469" i="5"/>
  <c r="R469" i="5" s="1"/>
  <c r="M489" i="5"/>
  <c r="N489" i="5" s="1"/>
  <c r="M568" i="5"/>
  <c r="R568" i="5" s="1"/>
  <c r="M309" i="5"/>
  <c r="N309" i="5" s="1"/>
  <c r="M1022" i="5"/>
  <c r="N1022" i="5" s="1"/>
  <c r="M287" i="5"/>
  <c r="N287" i="5" s="1"/>
  <c r="M602" i="5"/>
  <c r="N602" i="5" s="1"/>
  <c r="M36" i="5"/>
  <c r="R36" i="5" s="1"/>
  <c r="M853" i="5"/>
  <c r="R853" i="5" s="1"/>
  <c r="M322" i="5"/>
  <c r="N322" i="5" s="1"/>
  <c r="M1115" i="5"/>
  <c r="R1115" i="5" s="1"/>
  <c r="M394" i="5"/>
  <c r="R394" i="5" s="1"/>
  <c r="M198" i="5"/>
  <c r="N198" i="5" s="1"/>
  <c r="M278" i="6"/>
  <c r="M1138" i="6"/>
  <c r="M299" i="6"/>
  <c r="R299" i="6" s="1"/>
  <c r="M715" i="6"/>
  <c r="M424" i="5"/>
  <c r="R424" i="5" s="1"/>
  <c r="M1003" i="5"/>
  <c r="N1003" i="5" s="1"/>
  <c r="M868" i="5"/>
  <c r="N868" i="5" s="1"/>
  <c r="M512" i="5"/>
  <c r="R512" i="5" s="1"/>
  <c r="M496" i="5"/>
  <c r="R496" i="5" s="1"/>
  <c r="M1186" i="5"/>
  <c r="R1186" i="5" s="1"/>
  <c r="M1101" i="5"/>
  <c r="R1101" i="5" s="1"/>
  <c r="M522" i="5"/>
  <c r="N522" i="5" s="1"/>
  <c r="M112" i="5"/>
  <c r="R112" i="5" s="1"/>
  <c r="M831" i="5"/>
  <c r="N831" i="5" s="1"/>
  <c r="M570" i="5"/>
  <c r="N570" i="5" s="1"/>
  <c r="M723" i="5"/>
  <c r="N723" i="5" s="1"/>
  <c r="M1053" i="5"/>
  <c r="N1053" i="5" s="1"/>
  <c r="M376" i="5"/>
  <c r="R376" i="5" s="1"/>
  <c r="M461" i="5"/>
  <c r="N461" i="5" s="1"/>
  <c r="M422" i="5"/>
  <c r="R422" i="5" s="1"/>
  <c r="M951" i="5"/>
  <c r="N951" i="5" s="1"/>
  <c r="M203" i="5"/>
  <c r="R203" i="5" s="1"/>
  <c r="M1011" i="5"/>
  <c r="N1011" i="5" s="1"/>
  <c r="M281" i="5"/>
  <c r="R281" i="5" s="1"/>
  <c r="M556" i="5"/>
  <c r="N556" i="5" s="1"/>
  <c r="M334" i="5"/>
  <c r="R334" i="5" s="1"/>
  <c r="M225" i="5"/>
  <c r="R225" i="5" s="1"/>
  <c r="M1062" i="5"/>
  <c r="R1062" i="5" s="1"/>
  <c r="M819" i="5"/>
  <c r="N819" i="5" s="1"/>
  <c r="M1198" i="5"/>
  <c r="R1198" i="5" s="1"/>
  <c r="M470" i="6"/>
  <c r="M408" i="6"/>
  <c r="M302" i="6"/>
  <c r="M405" i="6"/>
  <c r="M670" i="6"/>
  <c r="M667" i="6"/>
  <c r="M542" i="5"/>
  <c r="N542" i="5" s="1"/>
  <c r="M354" i="5"/>
  <c r="R354" i="5" s="1"/>
  <c r="M726" i="5"/>
  <c r="N726" i="5" s="1"/>
  <c r="M1097" i="5"/>
  <c r="N1097" i="5" s="1"/>
  <c r="M892" i="5"/>
  <c r="N892" i="5" s="1"/>
  <c r="M693" i="5"/>
  <c r="R693" i="5" s="1"/>
  <c r="M947" i="5"/>
  <c r="N947" i="5" s="1"/>
  <c r="M308" i="5"/>
  <c r="R308" i="5" s="1"/>
  <c r="V5" i="5"/>
  <c r="M372" i="5"/>
  <c r="N372" i="5" s="1"/>
  <c r="M791" i="5"/>
  <c r="N791" i="5" s="1"/>
  <c r="M221" i="5"/>
  <c r="N221" i="5" s="1"/>
  <c r="M209" i="5"/>
  <c r="N209" i="5" s="1"/>
  <c r="M270" i="5"/>
  <c r="N270" i="5" s="1"/>
  <c r="M1080" i="5"/>
  <c r="R1080" i="5" s="1"/>
  <c r="M698" i="5"/>
  <c r="R698" i="5" s="1"/>
  <c r="M792" i="5"/>
  <c r="N792" i="5" s="1"/>
  <c r="M1086" i="5"/>
  <c r="N1086" i="5" s="1"/>
  <c r="M635" i="5"/>
  <c r="R635" i="5" s="1"/>
  <c r="M749" i="5"/>
  <c r="N749" i="5" s="1"/>
  <c r="M133" i="5"/>
  <c r="R133" i="5" s="1"/>
  <c r="M290" i="5"/>
  <c r="N290" i="5" s="1"/>
  <c r="M1172" i="5"/>
  <c r="N1172" i="5" s="1"/>
  <c r="M1040" i="5"/>
  <c r="N1040" i="5" s="1"/>
  <c r="M312" i="5"/>
  <c r="N312" i="5" s="1"/>
  <c r="M541" i="5"/>
  <c r="N541" i="5" s="1"/>
  <c r="M1021" i="5"/>
  <c r="R1021" i="5" s="1"/>
  <c r="M1158" i="5"/>
  <c r="R1158" i="5" s="1"/>
  <c r="M236" i="5"/>
  <c r="R236" i="5" s="1"/>
  <c r="M328" i="5"/>
  <c r="R328" i="5" s="1"/>
  <c r="M261" i="5"/>
  <c r="R261" i="5" s="1"/>
  <c r="M950" i="5"/>
  <c r="N950" i="5" s="1"/>
  <c r="M1049" i="5"/>
  <c r="R1049" i="5" s="1"/>
  <c r="M455" i="5"/>
  <c r="R455" i="5" s="1"/>
  <c r="M454" i="5"/>
  <c r="N454" i="5" s="1"/>
  <c r="M299" i="5"/>
  <c r="R299" i="5" s="1"/>
  <c r="V9" i="5"/>
  <c r="M1122" i="5"/>
  <c r="N1122" i="5" s="1"/>
  <c r="M158" i="5"/>
  <c r="N158" i="5" s="1"/>
  <c r="M554" i="5"/>
  <c r="N554" i="5" s="1"/>
  <c r="M456" i="5"/>
  <c r="R456" i="5" s="1"/>
  <c r="M273" i="5"/>
  <c r="R273" i="5" s="1"/>
  <c r="M968" i="5"/>
  <c r="R968" i="5" s="1"/>
  <c r="M306" i="5"/>
  <c r="N306" i="5" s="1"/>
  <c r="M1171" i="5"/>
  <c r="N1171" i="5" s="1"/>
  <c r="M42" i="5"/>
  <c r="R42" i="5" s="1"/>
  <c r="M718" i="5"/>
  <c r="N718" i="5" s="1"/>
  <c r="M277" i="5"/>
  <c r="R277" i="5" s="1"/>
  <c r="M1112" i="5"/>
  <c r="N1112" i="5" s="1"/>
  <c r="M520" i="5"/>
  <c r="N520" i="5" s="1"/>
  <c r="M1087" i="5"/>
  <c r="N1087" i="5" s="1"/>
  <c r="M1033" i="5"/>
  <c r="N1033" i="5" s="1"/>
  <c r="M115" i="6"/>
  <c r="M1027" i="6"/>
  <c r="M776" i="6"/>
  <c r="M795" i="6"/>
  <c r="M332" i="5"/>
  <c r="R332" i="5" s="1"/>
  <c r="M518" i="5"/>
  <c r="R518" i="5" s="1"/>
  <c r="M584" i="5"/>
  <c r="R584" i="5" s="1"/>
  <c r="M876" i="5"/>
  <c r="R876" i="5" s="1"/>
  <c r="M513" i="5"/>
  <c r="M38" i="5"/>
  <c r="R38" i="5" s="1"/>
  <c r="M289" i="5"/>
  <c r="N289" i="5" s="1"/>
  <c r="M183" i="5"/>
  <c r="R183" i="5" s="1"/>
  <c r="M1002" i="5"/>
  <c r="R1002" i="5" s="1"/>
  <c r="M998" i="5"/>
  <c r="N998" i="5" s="1"/>
  <c r="M734" i="5"/>
  <c r="N734" i="5" s="1"/>
  <c r="M710" i="5"/>
  <c r="R710" i="5" s="1"/>
  <c r="V30" i="5"/>
  <c r="M972" i="5"/>
  <c r="R972" i="5" s="1"/>
  <c r="M104" i="5"/>
  <c r="N104" i="5" s="1"/>
  <c r="M168" i="5"/>
  <c r="R168" i="5" s="1"/>
  <c r="M473" i="5"/>
  <c r="R473" i="5" s="1"/>
  <c r="M1014" i="5"/>
  <c r="R1014" i="5" s="1"/>
  <c r="M1107" i="5"/>
  <c r="N1107" i="5" s="1"/>
  <c r="M943" i="5"/>
  <c r="R943" i="5" s="1"/>
  <c r="M1085" i="5"/>
  <c r="M479" i="5"/>
  <c r="R479" i="5" s="1"/>
  <c r="M759" i="5"/>
  <c r="N759" i="5" s="1"/>
  <c r="M68" i="5"/>
  <c r="N68" i="5" s="1"/>
  <c r="M814" i="5"/>
  <c r="N814" i="5" s="1"/>
  <c r="M252" i="5"/>
  <c r="N252" i="5" s="1"/>
  <c r="M766" i="5"/>
  <c r="R766" i="5" s="1"/>
  <c r="M346" i="5"/>
  <c r="N346" i="5" s="1"/>
  <c r="M136" i="5"/>
  <c r="V25" i="5"/>
  <c r="M365" i="5"/>
  <c r="R365" i="5" s="1"/>
  <c r="M1082" i="5"/>
  <c r="N1082" i="5" s="1"/>
  <c r="M835" i="5"/>
  <c r="R835" i="5" s="1"/>
  <c r="M957" i="5"/>
  <c r="N957" i="5" s="1"/>
  <c r="M962" i="5"/>
  <c r="N962" i="5" s="1"/>
  <c r="M412" i="5"/>
  <c r="N412" i="5" s="1"/>
  <c r="M272" i="5"/>
  <c r="M688" i="5"/>
  <c r="R688" i="5" s="1"/>
  <c r="M927" i="5"/>
  <c r="N927" i="5" s="1"/>
  <c r="M47" i="5"/>
  <c r="N47" i="5" s="1"/>
  <c r="M598" i="5"/>
  <c r="N598" i="5" s="1"/>
  <c r="M839" i="5"/>
  <c r="N839" i="5" s="1"/>
  <c r="M356" i="5"/>
  <c r="N356" i="5" s="1"/>
  <c r="M544" i="5"/>
  <c r="N544" i="5" s="1"/>
  <c r="M103" i="5"/>
  <c r="M265" i="5"/>
  <c r="R265" i="5" s="1"/>
  <c r="M960" i="5"/>
  <c r="N960" i="5" s="1"/>
  <c r="M628" i="5"/>
  <c r="N628" i="5" s="1"/>
  <c r="M896" i="5"/>
  <c r="R896" i="5" s="1"/>
  <c r="M266" i="5"/>
  <c r="N266" i="5" s="1"/>
  <c r="M350" i="5"/>
  <c r="N350" i="5" s="1"/>
  <c r="M297" i="5"/>
  <c r="R297" i="5" s="1"/>
  <c r="M416" i="5"/>
  <c r="M491" i="5"/>
  <c r="R491" i="5" s="1"/>
  <c r="M1056" i="5"/>
  <c r="N1056" i="5" s="1"/>
  <c r="M862" i="5"/>
  <c r="N862" i="5" s="1"/>
  <c r="M966" i="5"/>
  <c r="N966" i="5" s="1"/>
  <c r="M169" i="5"/>
  <c r="N169" i="5" s="1"/>
  <c r="M253" i="5"/>
  <c r="R253" i="5" s="1"/>
  <c r="M1175" i="5"/>
  <c r="N1175" i="5" s="1"/>
  <c r="M407" i="5"/>
  <c r="M757" i="5"/>
  <c r="N757" i="5" s="1"/>
  <c r="M117" i="5"/>
  <c r="R117" i="5" s="1"/>
  <c r="M30" i="5"/>
  <c r="R30" i="5" s="1"/>
  <c r="M28" i="5"/>
  <c r="R28" i="5" s="1"/>
  <c r="M475" i="5"/>
  <c r="R475" i="5" s="1"/>
  <c r="M199" i="5"/>
  <c r="N199" i="5" s="1"/>
  <c r="M508" i="5"/>
  <c r="N508" i="5" s="1"/>
  <c r="M373" i="5"/>
  <c r="M661" i="5"/>
  <c r="R661" i="5" s="1"/>
  <c r="M886" i="5"/>
  <c r="R886" i="5" s="1"/>
  <c r="M1061" i="5"/>
  <c r="R1061" i="5" s="1"/>
  <c r="M429" i="5"/>
  <c r="R429" i="5" s="1"/>
  <c r="M197" i="5"/>
  <c r="R197" i="5" s="1"/>
  <c r="M66" i="5"/>
  <c r="N66" i="5" s="1"/>
  <c r="V15" i="5"/>
  <c r="M855" i="5"/>
  <c r="M118" i="5"/>
  <c r="N118" i="5" s="1"/>
  <c r="M755" i="5"/>
  <c r="R755" i="5" s="1"/>
  <c r="M758" i="5"/>
  <c r="N758" i="5" s="1"/>
  <c r="M1072" i="5"/>
  <c r="N1072" i="5" s="1"/>
  <c r="M865" i="5"/>
  <c r="N865" i="5" s="1"/>
  <c r="M1165" i="5"/>
  <c r="R1165" i="5" s="1"/>
  <c r="M1036" i="5"/>
  <c r="N1036" i="5" s="1"/>
  <c r="M768" i="5"/>
  <c r="M466" i="5"/>
  <c r="N466" i="5" s="1"/>
  <c r="M477" i="5"/>
  <c r="R477" i="5" s="1"/>
  <c r="M871" i="5"/>
  <c r="R871" i="5" s="1"/>
  <c r="M137" i="5"/>
  <c r="N137" i="5" s="1"/>
  <c r="M395" i="5"/>
  <c r="R395" i="5" s="1"/>
  <c r="M627" i="5"/>
  <c r="N627" i="5" s="1"/>
  <c r="M482" i="5"/>
  <c r="N482" i="5" s="1"/>
  <c r="M130" i="5"/>
  <c r="M1094" i="5"/>
  <c r="R1094" i="5" s="1"/>
  <c r="M550" i="5"/>
  <c r="R550" i="5" s="1"/>
  <c r="M587" i="5"/>
  <c r="N587" i="5" s="1"/>
  <c r="M606" i="5"/>
  <c r="N606" i="5" s="1"/>
  <c r="M797" i="5"/>
  <c r="N797" i="5" s="1"/>
  <c r="M963" i="5"/>
  <c r="R963" i="5" s="1"/>
  <c r="M124" i="5"/>
  <c r="N124" i="5" s="1"/>
  <c r="M207" i="5"/>
  <c r="M1193" i="5"/>
  <c r="R1193" i="5" s="1"/>
  <c r="M1180" i="5"/>
  <c r="R1180" i="5" s="1"/>
  <c r="M1084" i="5"/>
  <c r="N1084" i="5" s="1"/>
  <c r="M1029" i="5"/>
  <c r="R1029" i="5" s="1"/>
  <c r="M313" i="5"/>
  <c r="N313" i="5" s="1"/>
  <c r="M445" i="5"/>
  <c r="R445" i="5" s="1"/>
  <c r="M631" i="5"/>
  <c r="R631" i="5" s="1"/>
  <c r="M722" i="5"/>
  <c r="M187" i="5"/>
  <c r="N187" i="5" s="1"/>
  <c r="M716" i="5"/>
  <c r="N716" i="5" s="1"/>
  <c r="M283" i="5"/>
  <c r="R283" i="5" s="1"/>
  <c r="M655" i="5"/>
  <c r="R655" i="5" s="1"/>
  <c r="M380" i="5"/>
  <c r="N380" i="5" s="1"/>
  <c r="M507" i="5"/>
  <c r="N507" i="5" s="1"/>
  <c r="M1170" i="5"/>
  <c r="R1170" i="5" s="1"/>
  <c r="M1028" i="5"/>
  <c r="M919" i="5"/>
  <c r="R919" i="5" s="1"/>
  <c r="M779" i="5"/>
  <c r="R779" i="5" s="1"/>
  <c r="M267" i="5"/>
  <c r="N267" i="5" s="1"/>
  <c r="M201" i="5"/>
  <c r="N201" i="5" s="1"/>
  <c r="M619" i="5"/>
  <c r="R619" i="5" s="1"/>
  <c r="M789" i="5"/>
  <c r="R789" i="5" s="1"/>
  <c r="M442" i="5"/>
  <c r="R442" i="5" s="1"/>
  <c r="M444" i="5"/>
  <c r="M949" i="5"/>
  <c r="N949" i="5" s="1"/>
  <c r="M248" i="5"/>
  <c r="R248" i="5" s="1"/>
  <c r="M472" i="5"/>
  <c r="N472" i="5" s="1"/>
  <c r="M601" i="5"/>
  <c r="R601" i="5" s="1"/>
  <c r="M148" i="5"/>
  <c r="R148" i="5" s="1"/>
  <c r="M1013" i="5"/>
  <c r="N1013" i="5" s="1"/>
  <c r="M678" i="5"/>
  <c r="R678" i="5" s="1"/>
  <c r="M150" i="5"/>
  <c r="M1190" i="5"/>
  <c r="R1190" i="5" s="1"/>
  <c r="M296" i="5"/>
  <c r="R296" i="5" s="1"/>
  <c r="M190" i="5"/>
  <c r="R190" i="5" s="1"/>
  <c r="M335" i="5"/>
  <c r="N335" i="5" s="1"/>
  <c r="M383" i="5"/>
  <c r="R383" i="5" s="1"/>
  <c r="M1067" i="5"/>
  <c r="N1067" i="5" s="1"/>
  <c r="M1077" i="5"/>
  <c r="N1077" i="5" s="1"/>
  <c r="M1130" i="5"/>
  <c r="M149" i="5"/>
  <c r="R149" i="5" s="1"/>
  <c r="V10" i="5"/>
  <c r="M80" i="5"/>
  <c r="N80" i="5" s="1"/>
  <c r="M1135" i="5"/>
  <c r="R1135" i="5" s="1"/>
  <c r="M903" i="5"/>
  <c r="N903" i="5" s="1"/>
  <c r="M695" i="5"/>
  <c r="N695" i="5" s="1"/>
  <c r="M656" i="5"/>
  <c r="N656" i="5" s="1"/>
  <c r="M96" i="5"/>
  <c r="M97" i="5"/>
  <c r="N97" i="5" s="1"/>
  <c r="M488" i="5"/>
  <c r="R488" i="5" s="1"/>
  <c r="M446" i="5"/>
  <c r="N446" i="5" s="1"/>
  <c r="M378" i="5"/>
  <c r="R378" i="5" s="1"/>
  <c r="M845" i="5"/>
  <c r="R845" i="5" s="1"/>
  <c r="M985" i="5"/>
  <c r="N985" i="5" s="1"/>
  <c r="M1018" i="5"/>
  <c r="R1018" i="5" s="1"/>
  <c r="M371" i="5"/>
  <c r="M132" i="5"/>
  <c r="R132" i="5" s="1"/>
  <c r="M98" i="5"/>
  <c r="R98" i="5" s="1"/>
  <c r="M131" i="5"/>
  <c r="R131" i="5" s="1"/>
  <c r="M194" i="5"/>
  <c r="N194" i="5" s="1"/>
  <c r="M588" i="5"/>
  <c r="N588" i="5" s="1"/>
  <c r="M921" i="5"/>
  <c r="R921" i="5" s="1"/>
  <c r="M366" i="5"/>
  <c r="R366" i="5" s="1"/>
  <c r="M980" i="5"/>
  <c r="M423" i="5"/>
  <c r="N423" i="5" s="1"/>
  <c r="M1203" i="5"/>
  <c r="R1203" i="5" s="1"/>
  <c r="M912" i="5"/>
  <c r="N912" i="5" s="1"/>
  <c r="M632" i="5"/>
  <c r="N632" i="5" s="1"/>
  <c r="M282" i="5"/>
  <c r="N282" i="5" s="1"/>
  <c r="M397" i="5"/>
  <c r="R397" i="5" s="1"/>
  <c r="M850" i="5"/>
  <c r="N850" i="5" s="1"/>
  <c r="M129" i="5"/>
  <c r="M970" i="5"/>
  <c r="R970" i="5" s="1"/>
  <c r="M754" i="5"/>
  <c r="N754" i="5" s="1"/>
  <c r="M821" i="5"/>
  <c r="R821" i="5" s="1"/>
  <c r="M258" i="5"/>
  <c r="N258" i="5" s="1"/>
  <c r="M215" i="5"/>
  <c r="N215" i="5" s="1"/>
  <c r="M213" i="5"/>
  <c r="N213" i="5" s="1"/>
  <c r="M251" i="5"/>
  <c r="N251" i="5" s="1"/>
  <c r="M497" i="5"/>
  <c r="M763" i="5"/>
  <c r="R763" i="5" s="1"/>
  <c r="M832" i="5"/>
  <c r="R832" i="5" s="1"/>
  <c r="M470" i="5"/>
  <c r="N470" i="5" s="1"/>
  <c r="M71" i="5"/>
  <c r="N71" i="5" s="1"/>
  <c r="M673" i="5"/>
  <c r="R673" i="5" s="1"/>
  <c r="M1012" i="5"/>
  <c r="R1012" i="5" s="1"/>
  <c r="M1058" i="5"/>
  <c r="R1058" i="5" s="1"/>
  <c r="M999" i="5"/>
  <c r="M167" i="5"/>
  <c r="N167" i="5" s="1"/>
  <c r="M341" i="5"/>
  <c r="N341" i="5" s="1"/>
  <c r="M410" i="5"/>
  <c r="R410" i="5" s="1"/>
  <c r="M676" i="5"/>
  <c r="N676" i="5" s="1"/>
  <c r="M134" i="5"/>
  <c r="R134" i="5" s="1"/>
  <c r="M634" i="5"/>
  <c r="R634" i="5" s="1"/>
  <c r="V27" i="5"/>
  <c r="M873" i="5"/>
  <c r="M624" i="5"/>
  <c r="N624" i="5" s="1"/>
  <c r="M784" i="5"/>
  <c r="N784" i="5" s="1"/>
  <c r="M159" i="5"/>
  <c r="N159" i="5" s="1"/>
  <c r="M1091" i="5"/>
  <c r="N1091" i="5" s="1"/>
  <c r="M696" i="5"/>
  <c r="R696" i="5" s="1"/>
  <c r="M762" i="5"/>
  <c r="R762" i="5" s="1"/>
  <c r="V23" i="5"/>
  <c r="M170" i="5"/>
  <c r="M583" i="5"/>
  <c r="R583" i="5" s="1"/>
  <c r="M715" i="5"/>
  <c r="R715" i="5" s="1"/>
  <c r="M292" i="5"/>
  <c r="N292" i="5" s="1"/>
  <c r="M700" i="5"/>
  <c r="R700" i="5" s="1"/>
  <c r="M955" i="5"/>
  <c r="R955" i="5" s="1"/>
  <c r="M231" i="5"/>
  <c r="R231" i="5" s="1"/>
  <c r="M382" i="5"/>
  <c r="R382" i="5" s="1"/>
  <c r="M523" i="5"/>
  <c r="M108" i="5"/>
  <c r="R108" i="5" s="1"/>
  <c r="M1071" i="5"/>
  <c r="R1071" i="5" s="1"/>
  <c r="M869" i="5"/>
  <c r="N869" i="5" s="1"/>
  <c r="M286" i="5"/>
  <c r="R286" i="5" s="1"/>
  <c r="M1109" i="5"/>
  <c r="N1109" i="5" s="1"/>
  <c r="M247" i="5"/>
  <c r="R247" i="5" s="1"/>
  <c r="V17" i="5"/>
  <c r="M233" i="5"/>
  <c r="M235" i="5"/>
  <c r="N235" i="5" s="1"/>
  <c r="M1069" i="5"/>
  <c r="N1069" i="5" s="1"/>
  <c r="M160" i="5"/>
  <c r="R160" i="5" s="1"/>
  <c r="M585" i="5"/>
  <c r="N585" i="5" s="1"/>
  <c r="M69" i="5"/>
  <c r="R69" i="5" s="1"/>
  <c r="M76" i="5"/>
  <c r="N76" i="5" s="1"/>
  <c r="M275" i="5"/>
  <c r="N275" i="5" s="1"/>
  <c r="M229" i="5"/>
  <c r="M567" i="5"/>
  <c r="R567" i="5" s="1"/>
  <c r="M548" i="5"/>
  <c r="R548" i="5" s="1"/>
  <c r="M659" i="5"/>
  <c r="R659" i="5" s="1"/>
  <c r="M327" i="5"/>
  <c r="R327" i="5" s="1"/>
  <c r="M702" i="5"/>
  <c r="R702" i="5" s="1"/>
  <c r="M600" i="5"/>
  <c r="R600" i="5" s="1"/>
  <c r="M386" i="5"/>
  <c r="R386" i="5" s="1"/>
  <c r="M230" i="5"/>
  <c r="M905" i="5"/>
  <c r="R905" i="5" s="1"/>
  <c r="M1141" i="5"/>
  <c r="R1141" i="5" s="1"/>
  <c r="M1123" i="5"/>
  <c r="N1123" i="5" s="1"/>
  <c r="M212" i="5"/>
  <c r="R212" i="5" s="1"/>
  <c r="M516" i="5"/>
  <c r="R516" i="5" s="1"/>
  <c r="M649" i="5"/>
  <c r="N649" i="5" s="1"/>
  <c r="M195" i="5"/>
  <c r="R195" i="5" s="1"/>
  <c r="M663" i="5"/>
  <c r="M765" i="5"/>
  <c r="R765" i="5" s="1"/>
  <c r="M941" i="5"/>
  <c r="R941" i="5" s="1"/>
  <c r="M948" i="5"/>
  <c r="R948" i="5" s="1"/>
  <c r="V14" i="5"/>
  <c r="M1152" i="5"/>
  <c r="R1152" i="5" s="1"/>
  <c r="M1008" i="5"/>
  <c r="N1008" i="5" s="1"/>
  <c r="M756" i="5"/>
  <c r="N756" i="5" s="1"/>
  <c r="M509" i="5"/>
  <c r="M818" i="6"/>
  <c r="M360" i="5"/>
  <c r="N360" i="5" s="1"/>
  <c r="V29" i="5"/>
  <c r="M319" i="5"/>
  <c r="N319" i="5" s="1"/>
  <c r="M811" i="5"/>
  <c r="N811" i="5" s="1"/>
  <c r="M425" i="5"/>
  <c r="R425" i="5" s="1"/>
  <c r="M1133" i="5"/>
  <c r="R1133" i="5" s="1"/>
  <c r="M961" i="5"/>
  <c r="M1032" i="5"/>
  <c r="N1032" i="5" s="1"/>
  <c r="M449" i="5"/>
  <c r="N449" i="5" s="1"/>
  <c r="M1088" i="5"/>
  <c r="N1088" i="5" s="1"/>
  <c r="M49" i="5"/>
  <c r="N49" i="5" s="1"/>
  <c r="M85" i="5"/>
  <c r="R85" i="5" s="1"/>
  <c r="M451" i="5"/>
  <c r="N451" i="5" s="1"/>
  <c r="M642" i="5"/>
  <c r="N642" i="5" s="1"/>
  <c r="M780" i="5"/>
  <c r="M401" i="5"/>
  <c r="R401" i="5" s="1"/>
  <c r="M314" i="5"/>
  <c r="R314" i="5" s="1"/>
  <c r="M737" i="5"/>
  <c r="R737" i="5" s="1"/>
  <c r="M126" i="5"/>
  <c r="N126" i="5" s="1"/>
  <c r="M1169" i="5"/>
  <c r="N1169" i="5" s="1"/>
  <c r="M897" i="5"/>
  <c r="N897" i="5" s="1"/>
  <c r="M127" i="5"/>
  <c r="N127" i="5" s="1"/>
  <c r="M165" i="5"/>
  <c r="M404" i="5"/>
  <c r="R404" i="5" s="1"/>
  <c r="M558" i="5"/>
  <c r="N558" i="5" s="1"/>
  <c r="M1045" i="5"/>
  <c r="N1045" i="5" s="1"/>
  <c r="M528" i="5"/>
  <c r="N528" i="5" s="1"/>
  <c r="M74" i="5"/>
  <c r="N74" i="5" s="1"/>
  <c r="M709" i="5"/>
  <c r="R709" i="5" s="1"/>
  <c r="M690" i="5"/>
  <c r="R690" i="5" s="1"/>
  <c r="M773" i="5"/>
  <c r="M560" i="5"/>
  <c r="N560" i="5" s="1"/>
  <c r="M1189" i="5"/>
  <c r="R1189" i="5" s="1"/>
  <c r="M563" i="5"/>
  <c r="R563" i="5" s="1"/>
  <c r="M687" i="5"/>
  <c r="N687" i="5" s="1"/>
  <c r="M125" i="5"/>
  <c r="N125" i="5" s="1"/>
  <c r="V11" i="5"/>
  <c r="M370" i="5"/>
  <c r="N370" i="5" s="1"/>
  <c r="M669" i="5"/>
  <c r="M191" i="5"/>
  <c r="R191" i="5" s="1"/>
  <c r="M974" i="5"/>
  <c r="N974" i="5" s="1"/>
  <c r="M72" i="5"/>
  <c r="R72" i="5" s="1"/>
  <c r="M147" i="5"/>
  <c r="R147" i="5" s="1"/>
  <c r="M363" i="5"/>
  <c r="N363" i="5" s="1"/>
  <c r="M485" i="5"/>
  <c r="R485" i="5" s="1"/>
  <c r="M99" i="5"/>
  <c r="R99" i="5" s="1"/>
  <c r="M1177" i="5"/>
  <c r="M913" i="5"/>
  <c r="N913" i="5" s="1"/>
  <c r="M732" i="5"/>
  <c r="N732" i="5" s="1"/>
  <c r="M717" i="5"/>
  <c r="R717" i="5" s="1"/>
  <c r="M88" i="5"/>
  <c r="N88" i="5" s="1"/>
  <c r="V12" i="5"/>
  <c r="M154" i="5"/>
  <c r="R154" i="5" s="1"/>
  <c r="V34" i="5"/>
  <c r="M1184" i="5"/>
  <c r="M1031" i="5"/>
  <c r="R1031" i="5" s="1"/>
  <c r="M1042" i="5"/>
  <c r="R1042" i="5" s="1"/>
  <c r="M671" i="5"/>
  <c r="N671" i="5" s="1"/>
  <c r="M279" i="5"/>
  <c r="N279" i="5" s="1"/>
  <c r="M501" i="5"/>
  <c r="R501" i="5" s="1"/>
  <c r="M443" i="5"/>
  <c r="N443" i="5" s="1"/>
  <c r="M471" i="5"/>
  <c r="R471" i="5" s="1"/>
  <c r="M493" i="5"/>
  <c r="M607" i="5"/>
  <c r="N607" i="5" s="1"/>
  <c r="M532" i="5"/>
  <c r="N532" i="5" s="1"/>
  <c r="M816" i="5"/>
  <c r="N816" i="5" s="1"/>
  <c r="M739" i="5"/>
  <c r="N739" i="5" s="1"/>
  <c r="M317" i="5"/>
  <c r="R317" i="5" s="1"/>
  <c r="M192" i="5"/>
  <c r="R192" i="5" s="1"/>
  <c r="M846" i="5"/>
  <c r="N846" i="5" s="1"/>
  <c r="M746" i="5"/>
  <c r="M805" i="5"/>
  <c r="N805" i="5" s="1"/>
  <c r="M100" i="5"/>
  <c r="N100" i="5" s="1"/>
  <c r="M525" i="5"/>
  <c r="N525" i="5" s="1"/>
  <c r="M612" i="5"/>
  <c r="N612" i="5" s="1"/>
  <c r="M675" i="5"/>
  <c r="N675" i="5" s="1"/>
  <c r="M708" i="5"/>
  <c r="R708" i="5" s="1"/>
  <c r="M982" i="5"/>
  <c r="N982" i="5" s="1"/>
  <c r="M1128" i="5"/>
  <c r="M858" i="5"/>
  <c r="R858" i="5" s="1"/>
  <c r="M1110" i="5"/>
  <c r="R1110" i="5" s="1"/>
  <c r="M1052" i="5"/>
  <c r="R1052" i="5" s="1"/>
  <c r="M787" i="5"/>
  <c r="N787" i="5" s="1"/>
  <c r="M566" i="5"/>
  <c r="R566" i="5" s="1"/>
  <c r="M239" i="5"/>
  <c r="N239" i="5" s="1"/>
  <c r="M61" i="5"/>
  <c r="R61" i="5" s="1"/>
  <c r="M249" i="5"/>
  <c r="M572" i="5"/>
  <c r="R572" i="5" s="1"/>
  <c r="M263" i="5"/>
  <c r="N263" i="5" s="1"/>
  <c r="M959" i="5"/>
  <c r="N959" i="5" s="1"/>
  <c r="M879" i="5"/>
  <c r="N879" i="5" s="1"/>
  <c r="M1076" i="5"/>
  <c r="R1076" i="5" s="1"/>
  <c r="M681" i="5"/>
  <c r="N681" i="5" s="1"/>
  <c r="M1092" i="5"/>
  <c r="N1092" i="5" s="1"/>
  <c r="M867" i="5"/>
  <c r="M426" i="5"/>
  <c r="N426" i="5" s="1"/>
  <c r="M403" i="5"/>
  <c r="N403" i="5" s="1"/>
  <c r="M592" i="5"/>
  <c r="R592" i="5" s="1"/>
  <c r="M586" i="5"/>
  <c r="N586" i="5" s="1"/>
  <c r="M274" i="5"/>
  <c r="R274" i="5" s="1"/>
  <c r="M141" i="5"/>
  <c r="R141" i="5" s="1"/>
  <c r="M812" i="5"/>
  <c r="R812" i="5" s="1"/>
  <c r="M651" i="5"/>
  <c r="M1129" i="5"/>
  <c r="R1129" i="5" s="1"/>
  <c r="M842" i="5"/>
  <c r="N842" i="5" s="1"/>
  <c r="M1025" i="5"/>
  <c r="R1025" i="5" s="1"/>
  <c r="M87" i="5"/>
  <c r="N87" i="5" s="1"/>
  <c r="M240" i="5"/>
  <c r="N240" i="5" s="1"/>
  <c r="M580" i="5"/>
  <c r="R580" i="5" s="1"/>
  <c r="M991" i="5"/>
  <c r="R991" i="5" s="1"/>
  <c r="M400" i="5"/>
  <c r="M620" i="5"/>
  <c r="N620" i="5" s="1"/>
  <c r="M685" i="5"/>
  <c r="N685" i="5" s="1"/>
  <c r="M813" i="5"/>
  <c r="R813" i="5" s="1"/>
  <c r="M874" i="5"/>
  <c r="N874" i="5" s="1"/>
  <c r="M686" i="5"/>
  <c r="R686" i="5" s="1"/>
  <c r="M744" i="5"/>
  <c r="R744" i="5" s="1"/>
  <c r="M460" i="5"/>
  <c r="N460" i="5" s="1"/>
  <c r="M664" i="5"/>
  <c r="M75" i="5"/>
  <c r="R75" i="5" s="1"/>
  <c r="M938" i="5"/>
  <c r="R938" i="5" s="1"/>
  <c r="M304" i="5"/>
  <c r="R304" i="5" s="1"/>
  <c r="M595" i="5"/>
  <c r="R595" i="5" s="1"/>
  <c r="V20" i="5"/>
  <c r="M21" i="5"/>
  <c r="R21" i="5" s="1"/>
  <c r="M95" i="5"/>
  <c r="N95" i="5" s="1"/>
  <c r="V26" i="5"/>
  <c r="M257" i="5"/>
  <c r="N257" i="5" s="1"/>
  <c r="M465" i="5"/>
  <c r="N465" i="5" s="1"/>
  <c r="M189" i="5"/>
  <c r="R189" i="5" s="1"/>
  <c r="M1132" i="5"/>
  <c r="N1132" i="5" s="1"/>
  <c r="M925" i="5"/>
  <c r="R925" i="5" s="1"/>
  <c r="M984" i="5"/>
  <c r="R984" i="5" s="1"/>
  <c r="M760" i="5"/>
  <c r="N760" i="5" s="1"/>
  <c r="M526" i="5"/>
  <c r="M86" i="5"/>
  <c r="N86" i="5" s="1"/>
  <c r="M39" i="5"/>
  <c r="R39" i="5" s="1"/>
  <c r="M53" i="5"/>
  <c r="N53" i="5" s="1"/>
  <c r="M217" i="5"/>
  <c r="R217" i="5" s="1"/>
  <c r="M399" i="5"/>
  <c r="R399" i="5" s="1"/>
  <c r="M490" i="5"/>
  <c r="N490" i="5" s="1"/>
  <c r="M414" i="5"/>
  <c r="N414" i="5" s="1"/>
  <c r="M694" i="5"/>
  <c r="M728" i="5"/>
  <c r="R728" i="5" s="1"/>
  <c r="M680" i="5"/>
  <c r="R680" i="5" s="1"/>
  <c r="M342" i="5"/>
  <c r="N342" i="5" s="1"/>
  <c r="M377" i="5"/>
  <c r="N377" i="5" s="1"/>
  <c r="M344" i="5"/>
  <c r="N344" i="5" s="1"/>
  <c r="M823" i="5"/>
  <c r="R823" i="5" s="1"/>
  <c r="M923" i="5"/>
  <c r="N923" i="5" s="1"/>
  <c r="M1182" i="5"/>
  <c r="M153" i="5"/>
  <c r="R153" i="5" s="1"/>
  <c r="M162" i="5"/>
  <c r="R162" i="5" s="1"/>
  <c r="M776" i="5"/>
  <c r="N776" i="5" s="1"/>
  <c r="M559" i="5"/>
  <c r="R559" i="5" s="1"/>
  <c r="M59" i="5"/>
  <c r="R59" i="5" s="1"/>
  <c r="M506" i="5"/>
  <c r="N506" i="5" s="1"/>
  <c r="M447" i="5"/>
  <c r="N447" i="5" s="1"/>
  <c r="M540" i="5"/>
  <c r="M836" i="5"/>
  <c r="R836" i="5" s="1"/>
  <c r="M847" i="5"/>
  <c r="R847" i="5" s="1"/>
  <c r="M1187" i="5"/>
  <c r="N1187" i="5" s="1"/>
  <c r="M1149" i="5"/>
  <c r="N1149" i="5" s="1"/>
  <c r="M1126" i="5"/>
  <c r="R1126" i="5" s="1"/>
  <c r="M1073" i="5"/>
  <c r="N1073" i="5" s="1"/>
  <c r="M914" i="5"/>
  <c r="R914" i="5" s="1"/>
  <c r="M531" i="5"/>
  <c r="M262" i="5"/>
  <c r="N262" i="5" s="1"/>
  <c r="M1075" i="6"/>
  <c r="R1075" i="6" s="1"/>
  <c r="M581" i="5"/>
  <c r="R581" i="5" s="1"/>
  <c r="M105" i="5"/>
  <c r="N105" i="5" s="1"/>
  <c r="M254" i="5"/>
  <c r="R254" i="5" s="1"/>
  <c r="M801" i="5"/>
  <c r="R801" i="5" s="1"/>
  <c r="M573" i="5"/>
  <c r="R573" i="5" s="1"/>
  <c r="M157" i="5"/>
  <c r="M689" i="5"/>
  <c r="R689" i="5" s="1"/>
  <c r="M176" i="5"/>
  <c r="N176" i="5" s="1"/>
  <c r="M388" i="5"/>
  <c r="R388" i="5" s="1"/>
  <c r="M527" i="5"/>
  <c r="N527" i="5" s="1"/>
  <c r="M41" i="5"/>
  <c r="N41" i="5" s="1"/>
  <c r="M1191" i="5"/>
  <c r="R1191" i="5" s="1"/>
  <c r="M854" i="5"/>
  <c r="R854" i="5" s="1"/>
  <c r="M405" i="5"/>
  <c r="M603" i="5"/>
  <c r="R603" i="5" s="1"/>
  <c r="M78" i="5"/>
  <c r="R78" i="5" s="1"/>
  <c r="M255" i="5"/>
  <c r="R255" i="5" s="1"/>
  <c r="M665" i="5"/>
  <c r="N665" i="5" s="1"/>
  <c r="M551" i="5"/>
  <c r="R551" i="5" s="1"/>
  <c r="M31" i="5"/>
  <c r="R31" i="5" s="1"/>
  <c r="M740" i="5"/>
  <c r="R740" i="5" s="1"/>
  <c r="M200" i="5"/>
  <c r="M298" i="5"/>
  <c r="N298" i="5" s="1"/>
  <c r="M593" i="5"/>
  <c r="N593" i="5" s="1"/>
  <c r="M250" i="5"/>
  <c r="R250" i="5" s="1"/>
  <c r="M323" i="5"/>
  <c r="N323" i="5" s="1"/>
  <c r="M910" i="5"/>
  <c r="N910" i="5" s="1"/>
  <c r="M575" i="5"/>
  <c r="R575" i="5" s="1"/>
  <c r="M420" i="5"/>
  <c r="R420" i="5" s="1"/>
  <c r="M543" i="5"/>
  <c r="M135" i="5"/>
  <c r="R135" i="5" s="1"/>
  <c r="M84" i="5"/>
  <c r="R84" i="5" s="1"/>
  <c r="M909" i="5"/>
  <c r="N909" i="5" s="1"/>
  <c r="M978" i="5"/>
  <c r="N978" i="5" s="1"/>
  <c r="M701" i="5"/>
  <c r="N701" i="5" s="1"/>
  <c r="M713" i="5"/>
  <c r="N713" i="5" s="1"/>
  <c r="M1195" i="5"/>
  <c r="R1195" i="5" s="1"/>
  <c r="M1093" i="5"/>
  <c r="M618" i="5"/>
  <c r="N618" i="5" s="1"/>
  <c r="M918" i="5"/>
  <c r="N918" i="5" s="1"/>
  <c r="M711" i="5"/>
  <c r="N711" i="5" s="1"/>
  <c r="M684" i="5"/>
  <c r="R684" i="5" s="1"/>
  <c r="M761" i="5"/>
  <c r="R761" i="5" s="1"/>
  <c r="M864" i="5"/>
  <c r="N864" i="5" s="1"/>
  <c r="M291" i="6"/>
  <c r="M185" i="6"/>
  <c r="M785" i="6"/>
  <c r="M1192" i="6"/>
  <c r="M313" i="6"/>
  <c r="M686" i="6"/>
  <c r="M468" i="6"/>
  <c r="M1101" i="6"/>
  <c r="M1135" i="6"/>
  <c r="M555" i="6"/>
  <c r="M426" i="6"/>
  <c r="M1111" i="6"/>
  <c r="M819" i="6"/>
  <c r="M1002" i="6"/>
  <c r="M495" i="6"/>
  <c r="M806" i="6"/>
  <c r="M244" i="6"/>
  <c r="M706" i="6"/>
  <c r="M254" i="6"/>
  <c r="M530" i="6"/>
  <c r="M72" i="6"/>
  <c r="M862" i="6"/>
  <c r="M596" i="6"/>
  <c r="M636" i="6"/>
  <c r="M807" i="6"/>
  <c r="M242" i="5"/>
  <c r="M418" i="5"/>
  <c r="R418" i="5" s="1"/>
  <c r="M220" i="5"/>
  <c r="N220" i="5" s="1"/>
  <c r="M1196" i="5"/>
  <c r="N1196" i="5" s="1"/>
  <c r="M1192" i="5"/>
  <c r="R1192" i="5" s="1"/>
  <c r="M902" i="5"/>
  <c r="R902" i="5" s="1"/>
  <c r="M352" i="5"/>
  <c r="N352" i="5" s="1"/>
  <c r="M439" i="5"/>
  <c r="N439" i="5" s="1"/>
  <c r="M24" i="5"/>
  <c r="M1098" i="5"/>
  <c r="R1098" i="5" s="1"/>
  <c r="M932" i="5"/>
  <c r="R932" i="5" s="1"/>
  <c r="M577" i="5"/>
  <c r="R577" i="5" s="1"/>
  <c r="M361" i="5"/>
  <c r="N361" i="5" s="1"/>
  <c r="V33" i="5"/>
  <c r="M244" i="5"/>
  <c r="N244" i="5" s="1"/>
  <c r="M535" i="5"/>
  <c r="N535" i="5" s="1"/>
  <c r="M46" i="5"/>
  <c r="M1166" i="5"/>
  <c r="N1166" i="5" s="1"/>
  <c r="M1075" i="5"/>
  <c r="N1075" i="5" s="1"/>
  <c r="M890" i="5"/>
  <c r="R890" i="5" s="1"/>
  <c r="M452" i="5"/>
  <c r="R452" i="5" s="1"/>
  <c r="M529" i="5"/>
  <c r="R529" i="5" s="1"/>
  <c r="M93" i="5"/>
  <c r="N93" i="5" s="1"/>
  <c r="M1102" i="5"/>
  <c r="N1102" i="5" s="1"/>
  <c r="M1154" i="5"/>
  <c r="M1001" i="5"/>
  <c r="N1001" i="5" s="1"/>
  <c r="M699" i="5"/>
  <c r="R699" i="5" s="1"/>
  <c r="M54" i="5"/>
  <c r="N54" i="5" s="1"/>
  <c r="M115" i="5"/>
  <c r="N115" i="5" s="1"/>
  <c r="M181" i="5"/>
  <c r="N181" i="5" s="1"/>
  <c r="M464" i="5"/>
  <c r="R464" i="5" s="1"/>
  <c r="M670" i="5"/>
  <c r="N670" i="5" s="1"/>
  <c r="M435" i="5"/>
  <c r="M834" i="5"/>
  <c r="R834" i="5" s="1"/>
  <c r="M110" i="5"/>
  <c r="N110" i="5" s="1"/>
  <c r="M1162" i="5"/>
  <c r="R1162" i="5" s="1"/>
  <c r="M841" i="5"/>
  <c r="N841" i="5" s="1"/>
  <c r="M1164" i="5"/>
  <c r="R1164" i="5" s="1"/>
  <c r="M589" i="5"/>
  <c r="R589" i="5" s="1"/>
  <c r="M870" i="5"/>
  <c r="N870" i="5" s="1"/>
  <c r="M1020" i="5"/>
  <c r="M1131" i="5"/>
  <c r="R1131" i="5" s="1"/>
  <c r="M110" i="6"/>
  <c r="M687" i="6"/>
  <c r="M463" i="6"/>
  <c r="M699" i="6"/>
  <c r="V9" i="6"/>
  <c r="M804" i="6"/>
  <c r="M903" i="6"/>
  <c r="M58" i="6"/>
  <c r="M827" i="6"/>
  <c r="M180" i="6"/>
  <c r="M26" i="6"/>
  <c r="M21" i="6"/>
  <c r="M533" i="6"/>
  <c r="M606" i="6"/>
  <c r="M705" i="6"/>
  <c r="M1157" i="6"/>
  <c r="M438" i="6"/>
  <c r="M430" i="6"/>
  <c r="M458" i="6"/>
  <c r="M919" i="6"/>
  <c r="M466" i="6"/>
  <c r="M758" i="6"/>
  <c r="M529" i="6"/>
  <c r="M366" i="6"/>
  <c r="M857" i="6"/>
  <c r="M569" i="6"/>
  <c r="M889" i="6"/>
  <c r="M64" i="6"/>
  <c r="M383" i="6"/>
  <c r="M830" i="6"/>
  <c r="M350" i="6"/>
  <c r="M691" i="6"/>
  <c r="M870" i="6"/>
  <c r="M473" i="6"/>
  <c r="M901" i="6"/>
  <c r="M1199" i="6"/>
  <c r="M1049" i="6"/>
  <c r="M246" i="6"/>
  <c r="M1112" i="6"/>
  <c r="M1145" i="6"/>
  <c r="M104" i="6"/>
  <c r="M1023" i="6"/>
  <c r="M986" i="6"/>
  <c r="M684" i="6"/>
  <c r="M275" i="6"/>
  <c r="M567" i="6"/>
  <c r="M976" i="6"/>
  <c r="M1047" i="6"/>
  <c r="M926" i="6"/>
  <c r="M97" i="6"/>
  <c r="M904" i="6"/>
  <c r="M122" i="6"/>
  <c r="M820" i="6"/>
  <c r="M800" i="6"/>
  <c r="M56" i="6"/>
  <c r="M1180" i="6"/>
  <c r="M824" i="6"/>
  <c r="M1020" i="6"/>
  <c r="M869" i="6"/>
  <c r="M731" i="6"/>
  <c r="M410" i="6"/>
  <c r="M171" i="6"/>
  <c r="M1079" i="6"/>
  <c r="M1203" i="6"/>
  <c r="M109" i="6"/>
  <c r="M414" i="6"/>
  <c r="M689" i="6"/>
  <c r="M203" i="6"/>
  <c r="M1201" i="6"/>
  <c r="M924" i="6"/>
  <c r="M1091" i="6"/>
  <c r="M287" i="6"/>
  <c r="M296" i="6"/>
  <c r="M24" i="6"/>
  <c r="M118" i="6"/>
  <c r="M91" i="6"/>
  <c r="M134" i="6"/>
  <c r="M626" i="6"/>
  <c r="M947" i="6"/>
  <c r="M352" i="6"/>
  <c r="M412" i="6"/>
  <c r="M756" i="6"/>
  <c r="M949" i="6"/>
  <c r="M421" i="6"/>
  <c r="M1116" i="6"/>
  <c r="M449" i="6"/>
  <c r="M1093" i="6"/>
  <c r="M249" i="6"/>
  <c r="M436" i="6"/>
  <c r="M235" i="6"/>
  <c r="M194" i="6"/>
  <c r="M94" i="6"/>
  <c r="M491" i="6"/>
  <c r="M454" i="6"/>
  <c r="M295" i="6"/>
  <c r="M375" i="6"/>
  <c r="M654" i="6"/>
  <c r="M598" i="6"/>
  <c r="M167" i="6"/>
  <c r="M63" i="6"/>
  <c r="M614" i="6"/>
  <c r="M522" i="6"/>
  <c r="M1058" i="6"/>
  <c r="M594" i="6"/>
  <c r="M138" i="6"/>
  <c r="M279" i="6"/>
  <c r="V17" i="6"/>
  <c r="M311" i="6"/>
  <c r="M634" i="6"/>
  <c r="M1055" i="6"/>
  <c r="M493" i="6"/>
  <c r="V8" i="6"/>
  <c r="M858" i="6"/>
  <c r="M1202" i="6"/>
  <c r="M57" i="6"/>
  <c r="M1073" i="6"/>
  <c r="M434" i="6"/>
  <c r="M877" i="6"/>
  <c r="M353" i="6"/>
  <c r="M597" i="6"/>
  <c r="M439" i="6"/>
  <c r="M176" i="6"/>
  <c r="M1068" i="6"/>
  <c r="M370" i="6"/>
  <c r="M403" i="6"/>
  <c r="M503" i="6"/>
  <c r="M917" i="6"/>
  <c r="M968" i="6"/>
  <c r="M228" i="6"/>
  <c r="M156" i="6"/>
  <c r="M961" i="6"/>
  <c r="M535" i="6"/>
  <c r="M204" i="6"/>
  <c r="M484" i="6"/>
  <c r="M136" i="6"/>
  <c r="M549" i="6"/>
  <c r="M317" i="6"/>
  <c r="M861" i="6"/>
  <c r="M878" i="6"/>
  <c r="M390" i="6"/>
  <c r="M1006" i="6"/>
  <c r="V6" i="6"/>
  <c r="M1163" i="6"/>
  <c r="M943" i="6"/>
  <c r="M586" i="6"/>
  <c r="M341" i="6"/>
  <c r="M1078" i="6"/>
  <c r="M318" i="6"/>
  <c r="M283" i="6"/>
  <c r="M1104" i="6"/>
  <c r="M967" i="6"/>
  <c r="M1195" i="6"/>
  <c r="V31" i="6"/>
  <c r="M284" i="6"/>
  <c r="M1028" i="6"/>
  <c r="M765" i="6"/>
  <c r="V7" i="6"/>
  <c r="M718" i="6"/>
  <c r="M30" i="6"/>
  <c r="M1080" i="6"/>
  <c r="M656" i="6"/>
  <c r="M661" i="6"/>
  <c r="M921" i="6"/>
  <c r="M415" i="6"/>
  <c r="V22" i="6"/>
  <c r="M253" i="6"/>
  <c r="M245" i="6"/>
  <c r="M437" i="6"/>
  <c r="M772" i="6"/>
  <c r="M453" i="6"/>
  <c r="M1194" i="6"/>
  <c r="M652" i="6"/>
  <c r="M149" i="6"/>
  <c r="M721" i="6"/>
  <c r="M423" i="6"/>
  <c r="M891" i="6"/>
  <c r="M809" i="6"/>
  <c r="M48" i="6"/>
  <c r="M577" i="6"/>
  <c r="M158" i="6"/>
  <c r="M277" i="6"/>
  <c r="M545" i="6"/>
  <c r="M172" i="6"/>
  <c r="M309" i="6"/>
  <c r="M882" i="6"/>
  <c r="M789" i="6"/>
  <c r="M517" i="6"/>
  <c r="M1000" i="6"/>
  <c r="M932" i="6"/>
  <c r="M627" i="6"/>
  <c r="M1204" i="6"/>
  <c r="M1115" i="6"/>
  <c r="M948" i="6"/>
  <c r="M127" i="6"/>
  <c r="M344" i="6"/>
  <c r="V33" i="6"/>
  <c r="M700" i="6"/>
  <c r="M427" i="6"/>
  <c r="M319" i="6"/>
  <c r="M411" i="6"/>
  <c r="M488" i="6"/>
  <c r="M65" i="6"/>
  <c r="M165" i="6"/>
  <c r="M112" i="6"/>
  <c r="M504" i="6"/>
  <c r="M566" i="6"/>
  <c r="M767" i="6"/>
  <c r="M90" i="6"/>
  <c r="M1174" i="6"/>
  <c r="M839" i="6"/>
  <c r="M506" i="6"/>
  <c r="M304" i="6"/>
  <c r="M78" i="6"/>
  <c r="M788" i="6"/>
  <c r="M1175" i="6"/>
  <c r="M642" i="6"/>
  <c r="M137" i="6"/>
  <c r="M243" i="6"/>
  <c r="V35" i="6"/>
  <c r="M276" i="6"/>
  <c r="V10" i="6"/>
  <c r="M108" i="6"/>
  <c r="M322" i="6"/>
  <c r="M241" i="6"/>
  <c r="M531" i="6"/>
  <c r="M556" i="6"/>
  <c r="V29" i="6"/>
  <c r="M896" i="6"/>
  <c r="M815" i="6"/>
  <c r="M979" i="6"/>
  <c r="M674" i="6"/>
  <c r="M442" i="6"/>
  <c r="M184" i="6"/>
  <c r="M984" i="6"/>
  <c r="M1165" i="6"/>
  <c r="M113" i="6"/>
  <c r="M1045" i="6"/>
  <c r="M1050" i="6"/>
  <c r="M60" i="6"/>
  <c r="M1059" i="6"/>
  <c r="M732" i="6"/>
  <c r="M418" i="6"/>
  <c r="M129" i="6"/>
  <c r="M829" i="6"/>
  <c r="M714" i="6"/>
  <c r="M1098" i="6"/>
  <c r="M314" i="6"/>
  <c r="M645" i="6"/>
  <c r="M676" i="6"/>
  <c r="M1087" i="6"/>
  <c r="M1190" i="6"/>
  <c r="M1060" i="6"/>
  <c r="M347" i="6"/>
  <c r="M490" i="6"/>
  <c r="M942" i="6"/>
  <c r="M40" i="6"/>
  <c r="M177" i="6"/>
  <c r="M81" i="6"/>
  <c r="M940" i="6"/>
  <c r="M849" i="6"/>
  <c r="M848" i="6"/>
  <c r="M963" i="6"/>
  <c r="M524" i="6"/>
  <c r="M551" i="6"/>
  <c r="M841" i="6"/>
  <c r="M511" i="6"/>
  <c r="M1177" i="6"/>
  <c r="M324" i="6"/>
  <c r="M1155" i="6"/>
  <c r="M1007" i="6"/>
  <c r="M884" i="6"/>
  <c r="M913" i="6"/>
  <c r="M581" i="6"/>
  <c r="M146" i="6"/>
  <c r="M1185" i="6"/>
  <c r="M220" i="6"/>
  <c r="M842" i="6"/>
  <c r="M1205" i="6"/>
  <c r="M218" i="6"/>
  <c r="M769" i="6"/>
  <c r="M128" i="6"/>
  <c r="M528" i="6"/>
  <c r="M613" i="6"/>
  <c r="M300" i="6"/>
  <c r="M338" i="6"/>
  <c r="M441" i="6"/>
  <c r="M259" i="6"/>
  <c r="M332" i="6"/>
  <c r="M641" i="6"/>
  <c r="M854" i="6"/>
  <c r="M424" i="6"/>
  <c r="M1188" i="6"/>
  <c r="M816" i="6"/>
  <c r="M619" i="6"/>
  <c r="M564" i="6"/>
  <c r="M215" i="6"/>
  <c r="M197" i="6"/>
  <c r="M1025" i="6"/>
  <c r="M768" i="6"/>
  <c r="M409" i="6"/>
  <c r="M455" i="6"/>
  <c r="M443" i="6"/>
  <c r="M782" i="6"/>
  <c r="M196" i="6"/>
  <c r="M238" i="6"/>
  <c r="M462" i="6"/>
  <c r="M404" i="6"/>
  <c r="M234" i="6"/>
  <c r="M621" i="6"/>
  <c r="M179" i="6"/>
  <c r="M801" i="6"/>
  <c r="M980" i="6"/>
  <c r="M1013" i="6"/>
  <c r="M781" i="6"/>
  <c r="M671" i="6"/>
  <c r="M525" i="6"/>
  <c r="M875" i="6"/>
  <c r="M982" i="6"/>
  <c r="M256" i="6"/>
  <c r="M1029" i="6"/>
  <c r="M27" i="6"/>
  <c r="M123" i="6"/>
  <c r="M898" i="6"/>
  <c r="M799" i="6"/>
  <c r="M450" i="6"/>
  <c r="M711" i="6"/>
  <c r="M231" i="6"/>
  <c r="M331" i="6"/>
  <c r="M1134" i="6"/>
  <c r="M1099" i="6"/>
  <c r="M400" i="6"/>
  <c r="M489" i="6"/>
  <c r="M739" i="6"/>
  <c r="M1200" i="6"/>
  <c r="M88" i="6"/>
  <c r="M98" i="6"/>
  <c r="M38" i="6"/>
  <c r="M1144" i="6"/>
  <c r="M1118" i="6"/>
  <c r="M161" i="6"/>
  <c r="M1042" i="6"/>
  <c r="M802" i="6"/>
  <c r="M239" i="6"/>
  <c r="M766" i="6"/>
  <c r="M683" i="6"/>
  <c r="M1105" i="6"/>
  <c r="M267" i="6"/>
  <c r="M105" i="6"/>
  <c r="M334" i="6"/>
  <c r="M1088" i="6"/>
  <c r="M306" i="6"/>
  <c r="M1046" i="6"/>
  <c r="M633" i="6"/>
  <c r="M649" i="6"/>
  <c r="M608" i="6"/>
  <c r="M1130" i="6"/>
  <c r="M483" i="6"/>
  <c r="M305" i="6"/>
  <c r="M374" i="6"/>
  <c r="M589" i="6"/>
  <c r="M587" i="6"/>
  <c r="V25" i="6"/>
  <c r="M368" i="6"/>
  <c r="M1066" i="6"/>
  <c r="M669" i="6"/>
  <c r="M422" i="6"/>
  <c r="M568" i="6"/>
  <c r="M1030" i="6"/>
  <c r="M826" i="6"/>
  <c r="M810" i="6"/>
  <c r="M53" i="6"/>
  <c r="M784" i="6"/>
  <c r="M1008" i="6"/>
  <c r="M225" i="6"/>
  <c r="M993" i="6"/>
  <c r="M648" i="6"/>
  <c r="M387" i="6"/>
  <c r="M393" i="6"/>
  <c r="M846" i="6"/>
  <c r="M536" i="6"/>
  <c r="M102" i="6"/>
  <c r="M688" i="6"/>
  <c r="V20" i="6"/>
  <c r="M1142" i="6"/>
  <c r="M601" i="6"/>
  <c r="M1081" i="6"/>
  <c r="M188" i="6"/>
  <c r="M851" i="6"/>
  <c r="M1062" i="6"/>
  <c r="M364" i="6"/>
  <c r="M135" i="6"/>
  <c r="V15" i="6"/>
  <c r="M876" i="6"/>
  <c r="M910" i="6"/>
  <c r="M736" i="6"/>
  <c r="M643" i="6"/>
  <c r="M709" i="6"/>
  <c r="M737" i="6"/>
  <c r="M991" i="6"/>
  <c r="M328" i="6"/>
  <c r="M962" i="6"/>
  <c r="M285" i="6"/>
  <c r="M152" i="6"/>
  <c r="M617" i="6"/>
  <c r="M124" i="6"/>
  <c r="M1139" i="6"/>
  <c r="M548" i="6"/>
  <c r="M906" i="6"/>
  <c r="M1041" i="6"/>
  <c r="M271" i="6"/>
  <c r="M41" i="6"/>
  <c r="M487" i="6"/>
  <c r="M37" i="6"/>
  <c r="M1040" i="6"/>
  <c r="M224" i="6"/>
  <c r="M459" i="6"/>
  <c r="M773" i="6"/>
  <c r="M476" i="6"/>
  <c r="M232" i="6"/>
  <c r="M210" i="6"/>
  <c r="M873" i="6"/>
  <c r="M727" i="6"/>
  <c r="M213" i="6"/>
  <c r="M54" i="6"/>
  <c r="M983" i="6"/>
  <c r="M181" i="6"/>
  <c r="M554" i="6"/>
  <c r="M738" i="6"/>
  <c r="M514" i="6"/>
  <c r="M1119" i="6"/>
  <c r="M647" i="6"/>
  <c r="M95" i="6"/>
  <c r="M734" i="6"/>
  <c r="M897" i="6"/>
  <c r="M833" i="6"/>
  <c r="M912" i="6"/>
  <c r="M508" i="6"/>
  <c r="M972" i="6"/>
  <c r="M837" i="6"/>
  <c r="M356" i="6"/>
  <c r="M655" i="6"/>
  <c r="M965" i="6"/>
  <c r="M92" i="6"/>
  <c r="M186" i="6"/>
  <c r="M987" i="6"/>
  <c r="M794" i="6"/>
  <c r="M572" i="6"/>
  <c r="M419" i="6"/>
  <c r="M735" i="6"/>
  <c r="M778" i="6"/>
  <c r="M744" i="6"/>
  <c r="M812" i="6"/>
  <c r="M494" i="6"/>
  <c r="M486" i="6"/>
  <c r="M1181" i="6"/>
  <c r="M770" i="6"/>
  <c r="M357" i="6"/>
  <c r="V11" i="6"/>
  <c r="M1005" i="6"/>
  <c r="M934" i="6"/>
  <c r="M1124" i="6"/>
  <c r="M263" i="6"/>
  <c r="M603" i="6"/>
  <c r="M1033" i="6"/>
  <c r="M553" i="6"/>
  <c r="M226" i="6"/>
  <c r="M79" i="6"/>
  <c r="M990" i="6"/>
  <c r="M1126" i="6"/>
  <c r="M981" i="6"/>
  <c r="M482" i="6"/>
  <c r="M692" i="6"/>
  <c r="M558" i="6"/>
  <c r="M593" i="6"/>
  <c r="M339" i="6"/>
  <c r="M610" i="6"/>
  <c r="M682" i="6"/>
  <c r="M297" i="6"/>
  <c r="M518" i="6"/>
  <c r="M498" i="6"/>
  <c r="M28" i="6"/>
  <c r="M221" i="6"/>
  <c r="M637" i="6"/>
  <c r="M264" i="6"/>
  <c r="M978" i="6"/>
  <c r="M1082" i="6"/>
  <c r="V21" i="6"/>
  <c r="M202" i="6"/>
  <c r="M1018" i="6"/>
  <c r="M93" i="6"/>
  <c r="M1022" i="6"/>
  <c r="V14" i="6"/>
  <c r="M724" i="6"/>
  <c r="M464" i="6"/>
  <c r="M298" i="6"/>
  <c r="M500" i="6"/>
  <c r="M274" i="6"/>
  <c r="M159" i="6"/>
  <c r="M481" i="6"/>
  <c r="M31" i="6"/>
  <c r="M590" i="6"/>
  <c r="M183" i="6"/>
  <c r="M497" i="6"/>
  <c r="M380" i="6"/>
  <c r="M941" i="6"/>
  <c r="M728" i="6"/>
  <c r="M394" i="6"/>
  <c r="M288" i="6"/>
  <c r="M182" i="6"/>
  <c r="M389" i="6"/>
  <c r="M660" i="6"/>
  <c r="M828" i="6"/>
  <c r="M207" i="6"/>
  <c r="M893" i="6"/>
  <c r="M927" i="6"/>
  <c r="M187" i="6"/>
  <c r="M746" i="6"/>
  <c r="M970" i="6"/>
  <c r="V36" i="6"/>
  <c r="M164" i="6"/>
  <c r="M588" i="6"/>
  <c r="M853" i="6"/>
  <c r="M916" i="6"/>
  <c r="M51" i="6"/>
  <c r="M887" i="6"/>
  <c r="M281" i="6"/>
  <c r="M431" i="6"/>
  <c r="M230" i="6"/>
  <c r="M971" i="6"/>
  <c r="M855" i="6"/>
  <c r="M47" i="6"/>
  <c r="M223" i="6"/>
  <c r="M1054" i="6"/>
  <c r="M792" i="6"/>
  <c r="M308" i="6"/>
  <c r="M362" i="6"/>
  <c r="M372" i="6"/>
  <c r="M835" i="6"/>
  <c r="V24" i="6"/>
  <c r="M293" i="6"/>
  <c r="M618" i="6"/>
  <c r="M831" i="6"/>
  <c r="M969" i="6"/>
  <c r="V37" i="6"/>
  <c r="M250" i="6"/>
  <c r="M154" i="6"/>
  <c r="M747" i="6"/>
  <c r="M1039" i="6"/>
  <c r="M355" i="6"/>
  <c r="M294" i="6"/>
  <c r="M915" i="6"/>
  <c r="M1136" i="6"/>
  <c r="M67" i="6"/>
  <c r="M823" i="6"/>
  <c r="M73" i="6"/>
  <c r="M456" i="6"/>
  <c r="M628" i="6"/>
  <c r="M385" i="6"/>
  <c r="M1019" i="6"/>
  <c r="M492" i="6"/>
  <c r="M1074" i="6"/>
  <c r="M55" i="6"/>
  <c r="M507" i="6"/>
  <c r="M1051" i="6"/>
  <c r="M541" i="6"/>
  <c r="M395" i="6"/>
  <c r="M131" i="6"/>
  <c r="M886" i="6"/>
  <c r="M1127" i="6"/>
  <c r="M640" i="6"/>
  <c r="M233" i="6"/>
  <c r="M386" i="6"/>
  <c r="M960" i="6"/>
  <c r="M480" i="6"/>
  <c r="M1086" i="6"/>
  <c r="M69" i="6"/>
  <c r="M384" i="6"/>
  <c r="M174" i="6"/>
  <c r="M1162" i="6"/>
  <c r="M523" i="6"/>
  <c r="M937" i="6"/>
  <c r="M624" i="6"/>
  <c r="M242" i="6"/>
  <c r="M607" i="6"/>
  <c r="M996" i="6"/>
  <c r="M1083" i="6"/>
  <c r="M730" i="6"/>
  <c r="V38" i="6"/>
  <c r="M863" i="6"/>
  <c r="M920" i="6"/>
  <c r="M774" i="6"/>
  <c r="M465" i="6"/>
  <c r="M474" i="6"/>
  <c r="M663" i="6"/>
  <c r="M939" i="6"/>
  <c r="M475" i="6"/>
  <c r="M1169" i="6"/>
  <c r="M153" i="6"/>
  <c r="M428" i="6"/>
  <c r="M1014" i="6"/>
  <c r="M1152" i="6"/>
  <c r="M1015" i="6"/>
  <c r="M1110" i="6"/>
  <c r="M143" i="6"/>
  <c r="M32" i="6"/>
  <c r="M755" i="6"/>
  <c r="M1191" i="6"/>
  <c r="M117" i="6"/>
  <c r="M1113" i="6"/>
  <c r="M563" i="6"/>
  <c r="M211" i="6"/>
  <c r="M337" i="6"/>
  <c r="M50" i="6"/>
  <c r="M838" i="6"/>
  <c r="M925" i="6"/>
  <c r="M931" i="6"/>
  <c r="M485" i="6"/>
  <c r="M252" i="6"/>
  <c r="M89" i="6"/>
  <c r="M1057" i="6"/>
  <c r="M237" i="6"/>
  <c r="M141" i="6"/>
  <c r="M625" i="6"/>
  <c r="M881" i="6"/>
  <c r="M550" i="6"/>
  <c r="M99" i="6"/>
  <c r="M327" i="6"/>
  <c r="M872" i="6"/>
  <c r="M1141" i="6"/>
  <c r="M148" i="6"/>
  <c r="M59" i="6"/>
  <c r="V4" i="6"/>
  <c r="M591" i="6"/>
  <c r="M929" i="6"/>
  <c r="M260" i="6"/>
  <c r="M286" i="6"/>
  <c r="M45" i="6"/>
  <c r="M954" i="6"/>
  <c r="M780" i="6"/>
  <c r="M52" i="6"/>
  <c r="M125" i="6"/>
  <c r="M251" i="6"/>
  <c r="M1095" i="6"/>
  <c r="M289" i="6"/>
  <c r="M797" i="6"/>
  <c r="M1085" i="6"/>
  <c r="M543" i="6"/>
  <c r="M130" i="6"/>
  <c r="M457" i="6"/>
  <c r="M892" i="6"/>
  <c r="M1131" i="6"/>
  <c r="M658" i="6"/>
  <c r="M170" i="6"/>
  <c r="M209" i="6"/>
  <c r="M888" i="6"/>
  <c r="M1149" i="6"/>
  <c r="M151" i="6"/>
  <c r="M62" i="6"/>
  <c r="M219" i="6"/>
  <c r="M604" i="6"/>
  <c r="M39" i="6"/>
  <c r="M379" i="6"/>
  <c r="M407" i="6"/>
  <c r="M85" i="6"/>
  <c r="M707" i="6"/>
  <c r="M114" i="6"/>
  <c r="M80" i="6"/>
  <c r="M168" i="6"/>
  <c r="M396" i="6"/>
  <c r="M895" i="6"/>
  <c r="M1108" i="6"/>
  <c r="M505" i="6"/>
  <c r="M378" i="6"/>
  <c r="M44" i="6"/>
  <c r="M923" i="6"/>
  <c r="M1114" i="6"/>
  <c r="M725" i="6"/>
  <c r="M257" i="6"/>
  <c r="M229" i="6"/>
  <c r="M975" i="6"/>
  <c r="M1172" i="6"/>
  <c r="M761" i="6"/>
  <c r="M144" i="6"/>
  <c r="M282" i="6"/>
  <c r="M376" i="6"/>
  <c r="M169" i="6"/>
  <c r="M836" i="6"/>
  <c r="M1096" i="6"/>
  <c r="M740" i="6"/>
  <c r="M22" i="6"/>
  <c r="M36" i="6"/>
  <c r="M280" i="6"/>
  <c r="M817" i="6"/>
  <c r="M1065" i="6"/>
  <c r="M381" i="6"/>
  <c r="M87" i="6"/>
  <c r="M741" i="6"/>
  <c r="M922" i="6"/>
  <c r="M417" i="6"/>
  <c r="M106" i="6"/>
  <c r="M68" i="6"/>
  <c r="M342" i="6"/>
  <c r="M1044" i="6"/>
  <c r="M1129" i="6"/>
  <c r="M446" i="6"/>
  <c r="M544" i="6"/>
  <c r="M292" i="6"/>
  <c r="M697" i="6"/>
  <c r="V30" i="6"/>
  <c r="M307" i="6"/>
  <c r="M609" i="6"/>
  <c r="M157" i="6"/>
  <c r="M363" i="6"/>
  <c r="M540" i="6"/>
  <c r="M630" i="6"/>
  <c r="M445" i="6"/>
  <c r="M236" i="6"/>
  <c r="V27" i="6"/>
  <c r="M139" i="6"/>
  <c r="M956" i="6"/>
  <c r="M900" i="6"/>
  <c r="M537" i="6"/>
  <c r="M573" i="6"/>
  <c r="M413" i="6"/>
  <c r="M201" i="6"/>
  <c r="V34" i="6"/>
  <c r="V16" i="6"/>
  <c r="M666" i="6"/>
  <c r="M883" i="6"/>
  <c r="M1109" i="6"/>
  <c r="M1016" i="6"/>
  <c r="M783" i="6"/>
  <c r="M248" i="6"/>
  <c r="M1133" i="6"/>
  <c r="M622" i="6"/>
  <c r="M760" i="6"/>
  <c r="M834" i="6"/>
  <c r="M866" i="6"/>
  <c r="M1173" i="6"/>
  <c r="M847" i="6"/>
  <c r="M712" i="6"/>
  <c r="M343" i="6"/>
  <c r="M1197" i="6"/>
  <c r="M717" i="6"/>
  <c r="M803" i="6"/>
  <c r="M786" i="6"/>
  <c r="V5" i="6"/>
  <c r="M1102" i="6"/>
  <c r="M571" i="6"/>
  <c r="M96" i="6"/>
  <c r="M1097" i="6"/>
  <c r="M1125" i="6"/>
  <c r="M1032" i="6"/>
  <c r="V32" i="6"/>
  <c r="M452" i="6"/>
  <c r="M358" i="6"/>
  <c r="M805" i="6"/>
  <c r="M672" i="6"/>
  <c r="M1056" i="6"/>
  <c r="M1196" i="6"/>
  <c r="M793" i="6"/>
  <c r="M936" i="6"/>
  <c r="M205" i="6"/>
  <c r="M1092" i="6"/>
  <c r="M716" i="6"/>
  <c r="M771" i="6"/>
  <c r="M759" i="6"/>
  <c r="M1120" i="6"/>
  <c r="M957" i="6"/>
  <c r="M868" i="6"/>
  <c r="M1024" i="6"/>
  <c r="M513" i="6"/>
  <c r="M1156" i="6"/>
  <c r="M659" i="6"/>
  <c r="M840" i="6"/>
  <c r="M451" i="6"/>
  <c r="V19" i="6"/>
  <c r="M1048" i="6"/>
  <c r="M440" i="6"/>
  <c r="M116" i="6"/>
  <c r="M1171" i="6"/>
  <c r="M1070" i="6"/>
  <c r="M751" i="6"/>
  <c r="M432" i="6"/>
  <c r="M933" i="6"/>
  <c r="M103" i="6"/>
  <c r="M879" i="6"/>
  <c r="M265" i="6"/>
  <c r="M653" i="6"/>
  <c r="M1128" i="6"/>
  <c r="M615" i="6"/>
  <c r="M560" i="6"/>
  <c r="M616" i="6"/>
  <c r="M1151" i="6"/>
  <c r="M519" i="6"/>
  <c r="M23" i="6"/>
  <c r="M1009" i="6"/>
  <c r="M119" i="6"/>
  <c r="M1150" i="6"/>
  <c r="M520" i="6"/>
  <c r="M160" i="6"/>
  <c r="M1122" i="6"/>
  <c r="M416" i="6"/>
  <c r="M757" i="6"/>
  <c r="M272" i="6"/>
  <c r="M1121" i="6"/>
  <c r="M359" i="6"/>
  <c r="M42" i="6"/>
  <c r="V18" i="6"/>
  <c r="M199" i="6"/>
  <c r="M673" i="6"/>
  <c r="M217" i="6"/>
  <c r="M930" i="6"/>
  <c r="M444" i="6"/>
  <c r="M83" i="6"/>
  <c r="M1090" i="6"/>
  <c r="M1003" i="6"/>
  <c r="M864" i="6"/>
  <c r="V12" i="6"/>
  <c r="M1193" i="6"/>
  <c r="M163" i="6"/>
  <c r="M1037" i="6"/>
  <c r="M538" i="6"/>
  <c r="V28" i="6"/>
  <c r="M1154" i="6"/>
  <c r="M1061" i="6"/>
  <c r="M952" i="6"/>
  <c r="M191" i="6"/>
  <c r="M665" i="6"/>
  <c r="M155" i="6"/>
  <c r="M832" i="6"/>
  <c r="M605" i="6"/>
  <c r="M966" i="6"/>
  <c r="M1132" i="6"/>
  <c r="M935" i="6"/>
  <c r="M856" i="6"/>
  <c r="M310" i="6"/>
  <c r="M1001" i="6"/>
  <c r="M585" i="6"/>
  <c r="M902" i="6"/>
  <c r="M600" i="6"/>
  <c r="M268" i="6"/>
  <c r="M1166" i="6"/>
  <c r="M702" i="6"/>
  <c r="M33" i="6"/>
  <c r="M1161" i="6"/>
  <c r="M1189" i="6"/>
  <c r="M871" i="6"/>
  <c r="M29" i="6"/>
  <c r="M189" i="6"/>
  <c r="M526" i="6"/>
  <c r="M1052" i="6"/>
  <c r="M534" i="6"/>
  <c r="M145" i="6"/>
  <c r="M107" i="6"/>
  <c r="M999" i="6"/>
  <c r="M959" i="6"/>
  <c r="M34" i="6"/>
  <c r="M216" i="6"/>
  <c r="M132" i="6"/>
  <c r="M1077" i="6"/>
  <c r="M547" i="6"/>
  <c r="M911" i="6"/>
  <c r="M1182" i="6"/>
  <c r="M743" i="6"/>
  <c r="M745" i="6"/>
  <c r="M142" i="6"/>
  <c r="M763" i="6"/>
  <c r="M602" i="6"/>
  <c r="M321" i="6"/>
  <c r="M472" i="6"/>
  <c r="M685" i="6"/>
  <c r="M629" i="6"/>
  <c r="M75" i="6"/>
  <c r="M584" i="6"/>
  <c r="M1117" i="6"/>
  <c r="M973" i="6"/>
  <c r="M698" i="6"/>
  <c r="M290" i="6"/>
  <c r="M964" i="6"/>
  <c r="M726" i="6"/>
  <c r="M326" i="6"/>
  <c r="M527" i="6"/>
  <c r="M420" i="6"/>
  <c r="M335" i="6"/>
  <c r="M662" i="6"/>
  <c r="M391" i="6"/>
  <c r="M349" i="6"/>
  <c r="M516" i="6"/>
  <c r="M329" i="6"/>
  <c r="M512" i="6"/>
  <c r="M748" i="6"/>
  <c r="M1158" i="6"/>
  <c r="M1094" i="6"/>
  <c r="M316" i="6"/>
  <c r="M1011" i="6"/>
  <c r="M510" i="6"/>
  <c r="M429" i="6"/>
  <c r="M461" i="6"/>
  <c r="M579" i="6"/>
  <c r="M71" i="6"/>
  <c r="M190" i="6"/>
  <c r="M258" i="6"/>
  <c r="M562" i="6"/>
  <c r="M811" i="6"/>
  <c r="M753" i="6"/>
  <c r="M351" i="6"/>
  <c r="M1021" i="6"/>
  <c r="M502" i="6"/>
  <c r="M749" i="6"/>
  <c r="M775" i="6"/>
  <c r="M632" i="6"/>
  <c r="M994" i="6"/>
  <c r="M1012" i="6"/>
  <c r="M532" i="6"/>
  <c r="M126" i="6"/>
  <c r="M693" i="6"/>
  <c r="M908" i="6"/>
  <c r="M955" i="6"/>
  <c r="M1072" i="6"/>
  <c r="M946" i="6"/>
  <c r="M814" i="6"/>
  <c r="M592" i="6"/>
  <c r="M43" i="6"/>
  <c r="M388" i="6"/>
  <c r="M1089" i="6"/>
  <c r="M1107" i="6"/>
  <c r="M690" i="6"/>
  <c r="M1106" i="6"/>
  <c r="M865" i="6"/>
  <c r="M1167" i="6"/>
  <c r="M501" i="6"/>
  <c r="M542" i="6"/>
  <c r="M1153" i="6"/>
  <c r="M175" i="6"/>
  <c r="M631" i="6"/>
  <c r="M1170" i="6"/>
  <c r="M227" i="6"/>
  <c r="M1031" i="6"/>
  <c r="M397" i="6"/>
  <c r="M764" i="6"/>
  <c r="M694" i="6"/>
  <c r="M120" i="6"/>
  <c r="M323" i="6"/>
  <c r="M985" i="6"/>
  <c r="M25" i="6"/>
  <c r="M273" i="6"/>
  <c r="M101" i="6"/>
  <c r="M1176" i="6"/>
  <c r="M557" i="6"/>
  <c r="M240" i="6"/>
  <c r="M1010" i="6"/>
  <c r="M1198" i="6"/>
  <c r="M720" i="6"/>
  <c r="M330" i="6"/>
  <c r="M1186" i="6"/>
  <c r="M66" i="6"/>
  <c r="M859" i="6"/>
  <c r="M496" i="6"/>
  <c r="M704" i="6"/>
  <c r="M675" i="6"/>
  <c r="M406" i="6"/>
  <c r="M365" i="6"/>
  <c r="M561" i="6"/>
  <c r="M121" i="6"/>
  <c r="M499" i="6"/>
  <c r="M905" i="6"/>
  <c r="M580" i="6"/>
  <c r="M995" i="6"/>
  <c r="M918" i="6"/>
  <c r="M576" i="6"/>
  <c r="M173" i="6"/>
  <c r="M611" i="6"/>
  <c r="M477" i="6"/>
  <c r="M845" i="6"/>
  <c r="M193" i="6"/>
  <c r="M150" i="6"/>
  <c r="M261" i="6"/>
  <c r="M200" i="6"/>
  <c r="M367" i="6"/>
  <c r="M1168" i="6"/>
  <c r="M100" i="6"/>
  <c r="M1164" i="6"/>
  <c r="V2" i="6"/>
  <c r="M821" i="6"/>
  <c r="M860" i="6"/>
  <c r="M899" i="6"/>
  <c r="M1143" i="6"/>
  <c r="M1026" i="6"/>
  <c r="M657" i="6"/>
  <c r="M620" i="6"/>
  <c r="M401" i="6"/>
  <c r="M1146" i="6"/>
  <c r="M1076" i="6"/>
  <c r="M1038" i="6"/>
  <c r="M1187" i="6"/>
  <c r="M1103" i="6"/>
  <c r="M798" i="6"/>
  <c r="M74" i="6"/>
  <c r="M696" i="6"/>
  <c r="M312" i="6"/>
  <c r="M206" i="6"/>
  <c r="M140" i="6"/>
  <c r="M729" i="6"/>
  <c r="M790" i="6"/>
  <c r="M998" i="6"/>
  <c r="M76" i="6"/>
  <c r="M1034" i="6"/>
  <c r="M133" i="6"/>
  <c r="M435" i="6"/>
  <c r="M467" i="6"/>
  <c r="M371" i="6"/>
  <c r="M315" i="6"/>
  <c r="M382" i="6"/>
  <c r="M214" i="6"/>
  <c r="M539" i="6"/>
  <c r="M1004" i="6"/>
  <c r="M679" i="6"/>
  <c r="M320" i="6"/>
  <c r="M989" i="6"/>
  <c r="M779" i="6"/>
  <c r="M373" i="6"/>
  <c r="M723" i="6"/>
  <c r="M668" i="6"/>
  <c r="M844" i="6"/>
  <c r="M808" i="6"/>
  <c r="M552" i="6"/>
  <c r="M644" i="6"/>
  <c r="M1100" i="6"/>
  <c r="M301" i="6"/>
  <c r="M650" i="6"/>
  <c r="M843" i="6"/>
  <c r="M907" i="6"/>
  <c r="M894" i="6"/>
  <c r="M638" i="6"/>
  <c r="M578" i="6"/>
  <c r="M1067" i="6"/>
  <c r="M733" i="6"/>
  <c r="M852" i="6"/>
  <c r="M1043" i="6"/>
  <c r="M928" i="6"/>
  <c r="M575" i="6"/>
  <c r="M354" i="6"/>
  <c r="M1069" i="6"/>
  <c r="M750" i="6"/>
  <c r="M612" i="6"/>
  <c r="M86" i="6"/>
  <c r="M1053" i="6"/>
  <c r="M266" i="6"/>
  <c r="M1064" i="6"/>
  <c r="M1183" i="6"/>
  <c r="M977" i="6"/>
  <c r="M719" i="6"/>
  <c r="M345" i="6"/>
  <c r="M635" i="6"/>
  <c r="M822" i="6"/>
  <c r="M208" i="6"/>
  <c r="M623" i="6"/>
  <c r="M262" i="6"/>
  <c r="M46" i="6"/>
  <c r="M796" i="6"/>
  <c r="M885" i="6"/>
  <c r="M1071" i="6"/>
  <c r="M1063" i="6"/>
  <c r="M1147" i="6"/>
  <c r="V26" i="6"/>
  <c r="M1159" i="6"/>
  <c r="M212" i="6"/>
  <c r="M1148" i="6"/>
  <c r="M460" i="6"/>
  <c r="M909" i="6"/>
  <c r="V23" i="6"/>
  <c r="M1160" i="6"/>
  <c r="M247" i="6"/>
  <c r="M1084" i="6"/>
  <c r="M565" i="6"/>
  <c r="M1184" i="6"/>
  <c r="M178" i="6"/>
  <c r="M162" i="6"/>
  <c r="M559" i="6"/>
  <c r="M1017" i="6"/>
  <c r="M392" i="6"/>
  <c r="M992" i="6"/>
  <c r="M958" i="6"/>
  <c r="M708" i="6"/>
  <c r="M1179" i="6"/>
  <c r="M677" i="6"/>
  <c r="M639" i="6"/>
  <c r="M377" i="6"/>
  <c r="M346" i="6"/>
  <c r="M950" i="6"/>
  <c r="M914" i="6"/>
  <c r="M433" i="6"/>
  <c r="M398" i="6"/>
  <c r="M754" i="6"/>
  <c r="M84" i="6"/>
  <c r="M953" i="6"/>
  <c r="M890" i="6"/>
  <c r="M369" i="6"/>
  <c r="M1137" i="6"/>
  <c r="M82" i="6"/>
  <c r="M1123" i="6"/>
  <c r="M825" i="6"/>
  <c r="M222" i="6"/>
  <c r="M198" i="6"/>
  <c r="M325" i="6"/>
  <c r="M680" i="6"/>
  <c r="M49" i="6"/>
  <c r="M1035" i="6"/>
  <c r="M1178" i="6"/>
  <c r="M479" i="6"/>
  <c r="M35" i="6"/>
  <c r="M515" i="6"/>
  <c r="M762" i="6"/>
  <c r="M777" i="6"/>
  <c r="M710" i="6"/>
  <c r="M570" i="6"/>
  <c r="M192" i="6"/>
  <c r="V13" i="6"/>
  <c r="V3" i="6"/>
  <c r="M742" i="6"/>
  <c r="M701" i="6"/>
  <c r="M255" i="6"/>
  <c r="M1036" i="6"/>
  <c r="M195" i="6"/>
  <c r="M447" i="6"/>
  <c r="M791" i="6"/>
  <c r="M787" i="6"/>
  <c r="M471" i="6"/>
  <c r="M974" i="6"/>
  <c r="M944" i="6"/>
  <c r="M509" i="6"/>
  <c r="M752" i="6"/>
  <c r="M574" i="6"/>
  <c r="M269" i="6"/>
  <c r="M874" i="6"/>
  <c r="M880" i="6"/>
  <c r="M478" i="6"/>
  <c r="M695" i="6"/>
  <c r="M651" i="6"/>
  <c r="M270" i="6"/>
  <c r="M813" i="6"/>
  <c r="M646" i="6"/>
  <c r="M703" i="6"/>
  <c r="M583" i="6"/>
  <c r="M303" i="6"/>
  <c r="M938" i="6"/>
  <c r="M70" i="6"/>
  <c r="M850" i="6"/>
  <c r="M664" i="6"/>
  <c r="M582" i="6"/>
  <c r="M1140" i="6"/>
  <c r="M988" i="6"/>
  <c r="M360" i="6"/>
  <c r="M448" i="6"/>
  <c r="M348" i="6"/>
  <c r="M340" i="6"/>
  <c r="M945" i="6"/>
  <c r="M713" i="6"/>
  <c r="M361" i="6"/>
  <c r="M469" i="6"/>
  <c r="M595" i="6"/>
  <c r="M997" i="6"/>
  <c r="M599" i="6"/>
  <c r="M399" i="6"/>
  <c r="M61" i="6"/>
  <c r="M77" i="6"/>
  <c r="M722" i="6"/>
  <c r="M546" i="6"/>
  <c r="M867" i="6"/>
  <c r="M425" i="6"/>
  <c r="M166" i="6"/>
  <c r="M336" i="6"/>
  <c r="N218" i="5"/>
  <c r="R218" i="5"/>
  <c r="R409" i="5"/>
  <c r="R826" i="5"/>
  <c r="N826" i="5"/>
  <c r="R626" i="5"/>
  <c r="N626" i="5"/>
  <c r="N1089" i="5"/>
  <c r="N971" i="5"/>
  <c r="N376" i="5"/>
  <c r="N694" i="5"/>
  <c r="R694" i="5"/>
  <c r="N407" i="5"/>
  <c r="R407" i="5"/>
  <c r="N661" i="5"/>
  <c r="R768" i="5"/>
  <c r="N768" i="5"/>
  <c r="R750" i="5"/>
  <c r="R677" i="5"/>
  <c r="N677" i="5"/>
  <c r="R177" i="5"/>
  <c r="N547" i="5"/>
  <c r="R547" i="5"/>
  <c r="R679" i="5"/>
  <c r="N679" i="5"/>
  <c r="R822" i="5"/>
  <c r="N822" i="5"/>
  <c r="N329" i="5"/>
  <c r="R329" i="5"/>
  <c r="R898" i="5"/>
  <c r="N898" i="5"/>
  <c r="R338" i="5"/>
  <c r="N338" i="5"/>
  <c r="N533" i="5"/>
  <c r="R1027" i="5"/>
  <c r="N1027" i="5"/>
  <c r="R981" i="5"/>
  <c r="N981" i="5"/>
  <c r="N796" i="5"/>
  <c r="R830" i="5"/>
  <c r="N830" i="5"/>
  <c r="R785" i="5"/>
  <c r="N785" i="5"/>
  <c r="N605" i="5"/>
  <c r="R605" i="5"/>
  <c r="R393" i="5"/>
  <c r="N393" i="5"/>
  <c r="N775" i="5"/>
  <c r="R730" i="5"/>
  <c r="N730" i="5"/>
  <c r="R436" i="5"/>
  <c r="N390" i="5"/>
  <c r="R390" i="5"/>
  <c r="R646" i="5"/>
  <c r="N646" i="5"/>
  <c r="R1105" i="5"/>
  <c r="N857" i="5"/>
  <c r="R857" i="5"/>
  <c r="N933" i="5"/>
  <c r="R933" i="5"/>
  <c r="N450" i="5"/>
  <c r="R450" i="5"/>
  <c r="N900" i="5"/>
  <c r="R900" i="5"/>
  <c r="N537" i="5"/>
  <c r="N484" i="5"/>
  <c r="N513" i="5"/>
  <c r="R513" i="5"/>
  <c r="N972" i="5"/>
  <c r="R1107" i="5"/>
  <c r="N1085" i="5"/>
  <c r="R1085" i="5"/>
  <c r="N136" i="5"/>
  <c r="R136" i="5"/>
  <c r="N272" i="5"/>
  <c r="R272" i="5"/>
  <c r="N688" i="5"/>
  <c r="N103" i="5"/>
  <c r="R103" i="5"/>
  <c r="N265" i="5"/>
  <c r="R320" i="5"/>
  <c r="R493" i="5"/>
  <c r="N493" i="5"/>
  <c r="N33" i="5"/>
  <c r="R33" i="5"/>
  <c r="N371" i="5"/>
  <c r="R371" i="5"/>
  <c r="R315" i="5"/>
  <c r="N644" i="5"/>
  <c r="R828" i="5"/>
  <c r="N828" i="5"/>
  <c r="N119" i="5"/>
  <c r="R119" i="5"/>
  <c r="N179" i="5"/>
  <c r="R179" i="5"/>
  <c r="R340" i="5"/>
  <c r="N340" i="5"/>
  <c r="N738" i="5"/>
  <c r="R738" i="5"/>
  <c r="N230" i="5"/>
  <c r="R230" i="5"/>
  <c r="N765" i="5"/>
  <c r="R1137" i="5"/>
  <c r="N1137" i="5"/>
  <c r="N590" i="5"/>
  <c r="R590" i="5"/>
  <c r="R645" i="5"/>
  <c r="N645" i="5"/>
  <c r="R976" i="5"/>
  <c r="N976" i="5"/>
  <c r="N510" i="5"/>
  <c r="R510" i="5"/>
  <c r="R301" i="5"/>
  <c r="N301" i="5"/>
  <c r="N553" i="5"/>
  <c r="R553" i="5"/>
  <c r="N604" i="5"/>
  <c r="R604" i="5"/>
  <c r="N545" i="5"/>
  <c r="R545" i="5"/>
  <c r="R1054" i="5"/>
  <c r="N1054" i="5"/>
  <c r="R1144" i="5"/>
  <c r="R1174" i="5"/>
  <c r="N1174" i="5"/>
  <c r="N772" i="5"/>
  <c r="R772" i="5"/>
  <c r="N415" i="5"/>
  <c r="R415" i="5"/>
  <c r="N806" i="5"/>
  <c r="R806" i="5"/>
  <c r="R67" i="5"/>
  <c r="N67" i="5"/>
  <c r="R790" i="5"/>
  <c r="N790" i="5"/>
  <c r="N1136" i="5"/>
  <c r="R1136" i="5"/>
  <c r="N517" i="5"/>
  <c r="R517" i="5"/>
  <c r="N502" i="5"/>
  <c r="R502" i="5"/>
  <c r="R724" i="5"/>
  <c r="N724" i="5"/>
  <c r="N295" i="5"/>
  <c r="R295" i="5"/>
  <c r="N1127" i="5"/>
  <c r="R1127" i="5"/>
  <c r="R904" i="5"/>
  <c r="N52" i="5"/>
  <c r="R52" i="5"/>
  <c r="R223" i="5"/>
  <c r="R466" i="5"/>
  <c r="R130" i="5"/>
  <c r="N130" i="5"/>
  <c r="N207" i="5"/>
  <c r="R207" i="5"/>
  <c r="N1193" i="5"/>
  <c r="N445" i="5"/>
  <c r="R722" i="5"/>
  <c r="N722" i="5"/>
  <c r="N1028" i="5"/>
  <c r="R1028" i="5"/>
  <c r="N444" i="5"/>
  <c r="R444" i="5"/>
  <c r="N150" i="5"/>
  <c r="R150" i="5"/>
  <c r="N416" i="5"/>
  <c r="R416" i="5"/>
  <c r="R915" i="5"/>
  <c r="N915" i="5"/>
  <c r="N229" i="5"/>
  <c r="R229" i="5"/>
  <c r="R757" i="5"/>
  <c r="N1043" i="5"/>
  <c r="R1043" i="5"/>
  <c r="N42" i="5"/>
  <c r="R540" i="5"/>
  <c r="N540" i="5"/>
  <c r="N855" i="5"/>
  <c r="R855" i="5"/>
  <c r="R262" i="5"/>
  <c r="R509" i="5"/>
  <c r="N509" i="5"/>
  <c r="R288" i="5"/>
  <c r="N288" i="5"/>
  <c r="R294" i="5"/>
  <c r="N294" i="5"/>
  <c r="R211" i="5"/>
  <c r="N211" i="5"/>
  <c r="N782" i="5"/>
  <c r="R782" i="5"/>
  <c r="N505" i="5"/>
  <c r="R505" i="5"/>
  <c r="N729" i="5"/>
  <c r="R729" i="5"/>
  <c r="N786" i="5"/>
  <c r="R235" i="5"/>
  <c r="R531" i="5"/>
  <c r="N531" i="5"/>
  <c r="R173" i="5"/>
  <c r="N173" i="5"/>
  <c r="N111" i="5"/>
  <c r="R302" i="5"/>
  <c r="N302" i="5"/>
  <c r="N748" i="5"/>
  <c r="N1146" i="5"/>
  <c r="R1146" i="5"/>
  <c r="N636" i="5"/>
  <c r="R152" i="5"/>
  <c r="N152" i="5"/>
  <c r="R486" i="5"/>
  <c r="R1116" i="5"/>
  <c r="N184" i="5"/>
  <c r="N922" i="5"/>
  <c r="R922" i="5"/>
  <c r="N1035" i="5"/>
  <c r="R1035" i="5"/>
  <c r="N384" i="5"/>
  <c r="R384" i="5"/>
  <c r="N942" i="5"/>
  <c r="R942" i="5"/>
  <c r="R202" i="5"/>
  <c r="N202" i="5"/>
  <c r="R795" i="5"/>
  <c r="N397" i="5"/>
  <c r="N129" i="5"/>
  <c r="R129" i="5"/>
  <c r="N970" i="5"/>
  <c r="N497" i="5"/>
  <c r="R497" i="5"/>
  <c r="N999" i="5"/>
  <c r="R999" i="5"/>
  <c r="R167" i="5"/>
  <c r="R873" i="5"/>
  <c r="N873" i="5"/>
  <c r="N170" i="5"/>
  <c r="R170" i="5"/>
  <c r="N583" i="5"/>
  <c r="N231" i="5"/>
  <c r="N523" i="5"/>
  <c r="R523" i="5"/>
  <c r="N35" i="5"/>
  <c r="R35" i="5"/>
  <c r="N1184" i="5"/>
  <c r="R1184" i="5"/>
  <c r="R810" i="5"/>
  <c r="R809" i="5"/>
  <c r="N809" i="5"/>
  <c r="R171" i="5"/>
  <c r="R306" i="5"/>
  <c r="N96" i="5"/>
  <c r="R96" i="5"/>
  <c r="N132" i="5"/>
  <c r="R546" i="5"/>
  <c r="N1128" i="5"/>
  <c r="R1128" i="5"/>
  <c r="N643" i="5"/>
  <c r="R643" i="5"/>
  <c r="N519" i="5"/>
  <c r="R519" i="5"/>
  <c r="R1118" i="5"/>
  <c r="N1118" i="5"/>
  <c r="N433" i="5"/>
  <c r="R433" i="5"/>
  <c r="N954" i="5"/>
  <c r="R954" i="5"/>
  <c r="R349" i="5"/>
  <c r="N349" i="5"/>
  <c r="N1163" i="5"/>
  <c r="R1163" i="5"/>
  <c r="N44" i="5"/>
  <c r="R44" i="5"/>
  <c r="R988" i="5"/>
  <c r="N1200" i="5"/>
  <c r="R1200" i="5"/>
  <c r="N609" i="5"/>
  <c r="N106" i="5"/>
  <c r="R106" i="5"/>
  <c r="N268" i="5"/>
  <c r="R268" i="5"/>
  <c r="R142" i="5"/>
  <c r="N142" i="5"/>
  <c r="R336" i="5"/>
  <c r="N336" i="5"/>
  <c r="N406" i="5"/>
  <c r="R406" i="5"/>
  <c r="R650" i="5"/>
  <c r="N1026" i="5"/>
  <c r="R1026" i="5"/>
  <c r="R877" i="5"/>
  <c r="N877" i="5"/>
  <c r="R431" i="5"/>
  <c r="R481" i="5"/>
  <c r="N481" i="5"/>
  <c r="N441" i="5"/>
  <c r="R441" i="5"/>
  <c r="R347" i="5"/>
  <c r="N347" i="5"/>
  <c r="R514" i="5"/>
  <c r="N514" i="5"/>
  <c r="N804" i="5"/>
  <c r="R804" i="5"/>
  <c r="R878" i="5"/>
  <c r="N878" i="5"/>
  <c r="R844" i="5"/>
  <c r="N844" i="5"/>
  <c r="R640" i="5"/>
  <c r="N827" i="5"/>
  <c r="R827" i="5"/>
  <c r="R934" i="5"/>
  <c r="N934" i="5"/>
  <c r="N232" i="5"/>
  <c r="R232" i="5"/>
  <c r="R576" i="5"/>
  <c r="N576" i="5"/>
  <c r="N355" i="5"/>
  <c r="R355" i="5"/>
  <c r="N524" i="5"/>
  <c r="R524" i="5"/>
  <c r="R961" i="5"/>
  <c r="N961" i="5"/>
  <c r="R780" i="5"/>
  <c r="N780" i="5"/>
  <c r="N165" i="5"/>
  <c r="R165" i="5"/>
  <c r="N404" i="5"/>
  <c r="R773" i="5"/>
  <c r="N773" i="5"/>
  <c r="R669" i="5"/>
  <c r="N669" i="5"/>
  <c r="N191" i="5"/>
  <c r="R1177" i="5"/>
  <c r="N1177" i="5"/>
  <c r="N242" i="5"/>
  <c r="R242" i="5"/>
  <c r="R24" i="5"/>
  <c r="N24" i="5"/>
  <c r="R46" i="5"/>
  <c r="N46" i="5"/>
  <c r="R1154" i="5"/>
  <c r="N1154" i="5"/>
  <c r="R435" i="5"/>
  <c r="N435" i="5"/>
  <c r="N589" i="5"/>
  <c r="N1020" i="5"/>
  <c r="R1020" i="5"/>
  <c r="R1143" i="5"/>
  <c r="N1143" i="5"/>
  <c r="R884" i="5"/>
  <c r="N884" i="5"/>
  <c r="R952" i="5"/>
  <c r="N952" i="5"/>
  <c r="N1037" i="5"/>
  <c r="R1037" i="5"/>
  <c r="N778" i="5"/>
  <c r="R778" i="5"/>
  <c r="R500" i="5"/>
  <c r="N1142" i="5"/>
  <c r="R1142" i="5"/>
  <c r="R641" i="5"/>
  <c r="N641" i="5"/>
  <c r="N569" i="5"/>
  <c r="R569" i="5"/>
  <c r="R499" i="5"/>
  <c r="N499" i="5"/>
  <c r="R973" i="5"/>
  <c r="N973" i="5"/>
  <c r="N571" i="5"/>
  <c r="R571" i="5"/>
  <c r="N364" i="5"/>
  <c r="R364" i="5"/>
  <c r="N1081" i="5"/>
  <c r="R1081" i="5"/>
  <c r="R1068" i="5"/>
  <c r="N1068" i="5"/>
  <c r="R660" i="5"/>
  <c r="N660" i="5"/>
  <c r="N745" i="5"/>
  <c r="R745" i="5"/>
  <c r="R885" i="5"/>
  <c r="N885" i="5"/>
  <c r="R178" i="5"/>
  <c r="N178" i="5"/>
  <c r="N752" i="5"/>
  <c r="R1121" i="5"/>
  <c r="N1173" i="5"/>
  <c r="R1173" i="5"/>
  <c r="R989" i="5"/>
  <c r="N989" i="5"/>
  <c r="N880" i="5"/>
  <c r="R367" i="5"/>
  <c r="N331" i="5"/>
  <c r="R331" i="5"/>
  <c r="N22" i="5"/>
  <c r="R22" i="5"/>
  <c r="N926" i="5"/>
  <c r="R926" i="5"/>
  <c r="N751" i="5"/>
  <c r="R751" i="5"/>
  <c r="R249" i="5"/>
  <c r="N249" i="5"/>
  <c r="R867" i="5"/>
  <c r="N867" i="5"/>
  <c r="R426" i="5"/>
  <c r="N651" i="5"/>
  <c r="R651" i="5"/>
  <c r="N400" i="5"/>
  <c r="R400" i="5"/>
  <c r="N744" i="5"/>
  <c r="R664" i="5"/>
  <c r="N664" i="5"/>
  <c r="R526" i="5"/>
  <c r="N526" i="5"/>
  <c r="R86" i="5"/>
  <c r="N233" i="5"/>
  <c r="R233" i="5"/>
  <c r="N567" i="5"/>
  <c r="N1106" i="5"/>
  <c r="R1106" i="5"/>
  <c r="R1182" i="5"/>
  <c r="N1182" i="5"/>
  <c r="R373" i="5"/>
  <c r="N373" i="5"/>
  <c r="R280" i="5"/>
  <c r="N280" i="5"/>
  <c r="R663" i="5"/>
  <c r="N663" i="5"/>
  <c r="R118" i="5"/>
  <c r="N818" i="5"/>
  <c r="R818" i="5"/>
  <c r="R817" i="5"/>
  <c r="N817" i="5"/>
  <c r="R958" i="5"/>
  <c r="N958" i="5"/>
  <c r="R1051" i="5"/>
  <c r="N245" i="5"/>
  <c r="R245" i="5"/>
  <c r="R539" i="5"/>
  <c r="N539" i="5"/>
  <c r="N767" i="5"/>
  <c r="R1055" i="5"/>
  <c r="N1055" i="5"/>
  <c r="R692" i="5"/>
  <c r="N161" i="5"/>
  <c r="R161" i="5"/>
  <c r="R50" i="5"/>
  <c r="N50" i="5"/>
  <c r="N893" i="5"/>
  <c r="R893" i="5"/>
  <c r="R1153" i="5"/>
  <c r="N1153" i="5"/>
  <c r="R480" i="5"/>
  <c r="N480" i="5"/>
  <c r="R1044" i="5"/>
  <c r="N564" i="5"/>
  <c r="R564" i="5"/>
  <c r="N840" i="5"/>
  <c r="R270" i="5"/>
  <c r="N182" i="5"/>
  <c r="N155" i="5"/>
  <c r="R155" i="5"/>
  <c r="N736" i="5"/>
  <c r="R736" i="5"/>
  <c r="N969" i="5"/>
  <c r="R969" i="5"/>
  <c r="N937" i="5"/>
  <c r="R937" i="5"/>
  <c r="R462" i="5"/>
  <c r="N462" i="5"/>
  <c r="R946" i="5"/>
  <c r="R992" i="5"/>
  <c r="N992" i="5"/>
  <c r="N512" i="5"/>
  <c r="R945" i="5"/>
  <c r="N945" i="5"/>
  <c r="N151" i="5"/>
  <c r="R151" i="5"/>
  <c r="R1038" i="5"/>
  <c r="N1038" i="5"/>
  <c r="R1059" i="5"/>
  <c r="N1059" i="5"/>
  <c r="N727" i="5"/>
  <c r="R727" i="5"/>
  <c r="R264" i="5"/>
  <c r="N374" i="5"/>
  <c r="R374" i="5"/>
  <c r="R1122" i="5"/>
  <c r="R1053" i="5"/>
  <c r="R668" i="5"/>
  <c r="N668" i="5"/>
  <c r="R453" i="5"/>
  <c r="N453" i="5"/>
  <c r="N1031" i="5"/>
  <c r="N1130" i="5"/>
  <c r="R1130" i="5"/>
  <c r="R408" i="5"/>
  <c r="N408" i="5"/>
  <c r="R140" i="5"/>
  <c r="N140" i="5"/>
  <c r="R97" i="5"/>
  <c r="N746" i="5"/>
  <c r="R746" i="5"/>
  <c r="N334" i="5"/>
  <c r="N980" i="5"/>
  <c r="R980" i="5"/>
  <c r="N741" i="5"/>
  <c r="R741" i="5"/>
  <c r="N965" i="5"/>
  <c r="R965" i="5"/>
  <c r="N411" i="5"/>
  <c r="R411" i="5"/>
  <c r="R311" i="5"/>
  <c r="N311" i="5"/>
  <c r="N146" i="5"/>
  <c r="R146" i="5"/>
  <c r="R617" i="5"/>
  <c r="N997" i="5"/>
  <c r="R997" i="5"/>
  <c r="R55" i="5"/>
  <c r="N55" i="5"/>
  <c r="R303" i="5"/>
  <c r="R164" i="5"/>
  <c r="N164" i="5"/>
  <c r="N1125" i="5"/>
  <c r="R1125" i="5"/>
  <c r="R920" i="5"/>
  <c r="N920" i="5"/>
  <c r="R648" i="5"/>
  <c r="N648" i="5"/>
  <c r="R623" i="5"/>
  <c r="N623" i="5"/>
  <c r="N833" i="5"/>
  <c r="R769" i="5"/>
  <c r="N769" i="5"/>
  <c r="R1063" i="5"/>
  <c r="N1063" i="5"/>
  <c r="R672" i="5"/>
  <c r="N672" i="5"/>
  <c r="R511" i="5"/>
  <c r="R34" i="5"/>
  <c r="N34" i="5"/>
  <c r="N803" i="5"/>
  <c r="R803" i="5"/>
  <c r="N368" i="5"/>
  <c r="R368" i="5"/>
  <c r="R440" i="5"/>
  <c r="N440" i="5"/>
  <c r="R712" i="5"/>
  <c r="N733" i="5"/>
  <c r="R733" i="5"/>
  <c r="R1074" i="5"/>
  <c r="N1074" i="5"/>
  <c r="R1046" i="5"/>
  <c r="N1046" i="5"/>
  <c r="N906" i="5"/>
  <c r="R906" i="5"/>
  <c r="N139" i="5"/>
  <c r="R139" i="5"/>
  <c r="R483" i="5"/>
  <c r="N23" i="5"/>
  <c r="R23" i="5"/>
  <c r="R630" i="5"/>
  <c r="N630" i="5"/>
  <c r="N174" i="5"/>
  <c r="R174" i="5"/>
  <c r="N838" i="5"/>
  <c r="R838" i="5"/>
  <c r="R837" i="5"/>
  <c r="N837" i="5"/>
  <c r="N128" i="5"/>
  <c r="R259" i="5"/>
  <c r="N259" i="5"/>
  <c r="R114" i="5"/>
  <c r="N1139" i="5"/>
  <c r="R1139" i="5"/>
  <c r="N995" i="5"/>
  <c r="N944" i="5"/>
  <c r="R944" i="5"/>
  <c r="R1099" i="5"/>
  <c r="N1099" i="5"/>
  <c r="N530" i="5"/>
  <c r="R530" i="5"/>
  <c r="R89" i="5"/>
  <c r="N89" i="5"/>
  <c r="R1117" i="5"/>
  <c r="N1117" i="5"/>
  <c r="N856" i="5"/>
  <c r="N1159" i="5"/>
  <c r="R1159" i="5"/>
  <c r="N389" i="5"/>
  <c r="R389" i="5"/>
  <c r="R62" i="5"/>
  <c r="N62" i="5"/>
  <c r="R683" i="5"/>
  <c r="N683" i="5"/>
  <c r="N935" i="5"/>
  <c r="R935" i="5"/>
  <c r="N63" i="5"/>
  <c r="R63" i="5"/>
  <c r="R615" i="5"/>
  <c r="R1179" i="5"/>
  <c r="N1179" i="5"/>
  <c r="R434" i="5"/>
  <c r="N434" i="5"/>
  <c r="N1185" i="5"/>
  <c r="N1124" i="5"/>
  <c r="R1124" i="5"/>
  <c r="N582" i="5"/>
  <c r="R582" i="5"/>
  <c r="R459" i="5"/>
  <c r="N459" i="5"/>
  <c r="N157" i="5"/>
  <c r="R157" i="5"/>
  <c r="R405" i="5"/>
  <c r="N405" i="5"/>
  <c r="N200" i="5"/>
  <c r="R200" i="5"/>
  <c r="R543" i="5"/>
  <c r="N543" i="5"/>
  <c r="R1093" i="5"/>
  <c r="N1093" i="5"/>
  <c r="N657" i="5" l="1"/>
  <c r="N1075" i="6"/>
  <c r="R1009" i="5"/>
  <c r="R1197" i="5"/>
  <c r="N866" i="5"/>
  <c r="N987" i="5"/>
  <c r="R852" i="5"/>
  <c r="N861" i="5"/>
  <c r="R1166" i="5"/>
  <c r="R607" i="5"/>
  <c r="N633" i="5"/>
  <c r="N834" i="5"/>
  <c r="N495" i="5"/>
  <c r="R458" i="5"/>
  <c r="R620" i="5"/>
  <c r="R1032" i="5"/>
  <c r="N1000" i="5"/>
  <c r="R538" i="5"/>
  <c r="N728" i="5"/>
  <c r="R805" i="5"/>
  <c r="R983" i="5"/>
  <c r="N254" i="5"/>
  <c r="N572" i="5"/>
  <c r="N418" i="5"/>
  <c r="R731" i="5"/>
  <c r="R1204" i="5"/>
  <c r="R863" i="5"/>
  <c r="N1129" i="5"/>
  <c r="R574" i="5"/>
  <c r="N1131" i="5"/>
  <c r="N487" i="5"/>
  <c r="R1034" i="5"/>
  <c r="R1156" i="5"/>
  <c r="N1004" i="5"/>
  <c r="R307" i="5"/>
  <c r="N770" i="5"/>
  <c r="N1103" i="5"/>
  <c r="N721" i="5"/>
  <c r="R185" i="5"/>
  <c r="N381" i="5"/>
  <c r="R1082" i="5"/>
  <c r="N667" i="5"/>
  <c r="N783" i="5"/>
  <c r="R703" i="5"/>
  <c r="R621" i="5"/>
  <c r="N246" i="5"/>
  <c r="N743" i="5"/>
  <c r="R392" i="5"/>
  <c r="R413" i="5"/>
  <c r="R285" i="5"/>
  <c r="N308" i="5"/>
  <c r="R622" i="5"/>
  <c r="N172" i="5"/>
  <c r="R291" i="5"/>
  <c r="N578" i="5"/>
  <c r="R237" i="5"/>
  <c r="N494" i="5"/>
  <c r="N1048" i="5"/>
  <c r="N1062" i="5"/>
  <c r="N1095" i="5"/>
  <c r="N428" i="5"/>
  <c r="N82" i="5"/>
  <c r="R1176" i="5"/>
  <c r="R321" i="5"/>
  <c r="N214" i="5"/>
  <c r="N330" i="5"/>
  <c r="R1030" i="5"/>
  <c r="R979" i="5"/>
  <c r="N437" i="5"/>
  <c r="R788" i="5"/>
  <c r="N1070" i="5"/>
  <c r="R883" i="5"/>
  <c r="N698" i="5"/>
  <c r="R73" i="5"/>
  <c r="R467" i="5"/>
  <c r="R123" i="5"/>
  <c r="N1016" i="5"/>
  <c r="N666" i="5"/>
  <c r="N205" i="5"/>
  <c r="R536" i="5"/>
  <c r="R1172" i="5"/>
  <c r="N138" i="5"/>
  <c r="N1023" i="5"/>
  <c r="R557" i="5"/>
  <c r="N1007" i="5"/>
  <c r="R848" i="5"/>
  <c r="R316" i="5"/>
  <c r="R1024" i="5"/>
  <c r="R353" i="5"/>
  <c r="R990" i="5"/>
  <c r="R385" i="5"/>
  <c r="N1079" i="5"/>
  <c r="R1039" i="5"/>
  <c r="N206" i="5"/>
  <c r="N337" i="5"/>
  <c r="R977" i="5"/>
  <c r="N637" i="5"/>
  <c r="R742" i="5"/>
  <c r="N1100" i="5"/>
  <c r="R27" i="5"/>
  <c r="N474" i="5"/>
  <c r="R599" i="5"/>
  <c r="N417" i="5"/>
  <c r="R476" i="5"/>
  <c r="R32" i="5"/>
  <c r="N36" i="5"/>
  <c r="R771" i="5"/>
  <c r="R1181" i="5"/>
  <c r="R815" i="5"/>
  <c r="R310" i="5"/>
  <c r="N1066" i="5"/>
  <c r="N163" i="5"/>
  <c r="R175" i="5"/>
  <c r="N764" i="5"/>
  <c r="R1119" i="5"/>
  <c r="R917" i="5"/>
  <c r="N25" i="5"/>
  <c r="R210" i="5"/>
  <c r="N156" i="5"/>
  <c r="R379" i="5"/>
  <c r="N324" i="5"/>
  <c r="R725" i="5"/>
  <c r="N477" i="5"/>
  <c r="N689" i="5"/>
  <c r="R91" i="5"/>
  <c r="R936" i="5"/>
  <c r="N905" i="5"/>
  <c r="N919" i="5"/>
  <c r="R851" i="5"/>
  <c r="R964" i="5"/>
  <c r="N149" i="5"/>
  <c r="N153" i="5"/>
  <c r="N521" i="5"/>
  <c r="R618" i="5"/>
  <c r="R298" i="5"/>
  <c r="R714" i="5"/>
  <c r="R241" i="5"/>
  <c r="N858" i="5"/>
  <c r="N222" i="5"/>
  <c r="N1190" i="5"/>
  <c r="N591" i="5"/>
  <c r="R931" i="5"/>
  <c r="N836" i="5"/>
  <c r="N491" i="5"/>
  <c r="R257" i="5"/>
  <c r="R1001" i="5"/>
  <c r="N1098" i="5"/>
  <c r="R913" i="5"/>
  <c r="R560" i="5"/>
  <c r="N401" i="5"/>
  <c r="N1161" i="5"/>
  <c r="R704" i="5"/>
  <c r="N180" i="5"/>
  <c r="N135" i="5"/>
  <c r="N603" i="5"/>
  <c r="R290" i="5"/>
  <c r="N116" i="5"/>
  <c r="R143" i="5"/>
  <c r="N693" i="5"/>
  <c r="N652" i="5"/>
  <c r="R793" i="5"/>
  <c r="N70" i="5"/>
  <c r="N781" i="5"/>
  <c r="R1050" i="5"/>
  <c r="R735" i="5"/>
  <c r="N108" i="5"/>
  <c r="R271" i="5"/>
  <c r="R949" i="5"/>
  <c r="R187" i="5"/>
  <c r="R849" i="5"/>
  <c r="R423" i="5"/>
  <c r="N38" i="5"/>
  <c r="N328" i="5"/>
  <c r="N1186" i="5"/>
  <c r="N75" i="5"/>
  <c r="R624" i="5"/>
  <c r="N763" i="5"/>
  <c r="N1094" i="5"/>
  <c r="N479" i="5"/>
  <c r="R697" i="5"/>
  <c r="N1065" i="5"/>
  <c r="R625" i="5"/>
  <c r="N798" i="5"/>
  <c r="N929" i="5"/>
  <c r="N1090" i="5"/>
  <c r="R369" i="5"/>
  <c r="N269" i="5"/>
  <c r="R872" i="5"/>
  <c r="R1150" i="5"/>
  <c r="R629" i="5"/>
  <c r="N613" i="5"/>
  <c r="R498" i="5"/>
  <c r="N300" i="5"/>
  <c r="N747" i="5"/>
  <c r="N1083" i="5"/>
  <c r="R1151" i="5"/>
  <c r="N658" i="5"/>
  <c r="R1134" i="5"/>
  <c r="N887" i="5"/>
  <c r="N928" i="5"/>
  <c r="N1078" i="5"/>
  <c r="N1205" i="5"/>
  <c r="R204" i="5"/>
  <c r="N1005" i="5"/>
  <c r="N889" i="5"/>
  <c r="R939" i="5"/>
  <c r="R318" i="5"/>
  <c r="N468" i="5"/>
  <c r="R1194" i="5"/>
  <c r="N375" i="5"/>
  <c r="R448" i="5"/>
  <c r="N224" i="5"/>
  <c r="R1202" i="5"/>
  <c r="R707" i="5"/>
  <c r="N305" i="5"/>
  <c r="R956" i="5"/>
  <c r="R739" i="5"/>
  <c r="R1201" i="5"/>
  <c r="R911" i="5"/>
  <c r="R794" i="5"/>
  <c r="N1104" i="5"/>
  <c r="N1064" i="5"/>
  <c r="N101" i="5"/>
  <c r="R256" i="5"/>
  <c r="R674" i="5"/>
  <c r="N463" i="5"/>
  <c r="R90" i="5"/>
  <c r="R843" i="5"/>
  <c r="R228" i="5"/>
  <c r="R774" i="5"/>
  <c r="N552" i="5"/>
  <c r="N608" i="5"/>
  <c r="R777" i="5"/>
  <c r="R610" i="5"/>
  <c r="R58" i="5"/>
  <c r="N65" i="5"/>
  <c r="N430" i="5"/>
  <c r="N800" i="5"/>
  <c r="N166" i="5"/>
  <c r="N219" i="5"/>
  <c r="R322" i="5"/>
  <c r="R951" i="5"/>
  <c r="R81" i="5"/>
  <c r="R234" i="5"/>
  <c r="R421" i="5"/>
  <c r="N1155" i="5"/>
  <c r="N79" i="5"/>
  <c r="R614" i="5"/>
  <c r="N1006" i="5"/>
  <c r="R489" i="5"/>
  <c r="N48" i="5"/>
  <c r="N362" i="5"/>
  <c r="N37" i="5"/>
  <c r="N924" i="5"/>
  <c r="R807" i="5"/>
  <c r="R947" i="5"/>
  <c r="R343" i="5"/>
  <c r="N1189" i="5"/>
  <c r="N1060" i="5"/>
  <c r="N278" i="5"/>
  <c r="R1199" i="5"/>
  <c r="R678" i="6"/>
  <c r="N860" i="5"/>
  <c r="N438" i="5"/>
  <c r="R662" i="5"/>
  <c r="N549" i="5"/>
  <c r="N402" i="5"/>
  <c r="N1108" i="5"/>
  <c r="N1110" i="5"/>
  <c r="N387" i="5"/>
  <c r="N975" i="5"/>
  <c r="R276" i="5"/>
  <c r="R986" i="5"/>
  <c r="N1042" i="5"/>
  <c r="R503" i="5"/>
  <c r="N1080" i="5"/>
  <c r="R1167" i="5"/>
  <c r="R616" i="5"/>
  <c r="N550" i="5"/>
  <c r="R357" i="5"/>
  <c r="R238" i="5"/>
  <c r="R60" i="5"/>
  <c r="N1120" i="5"/>
  <c r="N565" i="5"/>
  <c r="R359" i="5"/>
  <c r="N1114" i="5"/>
  <c r="N555" i="5"/>
  <c r="R325" i="5"/>
  <c r="N940" i="5"/>
  <c r="N77" i="5"/>
  <c r="N1101" i="5"/>
  <c r="N932" i="5"/>
  <c r="N521" i="6"/>
  <c r="R723" i="5"/>
  <c r="R653" i="5"/>
  <c r="R287" i="5"/>
  <c r="R1097" i="5"/>
  <c r="N1113" i="5"/>
  <c r="R1033" i="5"/>
  <c r="R841" i="5"/>
  <c r="R370" i="5"/>
  <c r="N281" i="5"/>
  <c r="R350" i="5"/>
  <c r="N1145" i="5"/>
  <c r="N442" i="5"/>
  <c r="N1195" i="5"/>
  <c r="R412" i="5"/>
  <c r="R665" i="5"/>
  <c r="N326" i="5"/>
  <c r="N1158" i="5"/>
  <c r="R345" i="5"/>
  <c r="R221" i="5"/>
  <c r="R216" i="5"/>
  <c r="N351" i="5"/>
  <c r="R1008" i="5"/>
  <c r="R1102" i="5"/>
  <c r="R897" i="5"/>
  <c r="R901" i="5"/>
  <c r="N366" i="5"/>
  <c r="R251" i="5"/>
  <c r="N299" i="5"/>
  <c r="N28" i="5"/>
  <c r="N195" i="5"/>
  <c r="N801" i="5"/>
  <c r="R996" i="5"/>
  <c r="N802" i="5"/>
  <c r="R1111" i="5"/>
  <c r="N253" i="5"/>
  <c r="R284" i="5"/>
  <c r="R864" i="5"/>
  <c r="N471" i="5"/>
  <c r="R749" i="5"/>
  <c r="R56" i="5"/>
  <c r="R846" i="5"/>
  <c r="N1170" i="5"/>
  <c r="R534" i="5"/>
  <c r="N40" i="5"/>
  <c r="N464" i="5"/>
  <c r="R579" i="5"/>
  <c r="N1191" i="5"/>
  <c r="N829" i="5"/>
  <c r="R1087" i="5"/>
  <c r="R695" i="5"/>
  <c r="N709" i="5"/>
  <c r="N875" i="5"/>
  <c r="R994" i="5"/>
  <c r="R213" i="5"/>
  <c r="R507" i="5"/>
  <c r="N192" i="5"/>
  <c r="R199" i="5"/>
  <c r="N31" i="5"/>
  <c r="R66" i="5"/>
  <c r="R76" i="5"/>
  <c r="N21" i="5"/>
  <c r="R681" i="5"/>
  <c r="N247" i="5"/>
  <c r="N1012" i="5"/>
  <c r="R490" i="5"/>
  <c r="N789" i="5"/>
  <c r="N260" i="5"/>
  <c r="N120" i="5"/>
  <c r="R649" i="5"/>
  <c r="N766" i="5"/>
  <c r="N584" i="5"/>
  <c r="R951" i="6"/>
  <c r="N823" i="5"/>
  <c r="R352" i="5"/>
  <c r="N425" i="5"/>
  <c r="N600" i="5"/>
  <c r="R1013" i="5"/>
  <c r="R1067" i="5"/>
  <c r="R611" i="5"/>
  <c r="N154" i="5"/>
  <c r="R726" i="5"/>
  <c r="R506" i="5"/>
  <c r="N141" i="5"/>
  <c r="R244" i="5"/>
  <c r="N634" i="5"/>
  <c r="R1015" i="5"/>
  <c r="N391" i="5"/>
  <c r="R561" i="5"/>
  <c r="N1165" i="5"/>
  <c r="R627" i="5"/>
  <c r="N921" i="5"/>
  <c r="R734" i="5"/>
  <c r="N575" i="5"/>
  <c r="N358" i="5"/>
  <c r="N485" i="5"/>
  <c r="R451" i="5"/>
  <c r="R239" i="5"/>
  <c r="R985" i="5"/>
  <c r="R443" i="5"/>
  <c r="N963" i="5"/>
  <c r="R962" i="5"/>
  <c r="R713" i="5"/>
  <c r="N708" i="5"/>
  <c r="N682" i="5"/>
  <c r="N984" i="5"/>
  <c r="N580" i="5"/>
  <c r="R93" i="5"/>
  <c r="N762" i="5"/>
  <c r="R1073" i="5"/>
  <c r="R356" i="5"/>
  <c r="N635" i="5"/>
  <c r="N145" i="5"/>
  <c r="R427" i="5"/>
  <c r="N131" i="5"/>
  <c r="R29" i="5"/>
  <c r="R918" i="5"/>
  <c r="N84" i="5"/>
  <c r="R593" i="5"/>
  <c r="N78" i="5"/>
  <c r="N261" i="5"/>
  <c r="N225" i="5"/>
  <c r="R51" i="5"/>
  <c r="R1096" i="5"/>
  <c r="N492" i="5"/>
  <c r="R220" i="5"/>
  <c r="R558" i="5"/>
  <c r="N314" i="5"/>
  <c r="N162" i="5"/>
  <c r="N659" i="5"/>
  <c r="R188" i="5"/>
  <c r="N469" i="5"/>
  <c r="R908" i="5"/>
  <c r="N183" i="5"/>
  <c r="N1168" i="5"/>
  <c r="R1147" i="5"/>
  <c r="R522" i="5"/>
  <c r="R470" i="5"/>
  <c r="R193" i="5"/>
  <c r="R720" i="5"/>
  <c r="R967" i="5"/>
  <c r="R45" i="5"/>
  <c r="R263" i="5"/>
  <c r="N422" i="5"/>
  <c r="N248" i="5"/>
  <c r="N779" i="5"/>
  <c r="N283" i="5"/>
  <c r="N1180" i="5"/>
  <c r="R1157" i="5"/>
  <c r="R718" i="5"/>
  <c r="R628" i="5"/>
  <c r="N147" i="6"/>
  <c r="N890" i="5"/>
  <c r="R1040" i="5"/>
  <c r="R706" i="5"/>
  <c r="R1017" i="5"/>
  <c r="N1025" i="5"/>
  <c r="R403" i="5"/>
  <c r="R102" i="5"/>
  <c r="N853" i="5"/>
  <c r="R1010" i="5"/>
  <c r="R758" i="5"/>
  <c r="N719" i="5"/>
  <c r="N296" i="5"/>
  <c r="R716" i="5"/>
  <c r="R1123" i="5"/>
  <c r="N755" i="5"/>
  <c r="R685" i="5"/>
  <c r="R842" i="5"/>
  <c r="N717" i="5"/>
  <c r="R159" i="5"/>
  <c r="N691" i="5"/>
  <c r="R554" i="5"/>
  <c r="N277" i="5"/>
  <c r="R816" i="5"/>
  <c r="R808" i="5"/>
  <c r="N30" i="5"/>
  <c r="R596" i="5"/>
  <c r="R158" i="5"/>
  <c r="N1203" i="5"/>
  <c r="N715" i="5"/>
  <c r="R1188" i="5"/>
  <c r="R113" i="5"/>
  <c r="N293" i="5"/>
  <c r="R950" i="5"/>
  <c r="R881" i="5"/>
  <c r="N478" i="5"/>
  <c r="R461" i="5"/>
  <c r="N938" i="5"/>
  <c r="N250" i="5"/>
  <c r="R176" i="5"/>
  <c r="N737" i="5"/>
  <c r="R449" i="5"/>
  <c r="N1071" i="5"/>
  <c r="R53" i="5"/>
  <c r="R1149" i="5"/>
  <c r="R194" i="5"/>
  <c r="N594" i="5"/>
  <c r="N208" i="5"/>
  <c r="R675" i="5"/>
  <c r="N92" i="5"/>
  <c r="N394" i="5"/>
  <c r="N26" i="5"/>
  <c r="N398" i="5"/>
  <c r="R993" i="5"/>
  <c r="R1047" i="5"/>
  <c r="R542" i="5"/>
  <c r="R243" i="5"/>
  <c r="N217" i="5"/>
  <c r="R586" i="5"/>
  <c r="N1076" i="5"/>
  <c r="N700" i="5"/>
  <c r="R1091" i="5"/>
  <c r="R597" i="5"/>
  <c r="N197" i="5"/>
  <c r="N601" i="5"/>
  <c r="R109" i="5"/>
  <c r="N1138" i="5"/>
  <c r="N916" i="5"/>
  <c r="N859" i="5"/>
  <c r="N85" i="5"/>
  <c r="N619" i="5"/>
  <c r="N568" i="5"/>
  <c r="N761" i="5"/>
  <c r="N882" i="5"/>
  <c r="R344" i="5"/>
  <c r="R520" i="5"/>
  <c r="R339" i="5"/>
  <c r="N899" i="5"/>
  <c r="R1178" i="5"/>
  <c r="N1019" i="5"/>
  <c r="R753" i="5"/>
  <c r="R49" i="5"/>
  <c r="R319" i="5"/>
  <c r="R1148" i="5"/>
  <c r="R227" i="5"/>
  <c r="R313" i="5"/>
  <c r="R839" i="5"/>
  <c r="R825" i="5"/>
  <c r="R240" i="5"/>
  <c r="R787" i="5"/>
  <c r="N273" i="5"/>
  <c r="R115" i="5"/>
  <c r="N529" i="5"/>
  <c r="N1029" i="5"/>
  <c r="R632" i="5"/>
  <c r="N1135" i="5"/>
  <c r="R1183" i="5"/>
  <c r="N378" i="5"/>
  <c r="N452" i="5"/>
  <c r="R687" i="5"/>
  <c r="R335" i="5"/>
  <c r="R676" i="5"/>
  <c r="R71" i="5"/>
  <c r="R323" i="5"/>
  <c r="R831" i="5"/>
  <c r="R372" i="5"/>
  <c r="R1072" i="5"/>
  <c r="R87" i="5"/>
  <c r="N286" i="5"/>
  <c r="N1140" i="5"/>
  <c r="R527" i="5"/>
  <c r="N186" i="5"/>
  <c r="N354" i="5"/>
  <c r="N639" i="5"/>
  <c r="N515" i="5"/>
  <c r="R606" i="5"/>
  <c r="N121" i="5"/>
  <c r="N299" i="6"/>
  <c r="R377" i="5"/>
  <c r="R585" i="5"/>
  <c r="N1160" i="5"/>
  <c r="N348" i="5"/>
  <c r="R612" i="5"/>
  <c r="N896" i="5"/>
  <c r="N1002" i="5"/>
  <c r="N94" i="5"/>
  <c r="R88" i="5"/>
  <c r="N684" i="5"/>
  <c r="R105" i="5"/>
  <c r="N799" i="5"/>
  <c r="R279" i="5"/>
  <c r="R541" i="5"/>
  <c r="N1057" i="5"/>
  <c r="N327" i="5"/>
  <c r="N595" i="5"/>
  <c r="R879" i="5"/>
  <c r="R361" i="5"/>
  <c r="N1192" i="5"/>
  <c r="N147" i="5"/>
  <c r="R528" i="5"/>
  <c r="N1198" i="5"/>
  <c r="R258" i="5"/>
  <c r="R57" i="5"/>
  <c r="N212" i="5"/>
  <c r="R201" i="5"/>
  <c r="R137" i="5"/>
  <c r="R107" i="5"/>
  <c r="R309" i="5"/>
  <c r="N332" i="5"/>
  <c r="N429" i="5"/>
  <c r="R1086" i="5"/>
  <c r="N504" i="5"/>
  <c r="R874" i="5"/>
  <c r="R126" i="5"/>
  <c r="N203" i="5"/>
  <c r="N953" i="5"/>
  <c r="R1003" i="5"/>
  <c r="R598" i="5"/>
  <c r="R814" i="5"/>
  <c r="N473" i="5"/>
  <c r="R122" i="5"/>
  <c r="R978" i="5"/>
  <c r="N455" i="5"/>
  <c r="R907" i="5"/>
  <c r="R966" i="5"/>
  <c r="R1132" i="5"/>
  <c r="N824" i="5"/>
  <c r="N655" i="5"/>
  <c r="N835" i="5"/>
  <c r="N894" i="5"/>
  <c r="N559" i="5"/>
  <c r="N144" i="5"/>
  <c r="N696" i="5"/>
  <c r="R41" i="5"/>
  <c r="R910" i="5"/>
  <c r="R868" i="5"/>
  <c r="R454" i="5"/>
  <c r="R865" i="5"/>
  <c r="N516" i="5"/>
  <c r="N968" i="5"/>
  <c r="R891" i="5"/>
  <c r="R125" i="5"/>
  <c r="N64" i="5"/>
  <c r="R903" i="5"/>
  <c r="N955" i="5"/>
  <c r="N673" i="5"/>
  <c r="R562" i="5"/>
  <c r="N395" i="5"/>
  <c r="R198" i="5"/>
  <c r="N1014" i="5"/>
  <c r="R998" i="5"/>
  <c r="N383" i="5"/>
  <c r="N654" i="5"/>
  <c r="R74" i="5"/>
  <c r="N333" i="5"/>
  <c r="N888" i="5"/>
  <c r="N501" i="5"/>
  <c r="N518" i="5"/>
  <c r="R169" i="5"/>
  <c r="R588" i="5"/>
  <c r="R215" i="5"/>
  <c r="R1022" i="5"/>
  <c r="N566" i="5"/>
  <c r="R820" i="5"/>
  <c r="N396" i="5"/>
  <c r="R791" i="5"/>
  <c r="N1164" i="5"/>
  <c r="N902" i="5"/>
  <c r="R811" i="5"/>
  <c r="R570" i="5"/>
  <c r="R1109" i="5"/>
  <c r="N1152" i="5"/>
  <c r="N69" i="5"/>
  <c r="R797" i="5"/>
  <c r="R957" i="5"/>
  <c r="N457" i="5"/>
  <c r="N399" i="5"/>
  <c r="N551" i="5"/>
  <c r="R701" i="5"/>
  <c r="N1126" i="5"/>
  <c r="N317" i="5"/>
  <c r="R83" i="5"/>
  <c r="R647" i="5"/>
  <c r="N1021" i="5"/>
  <c r="N475" i="5"/>
  <c r="N925" i="5"/>
  <c r="N274" i="5"/>
  <c r="N930" i="5"/>
  <c r="R181" i="5"/>
  <c r="R1169" i="5"/>
  <c r="N134" i="5"/>
  <c r="R282" i="5"/>
  <c r="R432" i="5"/>
  <c r="N705" i="5"/>
  <c r="R43" i="5"/>
  <c r="N59" i="5"/>
  <c r="N148" i="5"/>
  <c r="R380" i="5"/>
  <c r="N702" i="5"/>
  <c r="N845" i="5"/>
  <c r="R252" i="5"/>
  <c r="R681" i="6"/>
  <c r="N681" i="6"/>
  <c r="N686" i="5"/>
  <c r="R363" i="5"/>
  <c r="R638" i="5"/>
  <c r="N1041" i="5"/>
  <c r="R1011" i="5"/>
  <c r="R266" i="5"/>
  <c r="N196" i="5"/>
  <c r="N160" i="5"/>
  <c r="N1052" i="5"/>
  <c r="R671" i="5"/>
  <c r="R267" i="5"/>
  <c r="R587" i="5"/>
  <c r="R1112" i="5"/>
  <c r="N895" i="5"/>
  <c r="N1049" i="5"/>
  <c r="N388" i="5"/>
  <c r="R959" i="5"/>
  <c r="R909" i="5"/>
  <c r="R80" i="5"/>
  <c r="N813" i="5"/>
  <c r="R54" i="5"/>
  <c r="N577" i="5"/>
  <c r="R292" i="5"/>
  <c r="R1187" i="5"/>
  <c r="R68" i="5"/>
  <c r="N1061" i="5"/>
  <c r="N72" i="5"/>
  <c r="R1045" i="5"/>
  <c r="R819" i="5"/>
  <c r="R446" i="5"/>
  <c r="N410" i="5"/>
  <c r="R472" i="5"/>
  <c r="R47" i="5"/>
  <c r="N111" i="6"/>
  <c r="R111" i="6"/>
  <c r="R711" i="5"/>
  <c r="N255" i="5"/>
  <c r="R912" i="5"/>
  <c r="R525" i="5"/>
  <c r="N592" i="5"/>
  <c r="R342" i="5"/>
  <c r="N821" i="5"/>
  <c r="N1115" i="5"/>
  <c r="R1084" i="5"/>
  <c r="R226" i="5"/>
  <c r="N456" i="5"/>
  <c r="N424" i="5"/>
  <c r="R792" i="5"/>
  <c r="N948" i="5"/>
  <c r="R776" i="5"/>
  <c r="N189" i="5"/>
  <c r="N304" i="5"/>
  <c r="R1088" i="5"/>
  <c r="R869" i="5"/>
  <c r="N1162" i="5"/>
  <c r="R1196" i="5"/>
  <c r="N563" i="5"/>
  <c r="R862" i="5"/>
  <c r="N190" i="5"/>
  <c r="N871" i="5"/>
  <c r="N168" i="5"/>
  <c r="R333" i="6"/>
  <c r="N333" i="6"/>
  <c r="N581" i="5"/>
  <c r="N112" i="5"/>
  <c r="R312" i="5"/>
  <c r="N402" i="6"/>
  <c r="R402" i="6"/>
  <c r="R95" i="5"/>
  <c r="N420" i="5"/>
  <c r="N740" i="5"/>
  <c r="R460" i="5"/>
  <c r="R535" i="5"/>
  <c r="R923" i="5"/>
  <c r="N631" i="5"/>
  <c r="R656" i="5"/>
  <c r="R1027" i="6"/>
  <c r="N1027" i="6"/>
  <c r="N405" i="6"/>
  <c r="R405" i="6"/>
  <c r="R115" i="6"/>
  <c r="N115" i="6"/>
  <c r="R302" i="6"/>
  <c r="N302" i="6"/>
  <c r="R419" i="5"/>
  <c r="N1018" i="5"/>
  <c r="N236" i="5"/>
  <c r="N914" i="5"/>
  <c r="R414" i="5"/>
  <c r="N1058" i="5"/>
  <c r="N678" i="5"/>
  <c r="R556" i="5"/>
  <c r="N133" i="5"/>
  <c r="R544" i="5"/>
  <c r="N943" i="5"/>
  <c r="N408" i="6"/>
  <c r="R408" i="6"/>
  <c r="N278" i="6"/>
  <c r="R278" i="6"/>
  <c r="R1138" i="6"/>
  <c r="N1138" i="6"/>
  <c r="R508" i="5"/>
  <c r="R982" i="5"/>
  <c r="R470" i="6"/>
  <c r="N470" i="6"/>
  <c r="R892" i="5"/>
  <c r="N386" i="5"/>
  <c r="R1092" i="5"/>
  <c r="N61" i="5"/>
  <c r="R670" i="5"/>
  <c r="R439" i="5"/>
  <c r="N99" i="5"/>
  <c r="R642" i="5"/>
  <c r="N1133" i="5"/>
  <c r="R1171" i="5"/>
  <c r="R1077" i="5"/>
  <c r="N382" i="5"/>
  <c r="N496" i="5"/>
  <c r="R756" i="5"/>
  <c r="R275" i="5"/>
  <c r="N297" i="5"/>
  <c r="R346" i="5"/>
  <c r="N876" i="5"/>
  <c r="N573" i="5"/>
  <c r="N854" i="5"/>
  <c r="N812" i="5"/>
  <c r="R870" i="5"/>
  <c r="R127" i="5"/>
  <c r="R482" i="5"/>
  <c r="R447" i="5"/>
  <c r="R602" i="5"/>
  <c r="R209" i="5"/>
  <c r="R1036" i="5"/>
  <c r="R1175" i="5"/>
  <c r="R760" i="5"/>
  <c r="N991" i="5"/>
  <c r="N690" i="5"/>
  <c r="R850" i="5"/>
  <c r="R124" i="5"/>
  <c r="N710" i="5"/>
  <c r="N795" i="6"/>
  <c r="R795" i="6"/>
  <c r="N667" i="6"/>
  <c r="R667" i="6"/>
  <c r="N776" i="6"/>
  <c r="R776" i="6"/>
  <c r="R670" i="6"/>
  <c r="N670" i="6"/>
  <c r="R715" i="6"/>
  <c r="N715" i="6"/>
  <c r="R818" i="6"/>
  <c r="N818" i="6"/>
  <c r="N117" i="5"/>
  <c r="R110" i="5"/>
  <c r="N699" i="5"/>
  <c r="R1075" i="5"/>
  <c r="R732" i="5"/>
  <c r="R974" i="5"/>
  <c r="R100" i="5"/>
  <c r="R289" i="5"/>
  <c r="N847" i="5"/>
  <c r="N1141" i="5"/>
  <c r="R465" i="5"/>
  <c r="R1056" i="5"/>
  <c r="R341" i="5"/>
  <c r="N832" i="5"/>
  <c r="R754" i="5"/>
  <c r="N886" i="5"/>
  <c r="R759" i="5"/>
  <c r="R104" i="5"/>
  <c r="N39" i="5"/>
  <c r="N680" i="5"/>
  <c r="R360" i="5"/>
  <c r="R784" i="5"/>
  <c r="N941" i="5"/>
  <c r="R1069" i="5"/>
  <c r="N548" i="5"/>
  <c r="N488" i="5"/>
  <c r="R960" i="5"/>
  <c r="R927" i="5"/>
  <c r="N365" i="5"/>
  <c r="N98" i="5"/>
  <c r="R532" i="5"/>
  <c r="R827" i="6"/>
  <c r="N827" i="6"/>
  <c r="N110" i="6"/>
  <c r="R110" i="6"/>
  <c r="N530" i="6"/>
  <c r="R530" i="6"/>
  <c r="N1111" i="6"/>
  <c r="R1111" i="6"/>
  <c r="N1192" i="6"/>
  <c r="R1192" i="6"/>
  <c r="R1157" i="6"/>
  <c r="N1157" i="6"/>
  <c r="N58" i="6"/>
  <c r="R58" i="6"/>
  <c r="R254" i="6"/>
  <c r="N254" i="6"/>
  <c r="R426" i="6"/>
  <c r="N426" i="6"/>
  <c r="R785" i="6"/>
  <c r="N785" i="6"/>
  <c r="N705" i="6"/>
  <c r="R705" i="6"/>
  <c r="R903" i="6"/>
  <c r="N903" i="6"/>
  <c r="N706" i="6"/>
  <c r="R706" i="6"/>
  <c r="N555" i="6"/>
  <c r="R555" i="6"/>
  <c r="R185" i="6"/>
  <c r="N185" i="6"/>
  <c r="R606" i="6"/>
  <c r="N606" i="6"/>
  <c r="N804" i="6"/>
  <c r="R804" i="6"/>
  <c r="N807" i="6"/>
  <c r="R807" i="6"/>
  <c r="R244" i="6"/>
  <c r="N244" i="6"/>
  <c r="N1135" i="6"/>
  <c r="R1135" i="6"/>
  <c r="N291" i="6"/>
  <c r="R291" i="6"/>
  <c r="N533" i="6"/>
  <c r="R533" i="6"/>
  <c r="R636" i="6"/>
  <c r="N636" i="6"/>
  <c r="R806" i="6"/>
  <c r="N806" i="6"/>
  <c r="R1101" i="6"/>
  <c r="N1101" i="6"/>
  <c r="R21" i="6"/>
  <c r="N21" i="6"/>
  <c r="R699" i="6"/>
  <c r="N699" i="6"/>
  <c r="R596" i="6"/>
  <c r="N596" i="6"/>
  <c r="R495" i="6"/>
  <c r="N495" i="6"/>
  <c r="R468" i="6"/>
  <c r="N468" i="6"/>
  <c r="N26" i="6"/>
  <c r="R26" i="6"/>
  <c r="R463" i="6"/>
  <c r="N463" i="6"/>
  <c r="N862" i="6"/>
  <c r="R862" i="6"/>
  <c r="N1002" i="6"/>
  <c r="R1002" i="6"/>
  <c r="R686" i="6"/>
  <c r="N686" i="6"/>
  <c r="R180" i="6"/>
  <c r="N180" i="6"/>
  <c r="N687" i="6"/>
  <c r="R687" i="6"/>
  <c r="R72" i="6"/>
  <c r="N72" i="6"/>
  <c r="N819" i="6"/>
  <c r="R819" i="6"/>
  <c r="R313" i="6"/>
  <c r="N313" i="6"/>
  <c r="N627" i="6"/>
  <c r="R627" i="6"/>
  <c r="R545" i="6"/>
  <c r="N545" i="6"/>
  <c r="R721" i="6"/>
  <c r="N721" i="6"/>
  <c r="N253" i="6"/>
  <c r="R253" i="6"/>
  <c r="N718" i="6"/>
  <c r="R718" i="6"/>
  <c r="N1104" i="6"/>
  <c r="R1104" i="6"/>
  <c r="R484" i="6"/>
  <c r="N484" i="6"/>
  <c r="N503" i="6"/>
  <c r="R503" i="6"/>
  <c r="R877" i="6"/>
  <c r="N877" i="6"/>
  <c r="N1055" i="6"/>
  <c r="R1055" i="6"/>
  <c r="R522" i="6"/>
  <c r="N522" i="6"/>
  <c r="R454" i="6"/>
  <c r="N454" i="6"/>
  <c r="N449" i="6"/>
  <c r="R449" i="6"/>
  <c r="R626" i="6"/>
  <c r="N626" i="6"/>
  <c r="R924" i="6"/>
  <c r="N924" i="6"/>
  <c r="N171" i="6"/>
  <c r="R171" i="6"/>
  <c r="R800" i="6"/>
  <c r="N800" i="6"/>
  <c r="N567" i="6"/>
  <c r="R567" i="6"/>
  <c r="R246" i="6"/>
  <c r="N246" i="6"/>
  <c r="N830" i="6"/>
  <c r="R830" i="6"/>
  <c r="N758" i="6"/>
  <c r="R758" i="6"/>
  <c r="R932" i="6"/>
  <c r="N932" i="6"/>
  <c r="R277" i="6"/>
  <c r="N277" i="6"/>
  <c r="N149" i="6"/>
  <c r="R149" i="6"/>
  <c r="R283" i="6"/>
  <c r="N283" i="6"/>
  <c r="N1006" i="6"/>
  <c r="R1006" i="6"/>
  <c r="N204" i="6"/>
  <c r="R204" i="6"/>
  <c r="N403" i="6"/>
  <c r="R403" i="6"/>
  <c r="N434" i="6"/>
  <c r="R434" i="6"/>
  <c r="R634" i="6"/>
  <c r="N634" i="6"/>
  <c r="N614" i="6"/>
  <c r="R614" i="6"/>
  <c r="R491" i="6"/>
  <c r="N491" i="6"/>
  <c r="N1116" i="6"/>
  <c r="R1116" i="6"/>
  <c r="N134" i="6"/>
  <c r="R134" i="6"/>
  <c r="N1201" i="6"/>
  <c r="R1201" i="6"/>
  <c r="N410" i="6"/>
  <c r="R410" i="6"/>
  <c r="N820" i="6"/>
  <c r="R820" i="6"/>
  <c r="N275" i="6"/>
  <c r="R275" i="6"/>
  <c r="N1049" i="6"/>
  <c r="R1049" i="6"/>
  <c r="R383" i="6"/>
  <c r="N383" i="6"/>
  <c r="N466" i="6"/>
  <c r="R466" i="6"/>
  <c r="N1000" i="6"/>
  <c r="R1000" i="6"/>
  <c r="N158" i="6"/>
  <c r="R158" i="6"/>
  <c r="N652" i="6"/>
  <c r="R652" i="6"/>
  <c r="N415" i="6"/>
  <c r="R415" i="6"/>
  <c r="R765" i="6"/>
  <c r="N765" i="6"/>
  <c r="N318" i="6"/>
  <c r="R318" i="6"/>
  <c r="N390" i="6"/>
  <c r="R390" i="6"/>
  <c r="N535" i="6"/>
  <c r="R535" i="6"/>
  <c r="R370" i="6"/>
  <c r="N370" i="6"/>
  <c r="N1073" i="6"/>
  <c r="R1073" i="6"/>
  <c r="N311" i="6"/>
  <c r="R311" i="6"/>
  <c r="N63" i="6"/>
  <c r="R63" i="6"/>
  <c r="R94" i="6"/>
  <c r="N94" i="6"/>
  <c r="N421" i="6"/>
  <c r="R421" i="6"/>
  <c r="N91" i="6"/>
  <c r="R91" i="6"/>
  <c r="R203" i="6"/>
  <c r="N203" i="6"/>
  <c r="N731" i="6"/>
  <c r="R731" i="6"/>
  <c r="N122" i="6"/>
  <c r="R122" i="6"/>
  <c r="R684" i="6"/>
  <c r="N684" i="6"/>
  <c r="N1199" i="6"/>
  <c r="R1199" i="6"/>
  <c r="R64" i="6"/>
  <c r="N64" i="6"/>
  <c r="R919" i="6"/>
  <c r="N919" i="6"/>
  <c r="N344" i="6"/>
  <c r="R344" i="6"/>
  <c r="R517" i="6"/>
  <c r="N517" i="6"/>
  <c r="N577" i="6"/>
  <c r="R577" i="6"/>
  <c r="N1194" i="6"/>
  <c r="R1194" i="6"/>
  <c r="N921" i="6"/>
  <c r="R921" i="6"/>
  <c r="N1028" i="6"/>
  <c r="R1028" i="6"/>
  <c r="N1078" i="6"/>
  <c r="R1078" i="6"/>
  <c r="N878" i="6"/>
  <c r="R878" i="6"/>
  <c r="R961" i="6"/>
  <c r="N961" i="6"/>
  <c r="N1068" i="6"/>
  <c r="R1068" i="6"/>
  <c r="R57" i="6"/>
  <c r="N57" i="6"/>
  <c r="R167" i="6"/>
  <c r="N167" i="6"/>
  <c r="R194" i="6"/>
  <c r="N194" i="6"/>
  <c r="N949" i="6"/>
  <c r="R949" i="6"/>
  <c r="N118" i="6"/>
  <c r="R118" i="6"/>
  <c r="R689" i="6"/>
  <c r="N689" i="6"/>
  <c r="N869" i="6"/>
  <c r="R869" i="6"/>
  <c r="R904" i="6"/>
  <c r="N904" i="6"/>
  <c r="N986" i="6"/>
  <c r="R986" i="6"/>
  <c r="N901" i="6"/>
  <c r="R901" i="6"/>
  <c r="N889" i="6"/>
  <c r="R889" i="6"/>
  <c r="N458" i="6"/>
  <c r="R458" i="6"/>
  <c r="R127" i="6"/>
  <c r="N127" i="6"/>
  <c r="N789" i="6"/>
  <c r="R789" i="6"/>
  <c r="R48" i="6"/>
  <c r="N48" i="6"/>
  <c r="N453" i="6"/>
  <c r="R453" i="6"/>
  <c r="N661" i="6"/>
  <c r="R661" i="6"/>
  <c r="R284" i="6"/>
  <c r="N284" i="6"/>
  <c r="R341" i="6"/>
  <c r="N341" i="6"/>
  <c r="N861" i="6"/>
  <c r="R861" i="6"/>
  <c r="N156" i="6"/>
  <c r="R156" i="6"/>
  <c r="N176" i="6"/>
  <c r="R176" i="6"/>
  <c r="R1202" i="6"/>
  <c r="N1202" i="6"/>
  <c r="R279" i="6"/>
  <c r="N279" i="6"/>
  <c r="N598" i="6"/>
  <c r="R598" i="6"/>
  <c r="R235" i="6"/>
  <c r="N235" i="6"/>
  <c r="R756" i="6"/>
  <c r="N756" i="6"/>
  <c r="N24" i="6"/>
  <c r="R24" i="6"/>
  <c r="R414" i="6"/>
  <c r="N414" i="6"/>
  <c r="N1020" i="6"/>
  <c r="R1020" i="6"/>
  <c r="R97" i="6"/>
  <c r="N97" i="6"/>
  <c r="N1023" i="6"/>
  <c r="R1023" i="6"/>
  <c r="N473" i="6"/>
  <c r="R473" i="6"/>
  <c r="N569" i="6"/>
  <c r="R569" i="6"/>
  <c r="R430" i="6"/>
  <c r="N430" i="6"/>
  <c r="N948" i="6"/>
  <c r="R948" i="6"/>
  <c r="N882" i="6"/>
  <c r="R882" i="6"/>
  <c r="N809" i="6"/>
  <c r="R809" i="6"/>
  <c r="N772" i="6"/>
  <c r="R772" i="6"/>
  <c r="R656" i="6"/>
  <c r="N656" i="6"/>
  <c r="R586" i="6"/>
  <c r="N586" i="6"/>
  <c r="N317" i="6"/>
  <c r="R317" i="6"/>
  <c r="N228" i="6"/>
  <c r="R228" i="6"/>
  <c r="N439" i="6"/>
  <c r="R439" i="6"/>
  <c r="R858" i="6"/>
  <c r="N858" i="6"/>
  <c r="R138" i="6"/>
  <c r="N138" i="6"/>
  <c r="N654" i="6"/>
  <c r="R654" i="6"/>
  <c r="N436" i="6"/>
  <c r="R436" i="6"/>
  <c r="R412" i="6"/>
  <c r="N412" i="6"/>
  <c r="N296" i="6"/>
  <c r="R296" i="6"/>
  <c r="R109" i="6"/>
  <c r="N109" i="6"/>
  <c r="R824" i="6"/>
  <c r="N824" i="6"/>
  <c r="R926" i="6"/>
  <c r="N926" i="6"/>
  <c r="N104" i="6"/>
  <c r="R104" i="6"/>
  <c r="R870" i="6"/>
  <c r="N870" i="6"/>
  <c r="N857" i="6"/>
  <c r="R857" i="6"/>
  <c r="N438" i="6"/>
  <c r="R438" i="6"/>
  <c r="N1115" i="6"/>
  <c r="R1115" i="6"/>
  <c r="N309" i="6"/>
  <c r="R309" i="6"/>
  <c r="R891" i="6"/>
  <c r="N891" i="6"/>
  <c r="R437" i="6"/>
  <c r="N437" i="6"/>
  <c r="N1080" i="6"/>
  <c r="R1080" i="6"/>
  <c r="N1195" i="6"/>
  <c r="R1195" i="6"/>
  <c r="N943" i="6"/>
  <c r="R943" i="6"/>
  <c r="N549" i="6"/>
  <c r="R549" i="6"/>
  <c r="N968" i="6"/>
  <c r="R968" i="6"/>
  <c r="R597" i="6"/>
  <c r="N597" i="6"/>
  <c r="R594" i="6"/>
  <c r="N594" i="6"/>
  <c r="R375" i="6"/>
  <c r="N375" i="6"/>
  <c r="R249" i="6"/>
  <c r="N249" i="6"/>
  <c r="N352" i="6"/>
  <c r="R352" i="6"/>
  <c r="R287" i="6"/>
  <c r="N287" i="6"/>
  <c r="N1203" i="6"/>
  <c r="R1203" i="6"/>
  <c r="N1180" i="6"/>
  <c r="R1180" i="6"/>
  <c r="N1047" i="6"/>
  <c r="R1047" i="6"/>
  <c r="N1145" i="6"/>
  <c r="R1145" i="6"/>
  <c r="R691" i="6"/>
  <c r="N691" i="6"/>
  <c r="N366" i="6"/>
  <c r="R366" i="6"/>
  <c r="N1204" i="6"/>
  <c r="R1204" i="6"/>
  <c r="N172" i="6"/>
  <c r="R172" i="6"/>
  <c r="R423" i="6"/>
  <c r="N423" i="6"/>
  <c r="N245" i="6"/>
  <c r="R245" i="6"/>
  <c r="N30" i="6"/>
  <c r="R30" i="6"/>
  <c r="R967" i="6"/>
  <c r="N967" i="6"/>
  <c r="N1163" i="6"/>
  <c r="R1163" i="6"/>
  <c r="N136" i="6"/>
  <c r="R136" i="6"/>
  <c r="N917" i="6"/>
  <c r="R917" i="6"/>
  <c r="N353" i="6"/>
  <c r="R353" i="6"/>
  <c r="R493" i="6"/>
  <c r="N493" i="6"/>
  <c r="R1058" i="6"/>
  <c r="N1058" i="6"/>
  <c r="R295" i="6"/>
  <c r="N295" i="6"/>
  <c r="R1093" i="6"/>
  <c r="N1093" i="6"/>
  <c r="N947" i="6"/>
  <c r="R947" i="6"/>
  <c r="N1091" i="6"/>
  <c r="R1091" i="6"/>
  <c r="N1079" i="6"/>
  <c r="R1079" i="6"/>
  <c r="N56" i="6"/>
  <c r="R56" i="6"/>
  <c r="R976" i="6"/>
  <c r="N976" i="6"/>
  <c r="N1112" i="6"/>
  <c r="R1112" i="6"/>
  <c r="R350" i="6"/>
  <c r="N350" i="6"/>
  <c r="R529" i="6"/>
  <c r="N529" i="6"/>
  <c r="R337" i="6"/>
  <c r="N337" i="6"/>
  <c r="R143" i="6"/>
  <c r="N143" i="6"/>
  <c r="N475" i="6"/>
  <c r="R475" i="6"/>
  <c r="R523" i="6"/>
  <c r="N523" i="6"/>
  <c r="R386" i="6"/>
  <c r="N386" i="6"/>
  <c r="N1051" i="6"/>
  <c r="R1051" i="6"/>
  <c r="N456" i="6"/>
  <c r="R456" i="6"/>
  <c r="R1039" i="6"/>
  <c r="N1039" i="6"/>
  <c r="R293" i="6"/>
  <c r="N293" i="6"/>
  <c r="N223" i="6"/>
  <c r="R223" i="6"/>
  <c r="R51" i="6"/>
  <c r="N51" i="6"/>
  <c r="R187" i="6"/>
  <c r="N187" i="6"/>
  <c r="R288" i="6"/>
  <c r="N288" i="6"/>
  <c r="R31" i="6"/>
  <c r="N31" i="6"/>
  <c r="N264" i="6"/>
  <c r="R264" i="6"/>
  <c r="R610" i="6"/>
  <c r="N610" i="6"/>
  <c r="R990" i="6"/>
  <c r="N990" i="6"/>
  <c r="N934" i="6"/>
  <c r="R934" i="6"/>
  <c r="N812" i="6"/>
  <c r="R812" i="6"/>
  <c r="R186" i="6"/>
  <c r="N186" i="6"/>
  <c r="R912" i="6"/>
  <c r="N912" i="6"/>
  <c r="R738" i="6"/>
  <c r="N738" i="6"/>
  <c r="N210" i="6"/>
  <c r="R210" i="6"/>
  <c r="R487" i="6"/>
  <c r="N487" i="6"/>
  <c r="R617" i="6"/>
  <c r="N617" i="6"/>
  <c r="R643" i="6"/>
  <c r="N643" i="6"/>
  <c r="R851" i="6"/>
  <c r="N851" i="6"/>
  <c r="R536" i="6"/>
  <c r="N536" i="6"/>
  <c r="R784" i="6"/>
  <c r="N784" i="6"/>
  <c r="N1066" i="6"/>
  <c r="R1066" i="6"/>
  <c r="N1130" i="6"/>
  <c r="R1130" i="6"/>
  <c r="R105" i="6"/>
  <c r="N105" i="6"/>
  <c r="R161" i="6"/>
  <c r="N161" i="6"/>
  <c r="R489" i="6"/>
  <c r="N489" i="6"/>
  <c r="N799" i="6"/>
  <c r="R799" i="6"/>
  <c r="R525" i="6"/>
  <c r="N525" i="6"/>
  <c r="R234" i="6"/>
  <c r="N234" i="6"/>
  <c r="N409" i="6"/>
  <c r="R409" i="6"/>
  <c r="N1188" i="6"/>
  <c r="R1188" i="6"/>
  <c r="N300" i="6"/>
  <c r="R300" i="6"/>
  <c r="R220" i="6"/>
  <c r="N220" i="6"/>
  <c r="N324" i="6"/>
  <c r="R324" i="6"/>
  <c r="R849" i="6"/>
  <c r="N849" i="6"/>
  <c r="N1060" i="6"/>
  <c r="R1060" i="6"/>
  <c r="R829" i="6"/>
  <c r="N829" i="6"/>
  <c r="R113" i="6"/>
  <c r="N113" i="6"/>
  <c r="R896" i="6"/>
  <c r="N896" i="6"/>
  <c r="R276" i="6"/>
  <c r="N276" i="6"/>
  <c r="N304" i="6"/>
  <c r="R304" i="6"/>
  <c r="R112" i="6"/>
  <c r="N112" i="6"/>
  <c r="N211" i="6"/>
  <c r="R211" i="6"/>
  <c r="N1110" i="6"/>
  <c r="R1110" i="6"/>
  <c r="N939" i="6"/>
  <c r="R939" i="6"/>
  <c r="N730" i="6"/>
  <c r="R730" i="6"/>
  <c r="N1162" i="6"/>
  <c r="R1162" i="6"/>
  <c r="N233" i="6"/>
  <c r="R233" i="6"/>
  <c r="R507" i="6"/>
  <c r="N507" i="6"/>
  <c r="R73" i="6"/>
  <c r="N73" i="6"/>
  <c r="R747" i="6"/>
  <c r="N747" i="6"/>
  <c r="R47" i="6"/>
  <c r="N47" i="6"/>
  <c r="N916" i="6"/>
  <c r="R916" i="6"/>
  <c r="N927" i="6"/>
  <c r="R927" i="6"/>
  <c r="R394" i="6"/>
  <c r="N394" i="6"/>
  <c r="N481" i="6"/>
  <c r="R481" i="6"/>
  <c r="N1022" i="6"/>
  <c r="R1022" i="6"/>
  <c r="N637" i="6"/>
  <c r="R637" i="6"/>
  <c r="N339" i="6"/>
  <c r="R339" i="6"/>
  <c r="R79" i="6"/>
  <c r="N79" i="6"/>
  <c r="N1005" i="6"/>
  <c r="R1005" i="6"/>
  <c r="R744" i="6"/>
  <c r="N744" i="6"/>
  <c r="N92" i="6"/>
  <c r="R92" i="6"/>
  <c r="N833" i="6"/>
  <c r="R833" i="6"/>
  <c r="R554" i="6"/>
  <c r="N554" i="6"/>
  <c r="N232" i="6"/>
  <c r="R232" i="6"/>
  <c r="R41" i="6"/>
  <c r="N41" i="6"/>
  <c r="N152" i="6"/>
  <c r="R152" i="6"/>
  <c r="R736" i="6"/>
  <c r="N736" i="6"/>
  <c r="R188" i="6"/>
  <c r="N188" i="6"/>
  <c r="R846" i="6"/>
  <c r="N846" i="6"/>
  <c r="N53" i="6"/>
  <c r="R53" i="6"/>
  <c r="R368" i="6"/>
  <c r="N368" i="6"/>
  <c r="N608" i="6"/>
  <c r="R608" i="6"/>
  <c r="N267" i="6"/>
  <c r="R267" i="6"/>
  <c r="N1118" i="6"/>
  <c r="R1118" i="6"/>
  <c r="R400" i="6"/>
  <c r="N400" i="6"/>
  <c r="R898" i="6"/>
  <c r="N898" i="6"/>
  <c r="N671" i="6"/>
  <c r="R671" i="6"/>
  <c r="N404" i="6"/>
  <c r="R404" i="6"/>
  <c r="R768" i="6"/>
  <c r="N768" i="6"/>
  <c r="R424" i="6"/>
  <c r="N424" i="6"/>
  <c r="R613" i="6"/>
  <c r="N613" i="6"/>
  <c r="N1185" i="6"/>
  <c r="R1185" i="6"/>
  <c r="N1177" i="6"/>
  <c r="R1177" i="6"/>
  <c r="N940" i="6"/>
  <c r="R940" i="6"/>
  <c r="N1190" i="6"/>
  <c r="R1190" i="6"/>
  <c r="R129" i="6"/>
  <c r="N129" i="6"/>
  <c r="R1165" i="6"/>
  <c r="N1165" i="6"/>
  <c r="N506" i="6"/>
  <c r="R506" i="6"/>
  <c r="R165" i="6"/>
  <c r="N165" i="6"/>
  <c r="N563" i="6"/>
  <c r="R563" i="6"/>
  <c r="R1015" i="6"/>
  <c r="N1015" i="6"/>
  <c r="R663" i="6"/>
  <c r="N663" i="6"/>
  <c r="R1083" i="6"/>
  <c r="N1083" i="6"/>
  <c r="R174" i="6"/>
  <c r="N174" i="6"/>
  <c r="N640" i="6"/>
  <c r="R640" i="6"/>
  <c r="R55" i="6"/>
  <c r="N55" i="6"/>
  <c r="N823" i="6"/>
  <c r="R823" i="6"/>
  <c r="R154" i="6"/>
  <c r="N154" i="6"/>
  <c r="R835" i="6"/>
  <c r="N835" i="6"/>
  <c r="R855" i="6"/>
  <c r="N855" i="6"/>
  <c r="N853" i="6"/>
  <c r="R853" i="6"/>
  <c r="N893" i="6"/>
  <c r="R893" i="6"/>
  <c r="N728" i="6"/>
  <c r="R728" i="6"/>
  <c r="N159" i="6"/>
  <c r="R159" i="6"/>
  <c r="R93" i="6"/>
  <c r="N93" i="6"/>
  <c r="N221" i="6"/>
  <c r="R221" i="6"/>
  <c r="R593" i="6"/>
  <c r="N593" i="6"/>
  <c r="N226" i="6"/>
  <c r="R226" i="6"/>
  <c r="R778" i="6"/>
  <c r="N778" i="6"/>
  <c r="R965" i="6"/>
  <c r="N965" i="6"/>
  <c r="R897" i="6"/>
  <c r="N897" i="6"/>
  <c r="N181" i="6"/>
  <c r="R181" i="6"/>
  <c r="R476" i="6"/>
  <c r="N476" i="6"/>
  <c r="N271" i="6"/>
  <c r="R271" i="6"/>
  <c r="R285" i="6"/>
  <c r="N285" i="6"/>
  <c r="R910" i="6"/>
  <c r="N910" i="6"/>
  <c r="R1081" i="6"/>
  <c r="N1081" i="6"/>
  <c r="N393" i="6"/>
  <c r="R393" i="6"/>
  <c r="N810" i="6"/>
  <c r="R810" i="6"/>
  <c r="R649" i="6"/>
  <c r="N649" i="6"/>
  <c r="N1105" i="6"/>
  <c r="R1105" i="6"/>
  <c r="N1144" i="6"/>
  <c r="R1144" i="6"/>
  <c r="N1099" i="6"/>
  <c r="R1099" i="6"/>
  <c r="R123" i="6"/>
  <c r="N123" i="6"/>
  <c r="R781" i="6"/>
  <c r="N781" i="6"/>
  <c r="N462" i="6"/>
  <c r="R462" i="6"/>
  <c r="N1025" i="6"/>
  <c r="R1025" i="6"/>
  <c r="N854" i="6"/>
  <c r="R854" i="6"/>
  <c r="R528" i="6"/>
  <c r="N528" i="6"/>
  <c r="N146" i="6"/>
  <c r="R146" i="6"/>
  <c r="N511" i="6"/>
  <c r="R511" i="6"/>
  <c r="N81" i="6"/>
  <c r="R81" i="6"/>
  <c r="R1087" i="6"/>
  <c r="N1087" i="6"/>
  <c r="R418" i="6"/>
  <c r="N418" i="6"/>
  <c r="R984" i="6"/>
  <c r="N984" i="6"/>
  <c r="N556" i="6"/>
  <c r="R556" i="6"/>
  <c r="R243" i="6"/>
  <c r="N243" i="6"/>
  <c r="N839" i="6"/>
  <c r="R839" i="6"/>
  <c r="R65" i="6"/>
  <c r="N65" i="6"/>
  <c r="N485" i="6"/>
  <c r="R485" i="6"/>
  <c r="N1113" i="6"/>
  <c r="R1113" i="6"/>
  <c r="N1152" i="6"/>
  <c r="R1152" i="6"/>
  <c r="N474" i="6"/>
  <c r="R474" i="6"/>
  <c r="R996" i="6"/>
  <c r="N996" i="6"/>
  <c r="R384" i="6"/>
  <c r="N384" i="6"/>
  <c r="R1127" i="6"/>
  <c r="N1127" i="6"/>
  <c r="N1074" i="6"/>
  <c r="R1074" i="6"/>
  <c r="N67" i="6"/>
  <c r="R67" i="6"/>
  <c r="N250" i="6"/>
  <c r="R250" i="6"/>
  <c r="N372" i="6"/>
  <c r="R372" i="6"/>
  <c r="R971" i="6"/>
  <c r="N971" i="6"/>
  <c r="N588" i="6"/>
  <c r="R588" i="6"/>
  <c r="N207" i="6"/>
  <c r="R207" i="6"/>
  <c r="R941" i="6"/>
  <c r="N941" i="6"/>
  <c r="N274" i="6"/>
  <c r="R274" i="6"/>
  <c r="N1018" i="6"/>
  <c r="R1018" i="6"/>
  <c r="R28" i="6"/>
  <c r="N28" i="6"/>
  <c r="R558" i="6"/>
  <c r="N558" i="6"/>
  <c r="R553" i="6"/>
  <c r="N553" i="6"/>
  <c r="R357" i="6"/>
  <c r="N357" i="6"/>
  <c r="R735" i="6"/>
  <c r="N735" i="6"/>
  <c r="R655" i="6"/>
  <c r="N655" i="6"/>
  <c r="N734" i="6"/>
  <c r="R734" i="6"/>
  <c r="R983" i="6"/>
  <c r="N983" i="6"/>
  <c r="N773" i="6"/>
  <c r="R773" i="6"/>
  <c r="N1041" i="6"/>
  <c r="R1041" i="6"/>
  <c r="N962" i="6"/>
  <c r="R962" i="6"/>
  <c r="N876" i="6"/>
  <c r="R876" i="6"/>
  <c r="N601" i="6"/>
  <c r="R601" i="6"/>
  <c r="N387" i="6"/>
  <c r="R387" i="6"/>
  <c r="N826" i="6"/>
  <c r="R826" i="6"/>
  <c r="N587" i="6"/>
  <c r="R587" i="6"/>
  <c r="N633" i="6"/>
  <c r="R633" i="6"/>
  <c r="N683" i="6"/>
  <c r="R683" i="6"/>
  <c r="N38" i="6"/>
  <c r="R38" i="6"/>
  <c r="N1134" i="6"/>
  <c r="R1134" i="6"/>
  <c r="N27" i="6"/>
  <c r="R27" i="6"/>
  <c r="N1013" i="6"/>
  <c r="R1013" i="6"/>
  <c r="N238" i="6"/>
  <c r="R238" i="6"/>
  <c r="N197" i="6"/>
  <c r="R197" i="6"/>
  <c r="N641" i="6"/>
  <c r="R641" i="6"/>
  <c r="R128" i="6"/>
  <c r="N128" i="6"/>
  <c r="R581" i="6"/>
  <c r="N581" i="6"/>
  <c r="R841" i="6"/>
  <c r="N841" i="6"/>
  <c r="R177" i="6"/>
  <c r="N177" i="6"/>
  <c r="N676" i="6"/>
  <c r="R676" i="6"/>
  <c r="N732" i="6"/>
  <c r="R732" i="6"/>
  <c r="R184" i="6"/>
  <c r="N184" i="6"/>
  <c r="N531" i="6"/>
  <c r="R531" i="6"/>
  <c r="R137" i="6"/>
  <c r="N137" i="6"/>
  <c r="N1174" i="6"/>
  <c r="R1174" i="6"/>
  <c r="N488" i="6"/>
  <c r="R488" i="6"/>
  <c r="R931" i="6"/>
  <c r="N931" i="6"/>
  <c r="R117" i="6"/>
  <c r="N117" i="6"/>
  <c r="R1014" i="6"/>
  <c r="N1014" i="6"/>
  <c r="N465" i="6"/>
  <c r="R465" i="6"/>
  <c r="N607" i="6"/>
  <c r="R607" i="6"/>
  <c r="R69" i="6"/>
  <c r="N69" i="6"/>
  <c r="R886" i="6"/>
  <c r="N886" i="6"/>
  <c r="N492" i="6"/>
  <c r="R492" i="6"/>
  <c r="N1136" i="6"/>
  <c r="R1136" i="6"/>
  <c r="R362" i="6"/>
  <c r="N362" i="6"/>
  <c r="R230" i="6"/>
  <c r="N230" i="6"/>
  <c r="R164" i="6"/>
  <c r="N164" i="6"/>
  <c r="R828" i="6"/>
  <c r="N828" i="6"/>
  <c r="R380" i="6"/>
  <c r="N380" i="6"/>
  <c r="N500" i="6"/>
  <c r="R500" i="6"/>
  <c r="R202" i="6"/>
  <c r="N202" i="6"/>
  <c r="N498" i="6"/>
  <c r="R498" i="6"/>
  <c r="R692" i="6"/>
  <c r="N692" i="6"/>
  <c r="R1033" i="6"/>
  <c r="N1033" i="6"/>
  <c r="R770" i="6"/>
  <c r="N770" i="6"/>
  <c r="R419" i="6"/>
  <c r="N419" i="6"/>
  <c r="R356" i="6"/>
  <c r="N356" i="6"/>
  <c r="N95" i="6"/>
  <c r="R95" i="6"/>
  <c r="R54" i="6"/>
  <c r="N54" i="6"/>
  <c r="N459" i="6"/>
  <c r="R459" i="6"/>
  <c r="N906" i="6"/>
  <c r="R906" i="6"/>
  <c r="R328" i="6"/>
  <c r="N328" i="6"/>
  <c r="N1142" i="6"/>
  <c r="R1142" i="6"/>
  <c r="R648" i="6"/>
  <c r="N648" i="6"/>
  <c r="R1030" i="6"/>
  <c r="N1030" i="6"/>
  <c r="N589" i="6"/>
  <c r="R589" i="6"/>
  <c r="R1046" i="6"/>
  <c r="N1046" i="6"/>
  <c r="N766" i="6"/>
  <c r="R766" i="6"/>
  <c r="R98" i="6"/>
  <c r="N98" i="6"/>
  <c r="R331" i="6"/>
  <c r="N331" i="6"/>
  <c r="N1029" i="6"/>
  <c r="R1029" i="6"/>
  <c r="R980" i="6"/>
  <c r="N980" i="6"/>
  <c r="N196" i="6"/>
  <c r="R196" i="6"/>
  <c r="R215" i="6"/>
  <c r="N215" i="6"/>
  <c r="R332" i="6"/>
  <c r="N332" i="6"/>
  <c r="N769" i="6"/>
  <c r="R769" i="6"/>
  <c r="R913" i="6"/>
  <c r="N913" i="6"/>
  <c r="N551" i="6"/>
  <c r="R551" i="6"/>
  <c r="R40" i="6"/>
  <c r="N40" i="6"/>
  <c r="N645" i="6"/>
  <c r="R645" i="6"/>
  <c r="N1059" i="6"/>
  <c r="R1059" i="6"/>
  <c r="N442" i="6"/>
  <c r="R442" i="6"/>
  <c r="N241" i="6"/>
  <c r="R241" i="6"/>
  <c r="N642" i="6"/>
  <c r="R642" i="6"/>
  <c r="N90" i="6"/>
  <c r="R90" i="6"/>
  <c r="R411" i="6"/>
  <c r="N411" i="6"/>
  <c r="R925" i="6"/>
  <c r="N925" i="6"/>
  <c r="R1191" i="6"/>
  <c r="N1191" i="6"/>
  <c r="N428" i="6"/>
  <c r="R428" i="6"/>
  <c r="R774" i="6"/>
  <c r="N774" i="6"/>
  <c r="N242" i="6"/>
  <c r="R242" i="6"/>
  <c r="R1086" i="6"/>
  <c r="N1086" i="6"/>
  <c r="N131" i="6"/>
  <c r="R131" i="6"/>
  <c r="R1019" i="6"/>
  <c r="N1019" i="6"/>
  <c r="R915" i="6"/>
  <c r="N915" i="6"/>
  <c r="N969" i="6"/>
  <c r="R969" i="6"/>
  <c r="N308" i="6"/>
  <c r="R308" i="6"/>
  <c r="R431" i="6"/>
  <c r="N431" i="6"/>
  <c r="N660" i="6"/>
  <c r="R660" i="6"/>
  <c r="R497" i="6"/>
  <c r="N497" i="6"/>
  <c r="R298" i="6"/>
  <c r="N298" i="6"/>
  <c r="R518" i="6"/>
  <c r="N518" i="6"/>
  <c r="R482" i="6"/>
  <c r="N482" i="6"/>
  <c r="N603" i="6"/>
  <c r="R603" i="6"/>
  <c r="N1181" i="6"/>
  <c r="R1181" i="6"/>
  <c r="N572" i="6"/>
  <c r="R572" i="6"/>
  <c r="R837" i="6"/>
  <c r="N837" i="6"/>
  <c r="N647" i="6"/>
  <c r="R647" i="6"/>
  <c r="N213" i="6"/>
  <c r="R213" i="6"/>
  <c r="N224" i="6"/>
  <c r="R224" i="6"/>
  <c r="N548" i="6"/>
  <c r="R548" i="6"/>
  <c r="N991" i="6"/>
  <c r="R991" i="6"/>
  <c r="R135" i="6"/>
  <c r="N135" i="6"/>
  <c r="R993" i="6"/>
  <c r="N993" i="6"/>
  <c r="R568" i="6"/>
  <c r="N568" i="6"/>
  <c r="N374" i="6"/>
  <c r="R374" i="6"/>
  <c r="N306" i="6"/>
  <c r="R306" i="6"/>
  <c r="N239" i="6"/>
  <c r="R239" i="6"/>
  <c r="N88" i="6"/>
  <c r="R88" i="6"/>
  <c r="N231" i="6"/>
  <c r="R231" i="6"/>
  <c r="N256" i="6"/>
  <c r="R256" i="6"/>
  <c r="N801" i="6"/>
  <c r="R801" i="6"/>
  <c r="N782" i="6"/>
  <c r="R782" i="6"/>
  <c r="N564" i="6"/>
  <c r="R564" i="6"/>
  <c r="R259" i="6"/>
  <c r="N259" i="6"/>
  <c r="R218" i="6"/>
  <c r="N218" i="6"/>
  <c r="R884" i="6"/>
  <c r="N884" i="6"/>
  <c r="R524" i="6"/>
  <c r="N524" i="6"/>
  <c r="N942" i="6"/>
  <c r="R942" i="6"/>
  <c r="N314" i="6"/>
  <c r="R314" i="6"/>
  <c r="N60" i="6"/>
  <c r="R60" i="6"/>
  <c r="N674" i="6"/>
  <c r="R674" i="6"/>
  <c r="R322" i="6"/>
  <c r="N322" i="6"/>
  <c r="N1175" i="6"/>
  <c r="R1175" i="6"/>
  <c r="R767" i="6"/>
  <c r="N767" i="6"/>
  <c r="N319" i="6"/>
  <c r="R319" i="6"/>
  <c r="N838" i="6"/>
  <c r="R838" i="6"/>
  <c r="N755" i="6"/>
  <c r="R755" i="6"/>
  <c r="N153" i="6"/>
  <c r="R153" i="6"/>
  <c r="R920" i="6"/>
  <c r="N920" i="6"/>
  <c r="R624" i="6"/>
  <c r="N624" i="6"/>
  <c r="N480" i="6"/>
  <c r="R480" i="6"/>
  <c r="N395" i="6"/>
  <c r="R395" i="6"/>
  <c r="R385" i="6"/>
  <c r="N385" i="6"/>
  <c r="R294" i="6"/>
  <c r="N294" i="6"/>
  <c r="R831" i="6"/>
  <c r="N831" i="6"/>
  <c r="R792" i="6"/>
  <c r="N792" i="6"/>
  <c r="N281" i="6"/>
  <c r="R281" i="6"/>
  <c r="N970" i="6"/>
  <c r="R970" i="6"/>
  <c r="N389" i="6"/>
  <c r="R389" i="6"/>
  <c r="N183" i="6"/>
  <c r="R183" i="6"/>
  <c r="N464" i="6"/>
  <c r="R464" i="6"/>
  <c r="N1082" i="6"/>
  <c r="R1082" i="6"/>
  <c r="R297" i="6"/>
  <c r="N297" i="6"/>
  <c r="N981" i="6"/>
  <c r="R981" i="6"/>
  <c r="N263" i="6"/>
  <c r="R263" i="6"/>
  <c r="R486" i="6"/>
  <c r="N486" i="6"/>
  <c r="N794" i="6"/>
  <c r="R794" i="6"/>
  <c r="N972" i="6"/>
  <c r="R972" i="6"/>
  <c r="N1119" i="6"/>
  <c r="R1119" i="6"/>
  <c r="N727" i="6"/>
  <c r="R727" i="6"/>
  <c r="R1040" i="6"/>
  <c r="N1040" i="6"/>
  <c r="R1139" i="6"/>
  <c r="N1139" i="6"/>
  <c r="N737" i="6"/>
  <c r="R737" i="6"/>
  <c r="R364" i="6"/>
  <c r="N364" i="6"/>
  <c r="N688" i="6"/>
  <c r="R688" i="6"/>
  <c r="N225" i="6"/>
  <c r="R225" i="6"/>
  <c r="R422" i="6"/>
  <c r="N422" i="6"/>
  <c r="N305" i="6"/>
  <c r="R305" i="6"/>
  <c r="R1088" i="6"/>
  <c r="N1088" i="6"/>
  <c r="N802" i="6"/>
  <c r="R802" i="6"/>
  <c r="R1200" i="6"/>
  <c r="N1200" i="6"/>
  <c r="R711" i="6"/>
  <c r="N711" i="6"/>
  <c r="R982" i="6"/>
  <c r="N982" i="6"/>
  <c r="N179" i="6"/>
  <c r="R179" i="6"/>
  <c r="R443" i="6"/>
  <c r="N443" i="6"/>
  <c r="R619" i="6"/>
  <c r="N619" i="6"/>
  <c r="R441" i="6"/>
  <c r="N441" i="6"/>
  <c r="N1205" i="6"/>
  <c r="R1205" i="6"/>
  <c r="N1007" i="6"/>
  <c r="R1007" i="6"/>
  <c r="R963" i="6"/>
  <c r="N963" i="6"/>
  <c r="N490" i="6"/>
  <c r="R490" i="6"/>
  <c r="N1098" i="6"/>
  <c r="R1098" i="6"/>
  <c r="N1050" i="6"/>
  <c r="R1050" i="6"/>
  <c r="R979" i="6"/>
  <c r="N979" i="6"/>
  <c r="N108" i="6"/>
  <c r="R108" i="6"/>
  <c r="R788" i="6"/>
  <c r="N788" i="6"/>
  <c r="N566" i="6"/>
  <c r="R566" i="6"/>
  <c r="R427" i="6"/>
  <c r="N427" i="6"/>
  <c r="R50" i="6"/>
  <c r="N50" i="6"/>
  <c r="N32" i="6"/>
  <c r="R32" i="6"/>
  <c r="N1169" i="6"/>
  <c r="R1169" i="6"/>
  <c r="R863" i="6"/>
  <c r="N863" i="6"/>
  <c r="R937" i="6"/>
  <c r="N937" i="6"/>
  <c r="R960" i="6"/>
  <c r="N960" i="6"/>
  <c r="R541" i="6"/>
  <c r="N541" i="6"/>
  <c r="R628" i="6"/>
  <c r="N628" i="6"/>
  <c r="R355" i="6"/>
  <c r="N355" i="6"/>
  <c r="N618" i="6"/>
  <c r="R618" i="6"/>
  <c r="N1054" i="6"/>
  <c r="R1054" i="6"/>
  <c r="N887" i="6"/>
  <c r="R887" i="6"/>
  <c r="N746" i="6"/>
  <c r="R746" i="6"/>
  <c r="R182" i="6"/>
  <c r="N182" i="6"/>
  <c r="R590" i="6"/>
  <c r="N590" i="6"/>
  <c r="N724" i="6"/>
  <c r="R724" i="6"/>
  <c r="R978" i="6"/>
  <c r="N978" i="6"/>
  <c r="R682" i="6"/>
  <c r="N682" i="6"/>
  <c r="N1126" i="6"/>
  <c r="R1126" i="6"/>
  <c r="N1124" i="6"/>
  <c r="R1124" i="6"/>
  <c r="R494" i="6"/>
  <c r="N494" i="6"/>
  <c r="N987" i="6"/>
  <c r="R987" i="6"/>
  <c r="N508" i="6"/>
  <c r="R508" i="6"/>
  <c r="N514" i="6"/>
  <c r="R514" i="6"/>
  <c r="R873" i="6"/>
  <c r="N873" i="6"/>
  <c r="R37" i="6"/>
  <c r="N37" i="6"/>
  <c r="R124" i="6"/>
  <c r="N124" i="6"/>
  <c r="R709" i="6"/>
  <c r="N709" i="6"/>
  <c r="R1062" i="6"/>
  <c r="N1062" i="6"/>
  <c r="R102" i="6"/>
  <c r="N102" i="6"/>
  <c r="R1008" i="6"/>
  <c r="N1008" i="6"/>
  <c r="R669" i="6"/>
  <c r="N669" i="6"/>
  <c r="N483" i="6"/>
  <c r="R483" i="6"/>
  <c r="R334" i="6"/>
  <c r="N334" i="6"/>
  <c r="R1042" i="6"/>
  <c r="N1042" i="6"/>
  <c r="N739" i="6"/>
  <c r="R739" i="6"/>
  <c r="R450" i="6"/>
  <c r="N450" i="6"/>
  <c r="N875" i="6"/>
  <c r="R875" i="6"/>
  <c r="R621" i="6"/>
  <c r="N621" i="6"/>
  <c r="R455" i="6"/>
  <c r="N455" i="6"/>
  <c r="R816" i="6"/>
  <c r="N816" i="6"/>
  <c r="N338" i="6"/>
  <c r="R338" i="6"/>
  <c r="N842" i="6"/>
  <c r="R842" i="6"/>
  <c r="R1155" i="6"/>
  <c r="N1155" i="6"/>
  <c r="R848" i="6"/>
  <c r="N848" i="6"/>
  <c r="R347" i="6"/>
  <c r="N347" i="6"/>
  <c r="R714" i="6"/>
  <c r="N714" i="6"/>
  <c r="N1045" i="6"/>
  <c r="R1045" i="6"/>
  <c r="N815" i="6"/>
  <c r="R815" i="6"/>
  <c r="N78" i="6"/>
  <c r="R78" i="6"/>
  <c r="N504" i="6"/>
  <c r="R504" i="6"/>
  <c r="N700" i="6"/>
  <c r="R700" i="6"/>
  <c r="N546" i="6"/>
  <c r="R546" i="6"/>
  <c r="R469" i="6"/>
  <c r="N469" i="6"/>
  <c r="N988" i="6"/>
  <c r="R988" i="6"/>
  <c r="R583" i="6"/>
  <c r="N583" i="6"/>
  <c r="N880" i="6"/>
  <c r="R880" i="6"/>
  <c r="N471" i="6"/>
  <c r="R471" i="6"/>
  <c r="R742" i="6"/>
  <c r="N742" i="6"/>
  <c r="N515" i="6"/>
  <c r="R515" i="6"/>
  <c r="R198" i="6"/>
  <c r="N198" i="6"/>
  <c r="N953" i="6"/>
  <c r="R953" i="6"/>
  <c r="N377" i="6"/>
  <c r="R377" i="6"/>
  <c r="N1017" i="6"/>
  <c r="R1017" i="6"/>
  <c r="N1160" i="6"/>
  <c r="R1160" i="6"/>
  <c r="N1147" i="6"/>
  <c r="R1147" i="6"/>
  <c r="N208" i="6"/>
  <c r="R208" i="6"/>
  <c r="N266" i="6"/>
  <c r="R266" i="6"/>
  <c r="R928" i="6"/>
  <c r="N928" i="6"/>
  <c r="R907" i="6"/>
  <c r="N907" i="6"/>
  <c r="N844" i="6"/>
  <c r="R844" i="6"/>
  <c r="R1004" i="6"/>
  <c r="N1004" i="6"/>
  <c r="R133" i="6"/>
  <c r="N133" i="6"/>
  <c r="R312" i="6"/>
  <c r="N312" i="6"/>
  <c r="N1146" i="6"/>
  <c r="R1146" i="6"/>
  <c r="N821" i="6"/>
  <c r="R821" i="6"/>
  <c r="N150" i="6"/>
  <c r="R150" i="6"/>
  <c r="N995" i="6"/>
  <c r="R995" i="6"/>
  <c r="R675" i="6"/>
  <c r="N675" i="6"/>
  <c r="N1198" i="6"/>
  <c r="R1198" i="6"/>
  <c r="N985" i="6"/>
  <c r="R985" i="6"/>
  <c r="R1170" i="6"/>
  <c r="N1170" i="6"/>
  <c r="R1106" i="6"/>
  <c r="N1106" i="6"/>
  <c r="R946" i="6"/>
  <c r="N946" i="6"/>
  <c r="R994" i="6"/>
  <c r="N994" i="6"/>
  <c r="R811" i="6"/>
  <c r="N811" i="6"/>
  <c r="R510" i="6"/>
  <c r="N510" i="6"/>
  <c r="N516" i="6"/>
  <c r="R516" i="6"/>
  <c r="R726" i="6"/>
  <c r="N726" i="6"/>
  <c r="R629" i="6"/>
  <c r="N629" i="6"/>
  <c r="N743" i="6"/>
  <c r="R743" i="6"/>
  <c r="N959" i="6"/>
  <c r="R959" i="6"/>
  <c r="R29" i="6"/>
  <c r="N29" i="6"/>
  <c r="N600" i="6"/>
  <c r="R600" i="6"/>
  <c r="N966" i="6"/>
  <c r="R966" i="6"/>
  <c r="N1154" i="6"/>
  <c r="R1154" i="6"/>
  <c r="N1003" i="6"/>
  <c r="R1003" i="6"/>
  <c r="R160" i="6"/>
  <c r="N160" i="6"/>
  <c r="N616" i="6"/>
  <c r="R616" i="6"/>
  <c r="R933" i="6"/>
  <c r="N933" i="6"/>
  <c r="R957" i="6"/>
  <c r="N957" i="6"/>
  <c r="R793" i="6"/>
  <c r="N793" i="6"/>
  <c r="N1032" i="6"/>
  <c r="R1032" i="6"/>
  <c r="N803" i="6"/>
  <c r="R803" i="6"/>
  <c r="N834" i="6"/>
  <c r="R834" i="6"/>
  <c r="R883" i="6"/>
  <c r="N883" i="6"/>
  <c r="N900" i="6"/>
  <c r="R900" i="6"/>
  <c r="N363" i="6"/>
  <c r="R363" i="6"/>
  <c r="R446" i="6"/>
  <c r="N446" i="6"/>
  <c r="R741" i="6"/>
  <c r="N741" i="6"/>
  <c r="N740" i="6"/>
  <c r="R740" i="6"/>
  <c r="N1172" i="6"/>
  <c r="R1172" i="6"/>
  <c r="N378" i="6"/>
  <c r="R378" i="6"/>
  <c r="N707" i="6"/>
  <c r="R707" i="6"/>
  <c r="N151" i="6"/>
  <c r="R151" i="6"/>
  <c r="R457" i="6"/>
  <c r="N457" i="6"/>
  <c r="R125" i="6"/>
  <c r="N125" i="6"/>
  <c r="N591" i="6"/>
  <c r="R591" i="6"/>
  <c r="N550" i="6"/>
  <c r="R550" i="6"/>
  <c r="R722" i="6"/>
  <c r="N722" i="6"/>
  <c r="N361" i="6"/>
  <c r="R361" i="6"/>
  <c r="N1140" i="6"/>
  <c r="R1140" i="6"/>
  <c r="N703" i="6"/>
  <c r="R703" i="6"/>
  <c r="N874" i="6"/>
  <c r="R874" i="6"/>
  <c r="N787" i="6"/>
  <c r="R787" i="6"/>
  <c r="N35" i="6"/>
  <c r="R35" i="6"/>
  <c r="N222" i="6"/>
  <c r="R222" i="6"/>
  <c r="R84" i="6"/>
  <c r="N84" i="6"/>
  <c r="N639" i="6"/>
  <c r="R639" i="6"/>
  <c r="N559" i="6"/>
  <c r="R559" i="6"/>
  <c r="N1063" i="6"/>
  <c r="R1063" i="6"/>
  <c r="R822" i="6"/>
  <c r="N822" i="6"/>
  <c r="R1053" i="6"/>
  <c r="N1053" i="6"/>
  <c r="N1043" i="6"/>
  <c r="R1043" i="6"/>
  <c r="N843" i="6"/>
  <c r="R843" i="6"/>
  <c r="R668" i="6"/>
  <c r="N668" i="6"/>
  <c r="R539" i="6"/>
  <c r="N539" i="6"/>
  <c r="N1034" i="6"/>
  <c r="R1034" i="6"/>
  <c r="R696" i="6"/>
  <c r="N696" i="6"/>
  <c r="N401" i="6"/>
  <c r="R401" i="6"/>
  <c r="N193" i="6"/>
  <c r="R193" i="6"/>
  <c r="N580" i="6"/>
  <c r="R580" i="6"/>
  <c r="N704" i="6"/>
  <c r="R704" i="6"/>
  <c r="N1010" i="6"/>
  <c r="R1010" i="6"/>
  <c r="N323" i="6"/>
  <c r="R323" i="6"/>
  <c r="N631" i="6"/>
  <c r="R631" i="6"/>
  <c r="R690" i="6"/>
  <c r="N690" i="6"/>
  <c r="N1072" i="6"/>
  <c r="R1072" i="6"/>
  <c r="N632" i="6"/>
  <c r="R632" i="6"/>
  <c r="N562" i="6"/>
  <c r="R562" i="6"/>
  <c r="N1011" i="6"/>
  <c r="R1011" i="6"/>
  <c r="N349" i="6"/>
  <c r="R349" i="6"/>
  <c r="R964" i="6"/>
  <c r="N964" i="6"/>
  <c r="N685" i="6"/>
  <c r="R685" i="6"/>
  <c r="N1182" i="6"/>
  <c r="R1182" i="6"/>
  <c r="R999" i="6"/>
  <c r="N999" i="6"/>
  <c r="N871" i="6"/>
  <c r="R871" i="6"/>
  <c r="N902" i="6"/>
  <c r="R902" i="6"/>
  <c r="N605" i="6"/>
  <c r="R605" i="6"/>
  <c r="N1090" i="6"/>
  <c r="R1090" i="6"/>
  <c r="N42" i="6"/>
  <c r="R42" i="6"/>
  <c r="R520" i="6"/>
  <c r="N520" i="6"/>
  <c r="R560" i="6"/>
  <c r="N560" i="6"/>
  <c r="R432" i="6"/>
  <c r="N432" i="6"/>
  <c r="N451" i="6"/>
  <c r="R451" i="6"/>
  <c r="R1120" i="6"/>
  <c r="N1120" i="6"/>
  <c r="R1196" i="6"/>
  <c r="N1196" i="6"/>
  <c r="N1125" i="6"/>
  <c r="R1125" i="6"/>
  <c r="N717" i="6"/>
  <c r="R717" i="6"/>
  <c r="N760" i="6"/>
  <c r="R760" i="6"/>
  <c r="R666" i="6"/>
  <c r="N666" i="6"/>
  <c r="R956" i="6"/>
  <c r="N956" i="6"/>
  <c r="N157" i="6"/>
  <c r="R157" i="6"/>
  <c r="N1129" i="6"/>
  <c r="R1129" i="6"/>
  <c r="N87" i="6"/>
  <c r="R87" i="6"/>
  <c r="R1096" i="6"/>
  <c r="N1096" i="6"/>
  <c r="N975" i="6"/>
  <c r="R975" i="6"/>
  <c r="R505" i="6"/>
  <c r="N505" i="6"/>
  <c r="N85" i="6"/>
  <c r="R85" i="6"/>
  <c r="N1149" i="6"/>
  <c r="R1149" i="6"/>
  <c r="N130" i="6"/>
  <c r="R130" i="6"/>
  <c r="N52" i="6"/>
  <c r="R52" i="6"/>
  <c r="R881" i="6"/>
  <c r="N881" i="6"/>
  <c r="R77" i="6"/>
  <c r="N77" i="6"/>
  <c r="N713" i="6"/>
  <c r="R713" i="6"/>
  <c r="N582" i="6"/>
  <c r="R582" i="6"/>
  <c r="N646" i="6"/>
  <c r="R646" i="6"/>
  <c r="N269" i="6"/>
  <c r="R269" i="6"/>
  <c r="N791" i="6"/>
  <c r="R791" i="6"/>
  <c r="N479" i="6"/>
  <c r="R479" i="6"/>
  <c r="N825" i="6"/>
  <c r="R825" i="6"/>
  <c r="R754" i="6"/>
  <c r="N754" i="6"/>
  <c r="N677" i="6"/>
  <c r="R677" i="6"/>
  <c r="N162" i="6"/>
  <c r="R162" i="6"/>
  <c r="N909" i="6"/>
  <c r="R909" i="6"/>
  <c r="N1071" i="6"/>
  <c r="R1071" i="6"/>
  <c r="N635" i="6"/>
  <c r="R635" i="6"/>
  <c r="N86" i="6"/>
  <c r="R86" i="6"/>
  <c r="R852" i="6"/>
  <c r="N852" i="6"/>
  <c r="R650" i="6"/>
  <c r="N650" i="6"/>
  <c r="N723" i="6"/>
  <c r="R723" i="6"/>
  <c r="R214" i="6"/>
  <c r="N214" i="6"/>
  <c r="R76" i="6"/>
  <c r="N76" i="6"/>
  <c r="N74" i="6"/>
  <c r="R74" i="6"/>
  <c r="R620" i="6"/>
  <c r="N620" i="6"/>
  <c r="R1164" i="6"/>
  <c r="N1164" i="6"/>
  <c r="R845" i="6"/>
  <c r="N845" i="6"/>
  <c r="N905" i="6"/>
  <c r="R905" i="6"/>
  <c r="N496" i="6"/>
  <c r="R496" i="6"/>
  <c r="R240" i="6"/>
  <c r="N240" i="6"/>
  <c r="N120" i="6"/>
  <c r="R120" i="6"/>
  <c r="R175" i="6"/>
  <c r="N175" i="6"/>
  <c r="N1107" i="6"/>
  <c r="R1107" i="6"/>
  <c r="N955" i="6"/>
  <c r="R955" i="6"/>
  <c r="N775" i="6"/>
  <c r="R775" i="6"/>
  <c r="N258" i="6"/>
  <c r="R258" i="6"/>
  <c r="N316" i="6"/>
  <c r="R316" i="6"/>
  <c r="R391" i="6"/>
  <c r="N391" i="6"/>
  <c r="R290" i="6"/>
  <c r="N290" i="6"/>
  <c r="N472" i="6"/>
  <c r="R472" i="6"/>
  <c r="N911" i="6"/>
  <c r="R911" i="6"/>
  <c r="R107" i="6"/>
  <c r="N107" i="6"/>
  <c r="R1189" i="6"/>
  <c r="N1189" i="6"/>
  <c r="N585" i="6"/>
  <c r="R585" i="6"/>
  <c r="N832" i="6"/>
  <c r="R832" i="6"/>
  <c r="R538" i="6"/>
  <c r="N538" i="6"/>
  <c r="N83" i="6"/>
  <c r="R83" i="6"/>
  <c r="R359" i="6"/>
  <c r="N359" i="6"/>
  <c r="R1150" i="6"/>
  <c r="N1150" i="6"/>
  <c r="R615" i="6"/>
  <c r="N615" i="6"/>
  <c r="N751" i="6"/>
  <c r="R751" i="6"/>
  <c r="N840" i="6"/>
  <c r="R840" i="6"/>
  <c r="N759" i="6"/>
  <c r="R759" i="6"/>
  <c r="R1056" i="6"/>
  <c r="N1056" i="6"/>
  <c r="N1097" i="6"/>
  <c r="R1097" i="6"/>
  <c r="R1197" i="6"/>
  <c r="N1197" i="6"/>
  <c r="N622" i="6"/>
  <c r="R622" i="6"/>
  <c r="N139" i="6"/>
  <c r="R139" i="6"/>
  <c r="N609" i="6"/>
  <c r="R609" i="6"/>
  <c r="N1044" i="6"/>
  <c r="R1044" i="6"/>
  <c r="R381" i="6"/>
  <c r="N381" i="6"/>
  <c r="N836" i="6"/>
  <c r="R836" i="6"/>
  <c r="N229" i="6"/>
  <c r="R229" i="6"/>
  <c r="N1108" i="6"/>
  <c r="R1108" i="6"/>
  <c r="N407" i="6"/>
  <c r="R407" i="6"/>
  <c r="R888" i="6"/>
  <c r="N888" i="6"/>
  <c r="N543" i="6"/>
  <c r="R543" i="6"/>
  <c r="R780" i="6"/>
  <c r="N780" i="6"/>
  <c r="N59" i="6"/>
  <c r="R59" i="6"/>
  <c r="N625" i="6"/>
  <c r="R625" i="6"/>
  <c r="N61" i="6"/>
  <c r="R61" i="6"/>
  <c r="N945" i="6"/>
  <c r="R945" i="6"/>
  <c r="N664" i="6"/>
  <c r="R664" i="6"/>
  <c r="N813" i="6"/>
  <c r="R813" i="6"/>
  <c r="N574" i="6"/>
  <c r="R574" i="6"/>
  <c r="N447" i="6"/>
  <c r="R447" i="6"/>
  <c r="N192" i="6"/>
  <c r="R192" i="6"/>
  <c r="N1178" i="6"/>
  <c r="R1178" i="6"/>
  <c r="R1123" i="6"/>
  <c r="N1123" i="6"/>
  <c r="N398" i="6"/>
  <c r="R398" i="6"/>
  <c r="N1179" i="6"/>
  <c r="R1179" i="6"/>
  <c r="R178" i="6"/>
  <c r="N178" i="6"/>
  <c r="N460" i="6"/>
  <c r="R460" i="6"/>
  <c r="N885" i="6"/>
  <c r="R885" i="6"/>
  <c r="R345" i="6"/>
  <c r="N345" i="6"/>
  <c r="N612" i="6"/>
  <c r="R612" i="6"/>
  <c r="R733" i="6"/>
  <c r="N733" i="6"/>
  <c r="R301" i="6"/>
  <c r="N301" i="6"/>
  <c r="R373" i="6"/>
  <c r="N373" i="6"/>
  <c r="N382" i="6"/>
  <c r="R382" i="6"/>
  <c r="N998" i="6"/>
  <c r="R998" i="6"/>
  <c r="R798" i="6"/>
  <c r="N798" i="6"/>
  <c r="R657" i="6"/>
  <c r="N657" i="6"/>
  <c r="N100" i="6"/>
  <c r="R100" i="6"/>
  <c r="R477" i="6"/>
  <c r="N477" i="6"/>
  <c r="R499" i="6"/>
  <c r="N499" i="6"/>
  <c r="N859" i="6"/>
  <c r="R859" i="6"/>
  <c r="N557" i="6"/>
  <c r="R557" i="6"/>
  <c r="R694" i="6"/>
  <c r="N694" i="6"/>
  <c r="N1153" i="6"/>
  <c r="R1153" i="6"/>
  <c r="N1089" i="6"/>
  <c r="R1089" i="6"/>
  <c r="R908" i="6"/>
  <c r="N908" i="6"/>
  <c r="R749" i="6"/>
  <c r="N749" i="6"/>
  <c r="N190" i="6"/>
  <c r="R190" i="6"/>
  <c r="N1094" i="6"/>
  <c r="R1094" i="6"/>
  <c r="R662" i="6"/>
  <c r="N662" i="6"/>
  <c r="N698" i="6"/>
  <c r="R698" i="6"/>
  <c r="R321" i="6"/>
  <c r="N321" i="6"/>
  <c r="N547" i="6"/>
  <c r="R547" i="6"/>
  <c r="N145" i="6"/>
  <c r="R145" i="6"/>
  <c r="N1161" i="6"/>
  <c r="R1161" i="6"/>
  <c r="N1001" i="6"/>
  <c r="R1001" i="6"/>
  <c r="N155" i="6"/>
  <c r="R155" i="6"/>
  <c r="N1037" i="6"/>
  <c r="R1037" i="6"/>
  <c r="R444" i="6"/>
  <c r="N444" i="6"/>
  <c r="R1121" i="6"/>
  <c r="N1121" i="6"/>
  <c r="N119" i="6"/>
  <c r="R119" i="6"/>
  <c r="N1128" i="6"/>
  <c r="R1128" i="6"/>
  <c r="R1070" i="6"/>
  <c r="N1070" i="6"/>
  <c r="N659" i="6"/>
  <c r="R659" i="6"/>
  <c r="N771" i="6"/>
  <c r="R771" i="6"/>
  <c r="N672" i="6"/>
  <c r="R672" i="6"/>
  <c r="N96" i="6"/>
  <c r="R96" i="6"/>
  <c r="R343" i="6"/>
  <c r="N343" i="6"/>
  <c r="N1133" i="6"/>
  <c r="R1133" i="6"/>
  <c r="R307" i="6"/>
  <c r="N307" i="6"/>
  <c r="N342" i="6"/>
  <c r="R342" i="6"/>
  <c r="R1065" i="6"/>
  <c r="N1065" i="6"/>
  <c r="N169" i="6"/>
  <c r="R169" i="6"/>
  <c r="N257" i="6"/>
  <c r="R257" i="6"/>
  <c r="N895" i="6"/>
  <c r="R895" i="6"/>
  <c r="N379" i="6"/>
  <c r="R379" i="6"/>
  <c r="R209" i="6"/>
  <c r="N209" i="6"/>
  <c r="R1085" i="6"/>
  <c r="N1085" i="6"/>
  <c r="N954" i="6"/>
  <c r="R954" i="6"/>
  <c r="N148" i="6"/>
  <c r="R148" i="6"/>
  <c r="R141" i="6"/>
  <c r="N141" i="6"/>
  <c r="R336" i="6"/>
  <c r="N336" i="6"/>
  <c r="R399" i="6"/>
  <c r="N399" i="6"/>
  <c r="N340" i="6"/>
  <c r="R340" i="6"/>
  <c r="N850" i="6"/>
  <c r="R850" i="6"/>
  <c r="N270" i="6"/>
  <c r="R270" i="6"/>
  <c r="N752" i="6"/>
  <c r="R752" i="6"/>
  <c r="R195" i="6"/>
  <c r="N195" i="6"/>
  <c r="N570" i="6"/>
  <c r="R570" i="6"/>
  <c r="R1035" i="6"/>
  <c r="N1035" i="6"/>
  <c r="N82" i="6"/>
  <c r="R82" i="6"/>
  <c r="R433" i="6"/>
  <c r="N433" i="6"/>
  <c r="N708" i="6"/>
  <c r="R708" i="6"/>
  <c r="N1184" i="6"/>
  <c r="R1184" i="6"/>
  <c r="R1148" i="6"/>
  <c r="N1148" i="6"/>
  <c r="N796" i="6"/>
  <c r="R796" i="6"/>
  <c r="N719" i="6"/>
  <c r="R719" i="6"/>
  <c r="R750" i="6"/>
  <c r="N750" i="6"/>
  <c r="N1067" i="6"/>
  <c r="R1067" i="6"/>
  <c r="N1100" i="6"/>
  <c r="R1100" i="6"/>
  <c r="N779" i="6"/>
  <c r="R779" i="6"/>
  <c r="R315" i="6"/>
  <c r="N315" i="6"/>
  <c r="N790" i="6"/>
  <c r="R790" i="6"/>
  <c r="R1103" i="6"/>
  <c r="N1103" i="6"/>
  <c r="R1026" i="6"/>
  <c r="N1026" i="6"/>
  <c r="N1168" i="6"/>
  <c r="R1168" i="6"/>
  <c r="R611" i="6"/>
  <c r="N611" i="6"/>
  <c r="R121" i="6"/>
  <c r="N121" i="6"/>
  <c r="N66" i="6"/>
  <c r="R66" i="6"/>
  <c r="R1176" i="6"/>
  <c r="N1176" i="6"/>
  <c r="R764" i="6"/>
  <c r="N764" i="6"/>
  <c r="N542" i="6"/>
  <c r="R542" i="6"/>
  <c r="R388" i="6"/>
  <c r="N388" i="6"/>
  <c r="R693" i="6"/>
  <c r="N693" i="6"/>
  <c r="N502" i="6"/>
  <c r="R502" i="6"/>
  <c r="N71" i="6"/>
  <c r="R71" i="6"/>
  <c r="R1158" i="6"/>
  <c r="N1158" i="6"/>
  <c r="N335" i="6"/>
  <c r="R335" i="6"/>
  <c r="R973" i="6"/>
  <c r="N973" i="6"/>
  <c r="R602" i="6"/>
  <c r="N602" i="6"/>
  <c r="R1077" i="6"/>
  <c r="N1077" i="6"/>
  <c r="N534" i="6"/>
  <c r="R534" i="6"/>
  <c r="R33" i="6"/>
  <c r="N33" i="6"/>
  <c r="N310" i="6"/>
  <c r="R310" i="6"/>
  <c r="R665" i="6"/>
  <c r="N665" i="6"/>
  <c r="N163" i="6"/>
  <c r="R163" i="6"/>
  <c r="N930" i="6"/>
  <c r="R930" i="6"/>
  <c r="N272" i="6"/>
  <c r="R272" i="6"/>
  <c r="N1009" i="6"/>
  <c r="R1009" i="6"/>
  <c r="N653" i="6"/>
  <c r="R653" i="6"/>
  <c r="N1171" i="6"/>
  <c r="R1171" i="6"/>
  <c r="N1156" i="6"/>
  <c r="R1156" i="6"/>
  <c r="N716" i="6"/>
  <c r="R716" i="6"/>
  <c r="R805" i="6"/>
  <c r="N805" i="6"/>
  <c r="N571" i="6"/>
  <c r="R571" i="6"/>
  <c r="N712" i="6"/>
  <c r="R712" i="6"/>
  <c r="N248" i="6"/>
  <c r="R248" i="6"/>
  <c r="N201" i="6"/>
  <c r="R201" i="6"/>
  <c r="N236" i="6"/>
  <c r="R236" i="6"/>
  <c r="N68" i="6"/>
  <c r="R68" i="6"/>
  <c r="R817" i="6"/>
  <c r="N817" i="6"/>
  <c r="N376" i="6"/>
  <c r="R376" i="6"/>
  <c r="N725" i="6"/>
  <c r="R725" i="6"/>
  <c r="N396" i="6"/>
  <c r="R396" i="6"/>
  <c r="N39" i="6"/>
  <c r="R39" i="6"/>
  <c r="R170" i="6"/>
  <c r="N170" i="6"/>
  <c r="N797" i="6"/>
  <c r="R797" i="6"/>
  <c r="N45" i="6"/>
  <c r="R45" i="6"/>
  <c r="N1141" i="6"/>
  <c r="R1141" i="6"/>
  <c r="N237" i="6"/>
  <c r="R237" i="6"/>
  <c r="N166" i="6"/>
  <c r="R166" i="6"/>
  <c r="R599" i="6"/>
  <c r="N599" i="6"/>
  <c r="N348" i="6"/>
  <c r="R348" i="6"/>
  <c r="R70" i="6"/>
  <c r="N70" i="6"/>
  <c r="N651" i="6"/>
  <c r="R651" i="6"/>
  <c r="N509" i="6"/>
  <c r="R509" i="6"/>
  <c r="R1036" i="6"/>
  <c r="N1036" i="6"/>
  <c r="N710" i="6"/>
  <c r="R710" i="6"/>
  <c r="N49" i="6"/>
  <c r="R49" i="6"/>
  <c r="N1137" i="6"/>
  <c r="R1137" i="6"/>
  <c r="N914" i="6"/>
  <c r="R914" i="6"/>
  <c r="R958" i="6"/>
  <c r="N958" i="6"/>
  <c r="N565" i="6"/>
  <c r="R565" i="6"/>
  <c r="N212" i="6"/>
  <c r="R212" i="6"/>
  <c r="R46" i="6"/>
  <c r="N46" i="6"/>
  <c r="N977" i="6"/>
  <c r="R977" i="6"/>
  <c r="N1069" i="6"/>
  <c r="R1069" i="6"/>
  <c r="R578" i="6"/>
  <c r="N578" i="6"/>
  <c r="N644" i="6"/>
  <c r="R644" i="6"/>
  <c r="R989" i="6"/>
  <c r="N989" i="6"/>
  <c r="R371" i="6"/>
  <c r="N371" i="6"/>
  <c r="R729" i="6"/>
  <c r="N729" i="6"/>
  <c r="N1187" i="6"/>
  <c r="R1187" i="6"/>
  <c r="N1143" i="6"/>
  <c r="R1143" i="6"/>
  <c r="N367" i="6"/>
  <c r="R367" i="6"/>
  <c r="R173" i="6"/>
  <c r="N173" i="6"/>
  <c r="N561" i="6"/>
  <c r="R561" i="6"/>
  <c r="N1186" i="6"/>
  <c r="R1186" i="6"/>
  <c r="N101" i="6"/>
  <c r="R101" i="6"/>
  <c r="N397" i="6"/>
  <c r="R397" i="6"/>
  <c r="R501" i="6"/>
  <c r="N501" i="6"/>
  <c r="R43" i="6"/>
  <c r="N43" i="6"/>
  <c r="N126" i="6"/>
  <c r="R126" i="6"/>
  <c r="N1021" i="6"/>
  <c r="R1021" i="6"/>
  <c r="N579" i="6"/>
  <c r="R579" i="6"/>
  <c r="R748" i="6"/>
  <c r="N748" i="6"/>
  <c r="N420" i="6"/>
  <c r="R420" i="6"/>
  <c r="R1117" i="6"/>
  <c r="N1117" i="6"/>
  <c r="R763" i="6"/>
  <c r="N763" i="6"/>
  <c r="N132" i="6"/>
  <c r="R132" i="6"/>
  <c r="N1052" i="6"/>
  <c r="R1052" i="6"/>
  <c r="R702" i="6"/>
  <c r="N702" i="6"/>
  <c r="N856" i="6"/>
  <c r="R856" i="6"/>
  <c r="N191" i="6"/>
  <c r="R191" i="6"/>
  <c r="R1193" i="6"/>
  <c r="N1193" i="6"/>
  <c r="R217" i="6"/>
  <c r="N217" i="6"/>
  <c r="N757" i="6"/>
  <c r="R757" i="6"/>
  <c r="N23" i="6"/>
  <c r="R23" i="6"/>
  <c r="N265" i="6"/>
  <c r="R265" i="6"/>
  <c r="R116" i="6"/>
  <c r="N116" i="6"/>
  <c r="R513" i="6"/>
  <c r="N513" i="6"/>
  <c r="N1092" i="6"/>
  <c r="R1092" i="6"/>
  <c r="R358" i="6"/>
  <c r="N358" i="6"/>
  <c r="N1102" i="6"/>
  <c r="R1102" i="6"/>
  <c r="N847" i="6"/>
  <c r="R847" i="6"/>
  <c r="N783" i="6"/>
  <c r="R783" i="6"/>
  <c r="R413" i="6"/>
  <c r="N413" i="6"/>
  <c r="N445" i="6"/>
  <c r="R445" i="6"/>
  <c r="R697" i="6"/>
  <c r="N697" i="6"/>
  <c r="N106" i="6"/>
  <c r="R106" i="6"/>
  <c r="N280" i="6"/>
  <c r="R280" i="6"/>
  <c r="N282" i="6"/>
  <c r="R282" i="6"/>
  <c r="N1114" i="6"/>
  <c r="R1114" i="6"/>
  <c r="R168" i="6"/>
  <c r="N168" i="6"/>
  <c r="N604" i="6"/>
  <c r="R604" i="6"/>
  <c r="R658" i="6"/>
  <c r="N658" i="6"/>
  <c r="N289" i="6"/>
  <c r="R289" i="6"/>
  <c r="R286" i="6"/>
  <c r="N286" i="6"/>
  <c r="N872" i="6"/>
  <c r="R872" i="6"/>
  <c r="N1057" i="6"/>
  <c r="R1057" i="6"/>
  <c r="N425" i="6"/>
  <c r="R425" i="6"/>
  <c r="N997" i="6"/>
  <c r="R997" i="6"/>
  <c r="N448" i="6"/>
  <c r="R448" i="6"/>
  <c r="N938" i="6"/>
  <c r="R938" i="6"/>
  <c r="R695" i="6"/>
  <c r="N695" i="6"/>
  <c r="N944" i="6"/>
  <c r="R944" i="6"/>
  <c r="N255" i="6"/>
  <c r="R255" i="6"/>
  <c r="N777" i="6"/>
  <c r="R777" i="6"/>
  <c r="N680" i="6"/>
  <c r="R680" i="6"/>
  <c r="N369" i="6"/>
  <c r="R369" i="6"/>
  <c r="R950" i="6"/>
  <c r="N950" i="6"/>
  <c r="N992" i="6"/>
  <c r="R992" i="6"/>
  <c r="N1084" i="6"/>
  <c r="R1084" i="6"/>
  <c r="N1159" i="6"/>
  <c r="R1159" i="6"/>
  <c r="R262" i="6"/>
  <c r="N262" i="6"/>
  <c r="N1183" i="6"/>
  <c r="R1183" i="6"/>
  <c r="R354" i="6"/>
  <c r="N354" i="6"/>
  <c r="N638" i="6"/>
  <c r="R638" i="6"/>
  <c r="N552" i="6"/>
  <c r="R552" i="6"/>
  <c r="R320" i="6"/>
  <c r="N320" i="6"/>
  <c r="R467" i="6"/>
  <c r="N467" i="6"/>
  <c r="N140" i="6"/>
  <c r="R140" i="6"/>
  <c r="R1038" i="6"/>
  <c r="N1038" i="6"/>
  <c r="N899" i="6"/>
  <c r="R899" i="6"/>
  <c r="N200" i="6"/>
  <c r="R200" i="6"/>
  <c r="N576" i="6"/>
  <c r="R576" i="6"/>
  <c r="R365" i="6"/>
  <c r="N365" i="6"/>
  <c r="R330" i="6"/>
  <c r="N330" i="6"/>
  <c r="R273" i="6"/>
  <c r="N273" i="6"/>
  <c r="N1031" i="6"/>
  <c r="R1031" i="6"/>
  <c r="R1167" i="6"/>
  <c r="N1167" i="6"/>
  <c r="N592" i="6"/>
  <c r="R592" i="6"/>
  <c r="N532" i="6"/>
  <c r="R532" i="6"/>
  <c r="R351" i="6"/>
  <c r="N351" i="6"/>
  <c r="N461" i="6"/>
  <c r="R461" i="6"/>
  <c r="N512" i="6"/>
  <c r="R512" i="6"/>
  <c r="N527" i="6"/>
  <c r="R527" i="6"/>
  <c r="R584" i="6"/>
  <c r="N584" i="6"/>
  <c r="R142" i="6"/>
  <c r="N142" i="6"/>
  <c r="N216" i="6"/>
  <c r="R216" i="6"/>
  <c r="R526" i="6"/>
  <c r="N526" i="6"/>
  <c r="N1166" i="6"/>
  <c r="R1166" i="6"/>
  <c r="N935" i="6"/>
  <c r="R935" i="6"/>
  <c r="N952" i="6"/>
  <c r="R952" i="6"/>
  <c r="N673" i="6"/>
  <c r="R673" i="6"/>
  <c r="N416" i="6"/>
  <c r="R416" i="6"/>
  <c r="R519" i="6"/>
  <c r="N519" i="6"/>
  <c r="N879" i="6"/>
  <c r="R879" i="6"/>
  <c r="N440" i="6"/>
  <c r="R440" i="6"/>
  <c r="R1024" i="6"/>
  <c r="N1024" i="6"/>
  <c r="R205" i="6"/>
  <c r="N205" i="6"/>
  <c r="R452" i="6"/>
  <c r="N452" i="6"/>
  <c r="R1173" i="6"/>
  <c r="N1173" i="6"/>
  <c r="R1016" i="6"/>
  <c r="N1016" i="6"/>
  <c r="N573" i="6"/>
  <c r="R573" i="6"/>
  <c r="N630" i="6"/>
  <c r="R630" i="6"/>
  <c r="R292" i="6"/>
  <c r="N292" i="6"/>
  <c r="N417" i="6"/>
  <c r="R417" i="6"/>
  <c r="R36" i="6"/>
  <c r="N36" i="6"/>
  <c r="N144" i="6"/>
  <c r="R144" i="6"/>
  <c r="R923" i="6"/>
  <c r="N923" i="6"/>
  <c r="N80" i="6"/>
  <c r="R80" i="6"/>
  <c r="N219" i="6"/>
  <c r="R219" i="6"/>
  <c r="R1131" i="6"/>
  <c r="N1131" i="6"/>
  <c r="N1095" i="6"/>
  <c r="R1095" i="6"/>
  <c r="N260" i="6"/>
  <c r="R260" i="6"/>
  <c r="R327" i="6"/>
  <c r="N327" i="6"/>
  <c r="R89" i="6"/>
  <c r="N89" i="6"/>
  <c r="N867" i="6"/>
  <c r="R867" i="6"/>
  <c r="R595" i="6"/>
  <c r="N595" i="6"/>
  <c r="N360" i="6"/>
  <c r="R360" i="6"/>
  <c r="N303" i="6"/>
  <c r="R303" i="6"/>
  <c r="R478" i="6"/>
  <c r="N478" i="6"/>
  <c r="N974" i="6"/>
  <c r="R974" i="6"/>
  <c r="N701" i="6"/>
  <c r="R701" i="6"/>
  <c r="N762" i="6"/>
  <c r="R762" i="6"/>
  <c r="N325" i="6"/>
  <c r="R325" i="6"/>
  <c r="R890" i="6"/>
  <c r="N890" i="6"/>
  <c r="R346" i="6"/>
  <c r="N346" i="6"/>
  <c r="N392" i="6"/>
  <c r="R392" i="6"/>
  <c r="N247" i="6"/>
  <c r="R247" i="6"/>
  <c r="N623" i="6"/>
  <c r="R623" i="6"/>
  <c r="R1064" i="6"/>
  <c r="N1064" i="6"/>
  <c r="N575" i="6"/>
  <c r="R575" i="6"/>
  <c r="N894" i="6"/>
  <c r="R894" i="6"/>
  <c r="N808" i="6"/>
  <c r="R808" i="6"/>
  <c r="N679" i="6"/>
  <c r="R679" i="6"/>
  <c r="N435" i="6"/>
  <c r="R435" i="6"/>
  <c r="N206" i="6"/>
  <c r="R206" i="6"/>
  <c r="N1076" i="6"/>
  <c r="R1076" i="6"/>
  <c r="R860" i="6"/>
  <c r="N860" i="6"/>
  <c r="N261" i="6"/>
  <c r="R261" i="6"/>
  <c r="R918" i="6"/>
  <c r="N918" i="6"/>
  <c r="R406" i="6"/>
  <c r="N406" i="6"/>
  <c r="N720" i="6"/>
  <c r="R720" i="6"/>
  <c r="R25" i="6"/>
  <c r="N25" i="6"/>
  <c r="N227" i="6"/>
  <c r="R227" i="6"/>
  <c r="N865" i="6"/>
  <c r="R865" i="6"/>
  <c r="R814" i="6"/>
  <c r="N814" i="6"/>
  <c r="N1012" i="6"/>
  <c r="R1012" i="6"/>
  <c r="N753" i="6"/>
  <c r="R753" i="6"/>
  <c r="R429" i="6"/>
  <c r="N429" i="6"/>
  <c r="N329" i="6"/>
  <c r="R329" i="6"/>
  <c r="N326" i="6"/>
  <c r="R326" i="6"/>
  <c r="R75" i="6"/>
  <c r="N75" i="6"/>
  <c r="N745" i="6"/>
  <c r="R745" i="6"/>
  <c r="N34" i="6"/>
  <c r="R34" i="6"/>
  <c r="R189" i="6"/>
  <c r="N189" i="6"/>
  <c r="R268" i="6"/>
  <c r="N268" i="6"/>
  <c r="N1132" i="6"/>
  <c r="R1132" i="6"/>
  <c r="N1061" i="6"/>
  <c r="R1061" i="6"/>
  <c r="N864" i="6"/>
  <c r="R864" i="6"/>
  <c r="N199" i="6"/>
  <c r="R199" i="6"/>
  <c r="N1122" i="6"/>
  <c r="R1122" i="6"/>
  <c r="N1151" i="6"/>
  <c r="R1151" i="6"/>
  <c r="N103" i="6"/>
  <c r="R103" i="6"/>
  <c r="N1048" i="6"/>
  <c r="R1048" i="6"/>
  <c r="R868" i="6"/>
  <c r="N868" i="6"/>
  <c r="N936" i="6"/>
  <c r="R936" i="6"/>
  <c r="R786" i="6"/>
  <c r="N786" i="6"/>
  <c r="N866" i="6"/>
  <c r="R866" i="6"/>
  <c r="R1109" i="6"/>
  <c r="N1109" i="6"/>
  <c r="N537" i="6"/>
  <c r="R537" i="6"/>
  <c r="R540" i="6"/>
  <c r="N540" i="6"/>
  <c r="R544" i="6"/>
  <c r="N544" i="6"/>
  <c r="N922" i="6"/>
  <c r="R922" i="6"/>
  <c r="N22" i="6"/>
  <c r="R22" i="6"/>
  <c r="R761" i="6"/>
  <c r="N761" i="6"/>
  <c r="N44" i="6"/>
  <c r="R44" i="6"/>
  <c r="N114" i="6"/>
  <c r="R114" i="6"/>
  <c r="R62" i="6"/>
  <c r="N62" i="6"/>
  <c r="N892" i="6"/>
  <c r="R892" i="6"/>
  <c r="R251" i="6"/>
  <c r="N251" i="6"/>
  <c r="N929" i="6"/>
  <c r="R929" i="6"/>
  <c r="N99" i="6"/>
  <c r="R99" i="6"/>
  <c r="N252" i="6"/>
  <c r="R252" i="6"/>
  <c r="N18" i="5"/>
  <c r="N18" i="6"/>
  <c r="E7" i="5" l="1"/>
  <c r="F4" i="5" s="1"/>
  <c r="H4" i="5" s="1"/>
  <c r="E7" i="6"/>
  <c r="F8" i="5"/>
  <c r="F5" i="5" l="1"/>
  <c r="H5" i="5" s="1"/>
  <c r="F6" i="5"/>
  <c r="H6" i="5" s="1"/>
  <c r="F9" i="5" s="1"/>
  <c r="F10" i="5" s="1"/>
  <c r="F4" i="6"/>
  <c r="H4" i="6" s="1"/>
  <c r="F6" i="6"/>
  <c r="H6" i="6" s="1"/>
  <c r="F9" i="6" s="1"/>
  <c r="F10" i="6" s="1"/>
  <c r="F5" i="6"/>
  <c r="H5" i="6" s="1"/>
  <c r="G9" i="5"/>
  <c r="F8" i="6"/>
  <c r="G9" i="6" l="1"/>
</calcChain>
</file>

<file path=xl/sharedStrings.xml><?xml version="1.0" encoding="utf-8"?>
<sst xmlns="http://schemas.openxmlformats.org/spreadsheetml/2006/main" count="2546" uniqueCount="780">
  <si>
    <t>VSB-063</t>
  </si>
  <si>
    <t>VSB-059</t>
  </si>
  <si>
    <t>IBVS 6244</t>
  </si>
  <si>
    <t>K</t>
  </si>
  <si>
    <t>S</t>
  </si>
  <si>
    <t>A</t>
  </si>
  <si>
    <t>V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</si>
  <si>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</si>
  <si>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</si>
  <si>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</si>
  <si>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</si>
  <si>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</si>
  <si>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</si>
  <si>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</si>
  <si>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</si>
  <si>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</si>
  <si>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</si>
  <si>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</si>
  <si>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</si>
  <si>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</si>
  <si>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</si>
  <si>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</si>
  <si>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</si>
  <si>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</si>
  <si>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</si>
  <si>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</si>
  <si>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</si>
  <si>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</si>
  <si>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</si>
  <si>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</si>
  <si>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</si>
  <si>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</si>
  <si>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</si>
  <si>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</si>
  <si>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</si>
  <si>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</si>
  <si>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</si>
  <si>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</si>
  <si>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</si>
  <si>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</si>
  <si>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</si>
  <si>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</si>
  <si>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</si>
  <si>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</si>
  <si>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</si>
  <si>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</si>
  <si>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</si>
  <si>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</si>
  <si>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</si>
  <si>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</si>
  <si>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</si>
  <si>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</si>
  <si>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</si>
  <si>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</si>
  <si>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</si>
  <si>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</si>
  <si>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</si>
  <si>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</si>
  <si>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</si>
  <si>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</si>
  <si>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</si>
  <si>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</si>
  <si>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</si>
  <si>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</si>
  <si>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</si>
  <si>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</si>
  <si>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</si>
  <si>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</si>
  <si>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</si>
  <si>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</si>
  <si>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</si>
  <si>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</si>
  <si>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</si>
  <si>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</si>
  <si>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</si>
  <si>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</si>
  <si>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</si>
  <si>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</si>
  <si>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</si>
  <si>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</si>
  <si>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</si>
  <si>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</si>
  <si>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</si>
  <si>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</si>
  <si>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</si>
  <si>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</si>
  <si>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</si>
  <si>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</si>
  <si>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</si>
  <si>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</si>
  <si>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</si>
  <si>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Visual data omitted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</si>
  <si>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</si>
  <si>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</si>
  <si>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</si>
  <si>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</si>
  <si>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</si>
  <si>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</si>
  <si>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</si>
  <si>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</si>
  <si>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</si>
  <si>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</si>
  <si>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</si>
  <si>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</si>
  <si>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</si>
  <si>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</si>
  <si>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</si>
  <si>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</si>
  <si>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</si>
  <si>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</si>
  <si>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</si>
  <si>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</si>
  <si>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</si>
  <si>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</si>
  <si>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</si>
  <si>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</si>
  <si>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</si>
  <si>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</si>
  <si>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</si>
  <si>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</si>
  <si>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Loclearher K</t>
  </si>
  <si>
    <t>BBSAG Bull....6</t>
  </si>
  <si>
    <t>B</t>
  </si>
  <si>
    <t>BBSAG Bull....7</t>
  </si>
  <si>
    <t>Diethelm R</t>
  </si>
  <si>
    <t>BBSAG Bull.8</t>
  </si>
  <si>
    <t>Pasclearhke A</t>
  </si>
  <si>
    <t>BBSAG Bull.88</t>
  </si>
  <si>
    <t>Krobusek B</t>
  </si>
  <si>
    <t>BBSAG Bull...24</t>
  </si>
  <si>
    <t>BBSAG Bull...23</t>
  </si>
  <si>
    <t>BBSAG Bull.2</t>
  </si>
  <si>
    <t>BBSAG Bull.3</t>
  </si>
  <si>
    <t>BBSAG Bull.9</t>
  </si>
  <si>
    <t>BBSAG Bull.14</t>
  </si>
  <si>
    <t>BBSAG Bull.15</t>
  </si>
  <si>
    <t>BBSAG Bull.27</t>
  </si>
  <si>
    <t>BBSAG Bull.33</t>
  </si>
  <si>
    <t>BBSAG Bull.46</t>
  </si>
  <si>
    <t>BBSAG Bull.47</t>
  </si>
  <si>
    <t>BBSAG Bull.53</t>
  </si>
  <si>
    <t>BBSAG Bull.59</t>
  </si>
  <si>
    <t>BBSAG Bull.71</t>
  </si>
  <si>
    <t>BBSAG Bull.97</t>
  </si>
  <si>
    <t>BBSAG Bull.108</t>
  </si>
  <si>
    <t>BBSAG Bull.114</t>
  </si>
  <si>
    <t>BBSAG Bull.117</t>
  </si>
  <si>
    <t>BBSAG</t>
  </si>
  <si>
    <t>Nelson</t>
  </si>
  <si>
    <t>Misc</t>
  </si>
  <si>
    <t>IBVS 5371</t>
  </si>
  <si>
    <t>IBVS 5378</t>
  </si>
  <si>
    <t>I</t>
  </si>
  <si>
    <t>II</t>
  </si>
  <si>
    <t>IBVS 5296</t>
  </si>
  <si>
    <t>IBVS 5341</t>
  </si>
  <si>
    <t>IBVS</t>
  </si>
  <si>
    <t>EW/KW</t>
  </si>
  <si>
    <t>IBVS 5603</t>
  </si>
  <si>
    <t>IBVS 5643</t>
  </si>
  <si>
    <t>TX Cnc / GSC 1395-0907</t>
  </si>
  <si>
    <t>IBVS 5657</t>
  </si>
  <si>
    <t>IBVS 5694</t>
  </si>
  <si>
    <t>See page B</t>
  </si>
  <si>
    <t># of data points:</t>
  </si>
  <si>
    <t>TX Cnc / gsc 1395-0907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</si>
  <si>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</si>
  <si>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</si>
  <si>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</si>
  <si>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</si>
  <si>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</si>
  <si>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</si>
  <si>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</si>
  <si>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</si>
  <si>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5753</t>
  </si>
  <si>
    <t>IBVS 5754</t>
  </si>
  <si>
    <t>IBVS 5802</t>
  </si>
  <si>
    <t>IBVS 5814</t>
  </si>
  <si>
    <t>Start of linear fit &gt;&gt;&gt;&gt;&gt;&gt;&gt;&gt;&gt;&gt;&gt;&gt;&gt;&gt;&gt;&gt;&gt;&gt;&gt;&gt;&gt;</t>
  </si>
  <si>
    <t>IBVS 5843</t>
  </si>
  <si>
    <t>IBVS 5871</t>
  </si>
  <si>
    <t>IBVS 5874</t>
  </si>
  <si>
    <t>IBVS 5887</t>
  </si>
  <si>
    <t>IBVS 5898</t>
  </si>
  <si>
    <t>IBVS 5875</t>
  </si>
  <si>
    <t>IBVS 5943</t>
  </si>
  <si>
    <t>Add cycle</t>
  </si>
  <si>
    <t>Old Cycle</t>
  </si>
  <si>
    <t>OEJV 116</t>
  </si>
  <si>
    <t>IBVS 5980</t>
  </si>
  <si>
    <t>OEJV 0137</t>
  </si>
  <si>
    <t>RHN 2012</t>
  </si>
  <si>
    <t>IBVS 0567</t>
  </si>
  <si>
    <t>PE</t>
  </si>
  <si>
    <t>IBVS 5918</t>
  </si>
  <si>
    <t>.0002</t>
  </si>
  <si>
    <t>IBVS 5959</t>
  </si>
  <si>
    <t>.0001</t>
  </si>
  <si>
    <t>IBVS 5992</t>
  </si>
  <si>
    <t>IBVS 6010</t>
  </si>
  <si>
    <t>.0048</t>
  </si>
  <si>
    <t>IBVS 6011</t>
  </si>
  <si>
    <t>Analysis of Qian 2001MNRAS.328..635</t>
  </si>
  <si>
    <t>Liu et al 2007PASJ…59..607</t>
  </si>
  <si>
    <t>Lenouvel (1956)</t>
  </si>
  <si>
    <t>pe</t>
  </si>
  <si>
    <t>Yamasaki and Kitamura (1972)</t>
  </si>
  <si>
    <t>Whelan et al. (1973)</t>
  </si>
  <si>
    <t>Hilditch (1981)</t>
  </si>
  <si>
    <t>CCD</t>
  </si>
  <si>
    <t>Diethelm (2001)</t>
  </si>
  <si>
    <t>Liu et al. 2007</t>
  </si>
  <si>
    <t>IBVS 6044</t>
  </si>
  <si>
    <t>2013JAVSO..41..122</t>
  </si>
  <si>
    <t>OEJV 0160</t>
  </si>
  <si>
    <t>IBVS 6048</t>
  </si>
  <si>
    <t>Qian</t>
  </si>
  <si>
    <t>A =</t>
  </si>
  <si>
    <t>B =</t>
  </si>
  <si>
    <t>C =</t>
  </si>
  <si>
    <t>Analysis of Zhang 2009AJ….138..680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</si>
  <si>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</si>
  <si>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</si>
  <si>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</si>
  <si>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IBVS 6050</t>
  </si>
  <si>
    <t>dP/dt =</t>
  </si>
  <si>
    <t>IBVS 6114</t>
  </si>
  <si>
    <t>JAVSO..42..426</t>
  </si>
  <si>
    <t>Linear Ephemeris =</t>
  </si>
  <si>
    <t>Quad. Ephemeris =</t>
  </si>
  <si>
    <t>BAD</t>
  </si>
  <si>
    <t>What a mess!!</t>
  </si>
  <si>
    <t>Minima from the Lichtenknecker Database of the BAV</t>
  </si>
  <si>
    <t>http://www.bav-astro.de/LkDB/index.php?lang=en&amp;sprache_dial=en</t>
  </si>
  <si>
    <t>pg</t>
  </si>
  <si>
    <t>vis</t>
  </si>
  <si>
    <t>F </t>
  </si>
  <si>
    <t>2428523.6076 </t>
  </si>
  <si>
    <t> 21.12.1936 02:34 </t>
  </si>
  <si>
    <t> -0.1133 </t>
  </si>
  <si>
    <t> H.Haffner </t>
  </si>
  <si>
    <t> ZFA 14.285 </t>
  </si>
  <si>
    <t>2432615.452 </t>
  </si>
  <si>
    <t> 04.03.1948 22:50 </t>
  </si>
  <si>
    <t> -0.139 </t>
  </si>
  <si>
    <t>  </t>
  </si>
  <si>
    <t>2434426.4773 </t>
  </si>
  <si>
    <t> 17.02.1953 23:27 </t>
  </si>
  <si>
    <t> -0.1494 </t>
  </si>
  <si>
    <t>E </t>
  </si>
  <si>
    <t>?</t>
  </si>
  <si>
    <t> Lenouvel&amp;Daguillon </t>
  </si>
  <si>
    <t> JO 39.2 </t>
  </si>
  <si>
    <t>2438011.200 </t>
  </si>
  <si>
    <t> 12.12.1962 16:48 </t>
  </si>
  <si>
    <t> -0.168 </t>
  </si>
  <si>
    <t> W.Kitamura </t>
  </si>
  <si>
    <t>IBVS 567 </t>
  </si>
  <si>
    <t>2438012.156 </t>
  </si>
  <si>
    <t> 13.12.1962 15:44 </t>
  </si>
  <si>
    <t> -0.169 </t>
  </si>
  <si>
    <t>2438774.0915 </t>
  </si>
  <si>
    <t> 13.01.1965 14:11 </t>
  </si>
  <si>
    <t> -0.1706 </t>
  </si>
  <si>
    <t>2438774.2809 </t>
  </si>
  <si>
    <t> 13.01.1965 18:44 </t>
  </si>
  <si>
    <t> -0.1727 </t>
  </si>
  <si>
    <t>2438775.0463 </t>
  </si>
  <si>
    <t> 14.01.1965 13:06 </t>
  </si>
  <si>
    <t> -0.1730 </t>
  </si>
  <si>
    <t>2438775.2385 </t>
  </si>
  <si>
    <t> 14.01.1965 17:43 </t>
  </si>
  <si>
    <t> -0.1723 </t>
  </si>
  <si>
    <t>2439095.3310 </t>
  </si>
  <si>
    <t> 30.11.1965 19:56 </t>
  </si>
  <si>
    <t> -0.1699 </t>
  </si>
  <si>
    <t>2439141.0843 </t>
  </si>
  <si>
    <t> 15.01.1966 14:01 </t>
  </si>
  <si>
    <t> -0.1711 </t>
  </si>
  <si>
    <t>2439141.2748 </t>
  </si>
  <si>
    <t> 15.01.1966 18:35 </t>
  </si>
  <si>
    <t> -0.1720 </t>
  </si>
  <si>
    <t>2439142.9995 </t>
  </si>
  <si>
    <t> 17.01.1966 11:59 </t>
  </si>
  <si>
    <t> -0.1703 </t>
  </si>
  <si>
    <t>2439143.1885 </t>
  </si>
  <si>
    <t> 17.01.1966 16:31 </t>
  </si>
  <si>
    <t> -0.1728 </t>
  </si>
  <si>
    <t>2439153.1450 </t>
  </si>
  <si>
    <t> 27.01.1966 15:28 </t>
  </si>
  <si>
    <t> -0.1712 </t>
  </si>
  <si>
    <t>2439490.671 </t>
  </si>
  <si>
    <t> 31.12.1966 04:06 </t>
  </si>
  <si>
    <t> -0.156 </t>
  </si>
  <si>
    <t>V </t>
  </si>
  <si>
    <t> K.Locher </t>
  </si>
  <si>
    <t> ORI 100 </t>
  </si>
  <si>
    <t>2439520.715 </t>
  </si>
  <si>
    <t> 30.01.1967 05:09 </t>
  </si>
  <si>
    <t>2439531.437 </t>
  </si>
  <si>
    <t> 09.02.1967 22:29 </t>
  </si>
  <si>
    <t>2439554.362 </t>
  </si>
  <si>
    <t> 04.03.1967 20:41 </t>
  </si>
  <si>
    <t> -0.215 </t>
  </si>
  <si>
    <t>2439574.516 </t>
  </si>
  <si>
    <t> 25.03.1967 00:23 </t>
  </si>
  <si>
    <t> -0.163 </t>
  </si>
  <si>
    <t> ORI 102 </t>
  </si>
  <si>
    <t>2439920.0547 </t>
  </si>
  <si>
    <t> 04.03.1968 13:18 </t>
  </si>
  <si>
    <t> -0.1760 </t>
  </si>
  <si>
    <t>2439921.9703 </t>
  </si>
  <si>
    <t> 06.03.1968 11:17 </t>
  </si>
  <si>
    <t> -0.1748 </t>
  </si>
  <si>
    <t>2439922.1600 </t>
  </si>
  <si>
    <t> 06.03.1968 15:50 </t>
  </si>
  <si>
    <t> -0.1765 </t>
  </si>
  <si>
    <t>2440597.7605 </t>
  </si>
  <si>
    <t> 11.01.1970 06:15 </t>
  </si>
  <si>
    <t> -0.1729 </t>
  </si>
  <si>
    <t> Tritton &amp; Brett </t>
  </si>
  <si>
    <t>IBVS 449 </t>
  </si>
  <si>
    <t>2440652.312 </t>
  </si>
  <si>
    <t> 06.03.1970 19:29 </t>
  </si>
  <si>
    <t> -0.182 </t>
  </si>
  <si>
    <t> R.Diethelm </t>
  </si>
  <si>
    <t> ORI 118 </t>
  </si>
  <si>
    <t>2440655.366 </t>
  </si>
  <si>
    <t> 09.03.1970 20:47 </t>
  </si>
  <si>
    <t> -0.191 </t>
  </si>
  <si>
    <t>2440692.314 </t>
  </si>
  <si>
    <t> 15.04.1970 19:32 </t>
  </si>
  <si>
    <t> -0.192 </t>
  </si>
  <si>
    <t>2440986.9551 </t>
  </si>
  <si>
    <t> 04.02.1971 10:55 </t>
  </si>
  <si>
    <t> -0.1788 </t>
  </si>
  <si>
    <t>2440987.1453 </t>
  </si>
  <si>
    <t> 04.02.1971 15:29 </t>
  </si>
  <si>
    <t> -0.1800 </t>
  </si>
  <si>
    <t>2441363.310 </t>
  </si>
  <si>
    <t> 15.02.1972 19:26 </t>
  </si>
  <si>
    <t> -0.198 </t>
  </si>
  <si>
    <t> BBS 2 </t>
  </si>
  <si>
    <t>2441385.323 </t>
  </si>
  <si>
    <t> 08.03.1972 19:45 </t>
  </si>
  <si>
    <t> -0.201 </t>
  </si>
  <si>
    <t>2441411.376 </t>
  </si>
  <si>
    <t> 03.04.1972 21:01 </t>
  </si>
  <si>
    <t> -0.184 </t>
  </si>
  <si>
    <t> BBS 3 </t>
  </si>
  <si>
    <t>2441722.465 </t>
  </si>
  <si>
    <t> 08.02.1973 23:09 </t>
  </si>
  <si>
    <t> -0.187 </t>
  </si>
  <si>
    <t> BBS 8 </t>
  </si>
  <si>
    <t>2441743.326 </t>
  </si>
  <si>
    <t> 01.03.1973 19:49 </t>
  </si>
  <si>
    <t> -0.193 </t>
  </si>
  <si>
    <t>2441751.365 </t>
  </si>
  <si>
    <t> 09.03.1973 20:45 </t>
  </si>
  <si>
    <t> -0.195 </t>
  </si>
  <si>
    <t>2441795.405 </t>
  </si>
  <si>
    <t> 22.04.1973 21:43 </t>
  </si>
  <si>
    <t> -0.186 </t>
  </si>
  <si>
    <t> BBS 9 </t>
  </si>
  <si>
    <t>2442132.347 </t>
  </si>
  <si>
    <t> 25.03.1974 20:19 </t>
  </si>
  <si>
    <t> -0.181 </t>
  </si>
  <si>
    <t> BBS 14 </t>
  </si>
  <si>
    <t>2442158.355 </t>
  </si>
  <si>
    <t> 20.04.1974 20:31 </t>
  </si>
  <si>
    <t> -0.209 </t>
  </si>
  <si>
    <t> BBS 15 </t>
  </si>
  <si>
    <t>2442887.378 </t>
  </si>
  <si>
    <t> 18.04.1976 21:04 </t>
  </si>
  <si>
    <t> BBS 27 </t>
  </si>
  <si>
    <t>2443191.7828 </t>
  </si>
  <si>
    <t> 17.02.1977 06:47 </t>
  </si>
  <si>
    <t> -0.1823 </t>
  </si>
  <si>
    <t> R.W.Hilditch </t>
  </si>
  <si>
    <t> MN 196.307 </t>
  </si>
  <si>
    <t>2443192.7393 </t>
  </si>
  <si>
    <t> 18.02.1977 05:44 </t>
  </si>
  <si>
    <t> -0.1831 </t>
  </si>
  <si>
    <t>2443200.7800 </t>
  </si>
  <si>
    <t> 26.02.1977 06:43 </t>
  </si>
  <si>
    <t> -0.1829 </t>
  </si>
  <si>
    <t>2443239.446 </t>
  </si>
  <si>
    <t> 05.04.1977 22:42 </t>
  </si>
  <si>
    <t> -0.188 </t>
  </si>
  <si>
    <t> BBS 33 </t>
  </si>
  <si>
    <t>2443250.343 </t>
  </si>
  <si>
    <t> 16.04.1977 20:13 </t>
  </si>
  <si>
    <t> -0.203 </t>
  </si>
  <si>
    <t>P </t>
  </si>
  <si>
    <t> W.Götz </t>
  </si>
  <si>
    <t> MVS 8.154 </t>
  </si>
  <si>
    <t>2443250.346 </t>
  </si>
  <si>
    <t> 16.04.1977 20:18 </t>
  </si>
  <si>
    <t> -0.200 </t>
  </si>
  <si>
    <t>2443498.626 </t>
  </si>
  <si>
    <t> 21.12.1977 03:01 </t>
  </si>
  <si>
    <t> -0.220 </t>
  </si>
  <si>
    <t>2443575.410 </t>
  </si>
  <si>
    <t> 07.03.1978 21:50 </t>
  </si>
  <si>
    <t> -0.204 </t>
  </si>
  <si>
    <t>2443577.322 </t>
  </si>
  <si>
    <t> 09.03.1978 19:43 </t>
  </si>
  <si>
    <t> -0.206 </t>
  </si>
  <si>
    <t>2443938.378 </t>
  </si>
  <si>
    <t> 05.03.1979 21:04 </t>
  </si>
  <si>
    <t> D.Lichtenknecker </t>
  </si>
  <si>
    <t>BAVM 31 </t>
  </si>
  <si>
    <t>2443955.411 </t>
  </si>
  <si>
    <t> 22.03.1979 21:51 </t>
  </si>
  <si>
    <t> -0.214 </t>
  </si>
  <si>
    <t>2443956.391 </t>
  </si>
  <si>
    <t> 23.03.1979 21:23 </t>
  </si>
  <si>
    <t>2444298.322 </t>
  </si>
  <si>
    <t> 28.02.1980 19:43 </t>
  </si>
  <si>
    <t> -0.175 </t>
  </si>
  <si>
    <t> BBS 46 </t>
  </si>
  <si>
    <t>2444303.496 </t>
  </si>
  <si>
    <t> 04.03.1980 23:54 </t>
  </si>
  <si>
    <t> -0.170 </t>
  </si>
  <si>
    <t> BBS 47 </t>
  </si>
  <si>
    <t>2444691.366 </t>
  </si>
  <si>
    <t> 27.03.1981 20:47 </t>
  </si>
  <si>
    <t> -0.160 </t>
  </si>
  <si>
    <t> BBS 53 </t>
  </si>
  <si>
    <t>2445022.348 </t>
  </si>
  <si>
    <t> 21.02.1982 20:21 </t>
  </si>
  <si>
    <t> -0.180 </t>
  </si>
  <si>
    <t> BBS 59 </t>
  </si>
  <si>
    <t>2445406.384 </t>
  </si>
  <si>
    <t> 12.03.1983 21:12 </t>
  </si>
  <si>
    <t> -0.176 </t>
  </si>
  <si>
    <t> J.Hübscher </t>
  </si>
  <si>
    <t>BAVM 36 </t>
  </si>
  <si>
    <t>2445406.387 </t>
  </si>
  <si>
    <t> 12.03.1983 21:17 </t>
  </si>
  <si>
    <t> -0.173 </t>
  </si>
  <si>
    <t> W.Braune </t>
  </si>
  <si>
    <t>2445407.336 </t>
  </si>
  <si>
    <t> 13.03.1983 20:03 </t>
  </si>
  <si>
    <t> P.Frank </t>
  </si>
  <si>
    <t>BAVM 38 </t>
  </si>
  <si>
    <t>2445805.334 </t>
  </si>
  <si>
    <t> 14.04.1984 20:00 </t>
  </si>
  <si>
    <t> 0.002 </t>
  </si>
  <si>
    <t> BBS 71 </t>
  </si>
  <si>
    <t>2447266.354 </t>
  </si>
  <si>
    <t> 14.04.1988 20:29 </t>
  </si>
  <si>
    <t> -0.060 </t>
  </si>
  <si>
    <t> A.Paschke </t>
  </si>
  <si>
    <t> BBS 88 </t>
  </si>
  <si>
    <t>2448332.3597 </t>
  </si>
  <si>
    <t> 16.03.1991 20:37 </t>
  </si>
  <si>
    <t> 0.0000 </t>
  </si>
  <si>
    <t> BBS 97 </t>
  </si>
  <si>
    <t>2449077.4515 </t>
  </si>
  <si>
    <t> 30.03.1993 22:50 </t>
  </si>
  <si>
    <t> 0.0017 </t>
  </si>
  <si>
    <t> F.Agerer </t>
  </si>
  <si>
    <t>BAVM 62 </t>
  </si>
  <si>
    <t>2449077.4519 </t>
  </si>
  <si>
    <t> 0.0021 </t>
  </si>
  <si>
    <t>B;V</t>
  </si>
  <si>
    <t>2449777.3625 </t>
  </si>
  <si>
    <t> 28.02.1995 20:42 </t>
  </si>
  <si>
    <t> 0.0027 </t>
  </si>
  <si>
    <t> BBS 108 </t>
  </si>
  <si>
    <t>2450477.651 </t>
  </si>
  <si>
    <t> 29.01.1997 03:37 </t>
  </si>
  <si>
    <t> -0.002 </t>
  </si>
  <si>
    <t> S.Cook </t>
  </si>
  <si>
    <t> JAAVSO 41;122 </t>
  </si>
  <si>
    <t>2450515.5522 </t>
  </si>
  <si>
    <t> 08.03.1997 01:15 </t>
  </si>
  <si>
    <t> -0.0058 </t>
  </si>
  <si>
    <t> B.Krobusek </t>
  </si>
  <si>
    <t> BBS 114 </t>
  </si>
  <si>
    <t>2450926.3897 </t>
  </si>
  <si>
    <t> 22.04.1998 21:21 </t>
  </si>
  <si>
    <t> -0.0017 </t>
  </si>
  <si>
    <t> BBS 117 </t>
  </si>
  <si>
    <t>2451625.3455 </t>
  </si>
  <si>
    <t> 21.03.2000 20:17 </t>
  </si>
  <si>
    <t> 0.0014 </t>
  </si>
  <si>
    <t>-I</t>
  </si>
  <si>
    <t> W.Kleikamp </t>
  </si>
  <si>
    <t>BAVM 152 </t>
  </si>
  <si>
    <t>2451952.5177 </t>
  </si>
  <si>
    <t> 12.02.2001 00:25 </t>
  </si>
  <si>
    <t>-11338</t>
  </si>
  <si>
    <t> 0.0001 </t>
  </si>
  <si>
    <t> BBS 124 </t>
  </si>
  <si>
    <t>2451983.3407 </t>
  </si>
  <si>
    <t> 14.03.2001 20:10 </t>
  </si>
  <si>
    <t>-11257.5</t>
  </si>
  <si>
    <t> 0.0011 </t>
  </si>
  <si>
    <t>2452348.4185 </t>
  </si>
  <si>
    <t> 14.03.2002 22:02 </t>
  </si>
  <si>
    <t>-10304</t>
  </si>
  <si>
    <t> T.Pribulla et al. </t>
  </si>
  <si>
    <t>IBVS 5341 </t>
  </si>
  <si>
    <t>2452352.4397 </t>
  </si>
  <si>
    <t> 18.03.2002 22:33 </t>
  </si>
  <si>
    <t>-10293.5</t>
  </si>
  <si>
    <t> 0.0009 </t>
  </si>
  <si>
    <t>2452611.843 </t>
  </si>
  <si>
    <t> 03.12.2002 08:13 </t>
  </si>
  <si>
    <t>-9616</t>
  </si>
  <si>
    <t> 0.001 </t>
  </si>
  <si>
    <t> S.Dvorak </t>
  </si>
  <si>
    <t>IBVS 5378 </t>
  </si>
  <si>
    <t>2452647.8334 </t>
  </si>
  <si>
    <t> 08.01.2003 08:00 </t>
  </si>
  <si>
    <t>-9522</t>
  </si>
  <si>
    <t> 0.0005 </t>
  </si>
  <si>
    <t> R.Nelson </t>
  </si>
  <si>
    <t>IBVS 5493 </t>
  </si>
  <si>
    <t>2452685.3588 </t>
  </si>
  <si>
    <t> 14.02.2003 20:36 </t>
  </si>
  <si>
    <t>-9424</t>
  </si>
  <si>
    <t> 0.0033 </t>
  </si>
  <si>
    <t> K. &amp; M. Rätz </t>
  </si>
  <si>
    <t>BAVM 172 </t>
  </si>
  <si>
    <t>2452691.2952 </t>
  </si>
  <si>
    <t> 20.02.2003 19:05 </t>
  </si>
  <si>
    <t>-9408.5</t>
  </si>
  <si>
    <t> 0.0051 </t>
  </si>
  <si>
    <t> E.Blättler </t>
  </si>
  <si>
    <t> BBS 129 </t>
  </si>
  <si>
    <t>2452711.9677 </t>
  </si>
  <si>
    <t> 13.03.2003 11:13 </t>
  </si>
  <si>
    <t>-9354.5</t>
  </si>
  <si>
    <t> 0.0019 </t>
  </si>
  <si>
    <t> C.-H.Kim et al. </t>
  </si>
  <si>
    <t>IBVS 5694 </t>
  </si>
  <si>
    <t>2453024.2175 </t>
  </si>
  <si>
    <t> 19.01.2004 17:13 </t>
  </si>
  <si>
    <t>-8539</t>
  </si>
  <si>
    <t> 0.0107 </t>
  </si>
  <si>
    <t> Nakajima </t>
  </si>
  <si>
    <t>VSB 43 </t>
  </si>
  <si>
    <t>2453330.8963 </t>
  </si>
  <si>
    <t> 21.11.2004 09:30 </t>
  </si>
  <si>
    <t>-7738</t>
  </si>
  <si>
    <t> 0.0003 </t>
  </si>
  <si>
    <t>IBVS 5603 </t>
  </si>
  <si>
    <t>2453387.7552 </t>
  </si>
  <si>
    <t> 17.01.2005 06:07 </t>
  </si>
  <si>
    <t>-7589.5</t>
  </si>
  <si>
    <t> 0.0010 </t>
  </si>
  <si>
    <t>C </t>
  </si>
  <si>
    <t> W.Ogloza et al. </t>
  </si>
  <si>
    <t>IBVS 5843 </t>
  </si>
  <si>
    <t>2453388.7118 </t>
  </si>
  <si>
    <t> 18.01.2005 05:04 </t>
  </si>
  <si>
    <t>-7587</t>
  </si>
  <si>
    <t> 0.0004 </t>
  </si>
  <si>
    <t>2453408.4319 </t>
  </si>
  <si>
    <t> 06.02.2005 22:21 </t>
  </si>
  <si>
    <t>-7535.5</t>
  </si>
  <si>
    <t> Rätz </t>
  </si>
  <si>
    <t>BAVM 178 </t>
  </si>
  <si>
    <t>2453410.5373 </t>
  </si>
  <si>
    <t> 09.02.2005 00:53 </t>
  </si>
  <si>
    <t>-7530</t>
  </si>
  <si>
    <t> 0.0016 </t>
  </si>
  <si>
    <t> v.Poschinger </t>
  </si>
  <si>
    <t>BAVM 173 </t>
  </si>
  <si>
    <t>2453422.9820 </t>
  </si>
  <si>
    <t> 21.02.2005 11:34 </t>
  </si>
  <si>
    <t>-7497.5</t>
  </si>
  <si>
    <t> 0.0026 </t>
  </si>
  <si>
    <t>2453455.3357 </t>
  </si>
  <si>
    <t> 25.03.2005 20:03 </t>
  </si>
  <si>
    <t>-7413</t>
  </si>
  <si>
    <t>o</t>
  </si>
  <si>
    <t> U.Schmidt </t>
  </si>
  <si>
    <t>2453776.5720 </t>
  </si>
  <si>
    <t> 10.02.2006 01:43 </t>
  </si>
  <si>
    <t>-6574</t>
  </si>
  <si>
    <t>IBVS 5814 </t>
  </si>
  <si>
    <t>2454063.5440 </t>
  </si>
  <si>
    <t> 24.11.2006 01:03 </t>
  </si>
  <si>
    <t>-5824.5</t>
  </si>
  <si>
    <t> 0.0015 </t>
  </si>
  <si>
    <t> H.V.Senavci et al. </t>
  </si>
  <si>
    <t>IBVS 5754 </t>
  </si>
  <si>
    <t>2454092.2577 </t>
  </si>
  <si>
    <t> 22.12.2006 18:11 </t>
  </si>
  <si>
    <t>-5749.5</t>
  </si>
  <si>
    <t> -0.0010 </t>
  </si>
  <si>
    <t> K.Nagai et al. </t>
  </si>
  <si>
    <t>VSB 45 </t>
  </si>
  <si>
    <t>2454111.0154 </t>
  </si>
  <si>
    <t> 10.01.2007 12:22 </t>
  </si>
  <si>
    <t>-5700.5</t>
  </si>
  <si>
    <t> -0.0046 </t>
  </si>
  <si>
    <t>Ic</t>
  </si>
  <si>
    <t> S.Kiyota </t>
  </si>
  <si>
    <t>VSB 46 </t>
  </si>
  <si>
    <t>2454150.2674 </t>
  </si>
  <si>
    <t> 18.02.2007 18:25 </t>
  </si>
  <si>
    <t>-5598</t>
  </si>
  <si>
    <t>BAVM 186 </t>
  </si>
  <si>
    <t>2454172.4725 </t>
  </si>
  <si>
    <t> 12.03.2007 23:20 </t>
  </si>
  <si>
    <t>-5540</t>
  </si>
  <si>
    <t> -0.0002 </t>
  </si>
  <si>
    <t>2454403.1578 </t>
  </si>
  <si>
    <t> 29.10.2007 15:47 </t>
  </si>
  <si>
    <t>-4937.5</t>
  </si>
  <si>
    <t> -0.0018 </t>
  </si>
  <si>
    <t>2454466.5192 </t>
  </si>
  <si>
    <t> 01.01.2008 00:27 </t>
  </si>
  <si>
    <t>-4772</t>
  </si>
  <si>
    <t> -0.0076 </t>
  </si>
  <si>
    <t> B.Savran &amp; G.Karagöz </t>
  </si>
  <si>
    <t>IBVS 5887 </t>
  </si>
  <si>
    <t>2454501.3684 </t>
  </si>
  <si>
    <t> 04.02.2008 20:50 </t>
  </si>
  <si>
    <t>-4681</t>
  </si>
  <si>
    <t> -0.0007 </t>
  </si>
  <si>
    <t> M.Seki &amp; S.Eryilmaz </t>
  </si>
  <si>
    <t>2454507.3114 </t>
  </si>
  <si>
    <t> 10.02.2008 19:28 </t>
  </si>
  <si>
    <t>-4665.5</t>
  </si>
  <si>
    <t> 0.0076 </t>
  </si>
  <si>
    <t> S.Parimucha et al. </t>
  </si>
  <si>
    <t>IBVS 5898 </t>
  </si>
  <si>
    <t>2454507.498 </t>
  </si>
  <si>
    <t> 10.02.2008 23:57 </t>
  </si>
  <si>
    <t>-4665</t>
  </si>
  <si>
    <t> 0.003 </t>
  </si>
  <si>
    <t>OEJV 0116 </t>
  </si>
  <si>
    <t>2454509.4073 </t>
  </si>
  <si>
    <t> 12.02.2008 21:46 </t>
  </si>
  <si>
    <t>-4660</t>
  </si>
  <si>
    <t> -0.0023 </t>
  </si>
  <si>
    <t>BAVM 201 </t>
  </si>
  <si>
    <t>2454509.6023 </t>
  </si>
  <si>
    <t> 13.02.2008 02:27 </t>
  </si>
  <si>
    <t>-4659.5</t>
  </si>
  <si>
    <t> 0.0012 </t>
  </si>
  <si>
    <t>2454516.6823 </t>
  </si>
  <si>
    <t> 20.02.2008 04:22 </t>
  </si>
  <si>
    <t>-4641</t>
  </si>
  <si>
    <t> -0.0021 </t>
  </si>
  <si>
    <t>IBVS 5875 </t>
  </si>
  <si>
    <t>2454531.4267 </t>
  </si>
  <si>
    <t> 05.03.2008 22:14 </t>
  </si>
  <si>
    <t>-4602.5</t>
  </si>
  <si>
    <t> 0.0013 </t>
  </si>
  <si>
    <t>2454531.6141 </t>
  </si>
  <si>
    <t> 06.03.2008 02:44 </t>
  </si>
  <si>
    <t>-4602</t>
  </si>
  <si>
    <t> -0.0027 </t>
  </si>
  <si>
    <t>2454782.5980 </t>
  </si>
  <si>
    <t> 12.11.2008 02:21 </t>
  </si>
  <si>
    <t>-3946.5</t>
  </si>
  <si>
    <t>2454802.8896 </t>
  </si>
  <si>
    <t> 02.12.2008 09:21 </t>
  </si>
  <si>
    <t>-3893.5</t>
  </si>
  <si>
    <t> 0.0002 </t>
  </si>
  <si>
    <t>2454829.8835 </t>
  </si>
  <si>
    <t> 29.12.2008 09:12 </t>
  </si>
  <si>
    <t>-3823</t>
  </si>
  <si>
    <t>IBVS 5871 </t>
  </si>
  <si>
    <t>2454831.4140 </t>
  </si>
  <si>
    <t> 30.12.2008 21:56 </t>
  </si>
  <si>
    <t>-3819</t>
  </si>
  <si>
    <t>-U;-I</t>
  </si>
  <si>
    <t> M.&amp; K.Rätz </t>
  </si>
  <si>
    <t>BAVM 209 </t>
  </si>
  <si>
    <t>2455192.4713 </t>
  </si>
  <si>
    <t> 26.12.2009 23:18 </t>
  </si>
  <si>
    <t>-2876</t>
  </si>
  <si>
    <t> -0.0015 </t>
  </si>
  <si>
    <t> M.Rätz &amp; K.Rätz </t>
  </si>
  <si>
    <t>BAVM 214 </t>
  </si>
  <si>
    <t>2455221.3812 </t>
  </si>
  <si>
    <t> 24.01.2010 21:08 </t>
  </si>
  <si>
    <t>-2800.5</t>
  </si>
  <si>
    <t> 0.0008 </t>
  </si>
  <si>
    <t>IBVS 5980 </t>
  </si>
  <si>
    <t>2455263.3049 </t>
  </si>
  <si>
    <t> 07.03.2010 19:19 </t>
  </si>
  <si>
    <t>-2691</t>
  </si>
  <si>
    <t> -0.0012 </t>
  </si>
  <si>
    <t>2455279.3840 </t>
  </si>
  <si>
    <t> 23.03.2010 21:12 </t>
  </si>
  <si>
    <t>-2649</t>
  </si>
  <si>
    <t> -0.0032 </t>
  </si>
  <si>
    <t> M.Lehky </t>
  </si>
  <si>
    <t>OEJV 0137 </t>
  </si>
  <si>
    <t>2455279.3851 </t>
  </si>
  <si>
    <t> 23.03.2010 21:14 </t>
  </si>
  <si>
    <t>2455279.3855 </t>
  </si>
  <si>
    <t> 23.03.2010 21:15 </t>
  </si>
  <si>
    <t>2455289.3403 </t>
  </si>
  <si>
    <t> 02.04.2010 20:10 </t>
  </si>
  <si>
    <t>-2623</t>
  </si>
  <si>
    <t>m</t>
  </si>
  <si>
    <t> A.Liakos &amp; P.Niarchos </t>
  </si>
  <si>
    <t>IBVS 5943 </t>
  </si>
  <si>
    <t>2455566.9297 </t>
  </si>
  <si>
    <t> 05.01.2011 10:18 </t>
  </si>
  <si>
    <t>-1898</t>
  </si>
  <si>
    <t> -0.0025 </t>
  </si>
  <si>
    <t>IBVS 5992 </t>
  </si>
  <si>
    <t>2455622.4496 </t>
  </si>
  <si>
    <t> 01.03.2011 22:47 </t>
  </si>
  <si>
    <t>-1753</t>
  </si>
  <si>
    <t>BAVM 220 </t>
  </si>
  <si>
    <t>2455656.7173 </t>
  </si>
  <si>
    <t> 05.04.2011 05:12 </t>
  </si>
  <si>
    <t>2455658.44207 </t>
  </si>
  <si>
    <t> 06.04.2011 22:36 </t>
  </si>
  <si>
    <t> 0.00082 </t>
  </si>
  <si>
    <t> M.Audejean </t>
  </si>
  <si>
    <t>OEJV 0160 </t>
  </si>
  <si>
    <t>2455674.3301 </t>
  </si>
  <si>
    <t> 22.04.2011 19:55 </t>
  </si>
  <si>
    <t> -0.0008 </t>
  </si>
  <si>
    <t>IBVS 6044 </t>
  </si>
  <si>
    <t>2455929.9030 </t>
  </si>
  <si>
    <t> 03.01.2012 09:40 </t>
  </si>
  <si>
    <t> -0.0022 </t>
  </si>
  <si>
    <t>IBVS 6011 </t>
  </si>
  <si>
    <t>2455944.8369 </t>
  </si>
  <si>
    <t> 18.01.2012 08:05 </t>
  </si>
  <si>
    <t>IBVS 6050 </t>
  </si>
  <si>
    <t>2455963.4119 </t>
  </si>
  <si>
    <t> 05.02.2012 21:53 </t>
  </si>
  <si>
    <t> 0.0044 </t>
  </si>
  <si>
    <t>BAVM 228 </t>
  </si>
  <si>
    <t>2455963.5982 </t>
  </si>
  <si>
    <t> 06.02.2012 02:21 </t>
  </si>
  <si>
    <t>2456293.64375 </t>
  </si>
  <si>
    <t> 01.01.2013 03:27 </t>
  </si>
  <si>
    <t> -0.00025 </t>
  </si>
  <si>
    <t> M.Zejda </t>
  </si>
  <si>
    <t>2456650.49065 </t>
  </si>
  <si>
    <t> 23.12.2013 23:46 </t>
  </si>
  <si>
    <t> -0.00022 </t>
  </si>
  <si>
    <t> R.Uhlar </t>
  </si>
  <si>
    <t>IBVS 6114 </t>
  </si>
  <si>
    <t>2456650.68542 </t>
  </si>
  <si>
    <t> 24.12.2013 04:27 </t>
  </si>
  <si>
    <t> 0.00311 </t>
  </si>
  <si>
    <t>2456765.3566 </t>
  </si>
  <si>
    <t> 17.04.2014 20:33 </t>
  </si>
  <si>
    <t> L.Corp </t>
  </si>
  <si>
    <t> JAAVSO 42;426 </t>
  </si>
  <si>
    <t>s5</t>
  </si>
  <si>
    <t>s6</t>
  </si>
  <si>
    <t>IBVS 6149</t>
  </si>
  <si>
    <t>IBVS 6152</t>
  </si>
  <si>
    <t>OEJV 0168</t>
  </si>
  <si>
    <t>IBVS 6154</t>
  </si>
  <si>
    <t>IBVS 6157</t>
  </si>
  <si>
    <t>0.0001</t>
  </si>
  <si>
    <t>IBVS 6167</t>
  </si>
  <si>
    <t>IBVS 6209</t>
  </si>
  <si>
    <t>IBVS 6234</t>
  </si>
  <si>
    <t>VSB-64</t>
  </si>
  <si>
    <t>IBVS 6262</t>
  </si>
  <si>
    <t>OEJV 0203</t>
  </si>
  <si>
    <t>VSB 067</t>
  </si>
  <si>
    <t>RHN 2021</t>
  </si>
  <si>
    <t>OEJV 212</t>
  </si>
  <si>
    <t>IBVS, 63, 6262</t>
  </si>
  <si>
    <t>JBAV, 60</t>
  </si>
  <si>
    <t>JAAVSO 51, 2023</t>
  </si>
  <si>
    <t>JAAVSO 51, 138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</si>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</sst>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"/>
    <numFmt numFmtId="167" formatCode="0.00000"/>
    <numFmt numFmtId="168" formatCode="0.E+00"/>
    <numFmt numFmtId="169" formatCode="0.0%"/>
  </numFmts>
  <fonts count="5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2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4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44" fillId="0" borderId="4" applyNumberFormat="0" applyFill="0" applyAlignment="0" applyProtection="0"/>
    <xf numFmtId="0" fontId="45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46" fillId="20" borderId="6" applyNumberFormat="0" applyAlignment="0" applyProtection="0"/>
    <xf numFmtId="0" fontId="47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8" fillId="0" borderId="0" applyNumberFormat="0" applyFill="0" applyBorder="0" applyAlignment="0" applyProtection="0"/>
  </cellStyleXfs>
  <cellXfs count="2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165" fontId="0" fillId="0" borderId="0" xfId="0" applyNumberFormat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16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5" fillId="0" borderId="0" xfId="0" applyFont="1" applyAlignment="1">
      <alignment horizontal="center" vertical="top"/>
    </xf>
    <xf numFmtId="166" fontId="5" fillId="0" borderId="0" xfId="0" applyNumberFormat="1" applyFont="1" applyAlignment="1">
      <alignment horizontal="left" vertical="top"/>
    </xf>
    <xf numFmtId="0" fontId="18" fillId="0" borderId="0" xfId="0" applyFont="1">
      <alignment vertical="top"/>
    </xf>
    <xf numFmtId="0" fontId="18" fillId="0" borderId="0" xfId="0" applyFont="1" applyAlignment="1">
      <alignment horizontal="left" vertical="top" indent="1"/>
    </xf>
    <xf numFmtId="0" fontId="18" fillId="0" borderId="0" xfId="0" applyFont="1" applyAlignment="1">
      <alignment horizontal="left"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11" xfId="0" applyFont="1" applyBorder="1" applyAlignment="1">
      <alignment horizontal="left" vertical="top"/>
    </xf>
    <xf numFmtId="165" fontId="19" fillId="0" borderId="0" xfId="0" applyNumberFormat="1" applyFont="1" applyAlignment="1">
      <alignment horizontal="left" vertical="top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top"/>
    </xf>
    <xf numFmtId="166" fontId="19" fillId="0" borderId="0" xfId="0" applyNumberFormat="1" applyFont="1" applyAlignment="1">
      <alignment horizontal="left" vertical="top"/>
    </xf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21" fillId="0" borderId="0" xfId="0" applyFont="1" applyAlignment="1">
      <alignment horizontal="left"/>
    </xf>
    <xf numFmtId="11" fontId="0" fillId="0" borderId="0" xfId="0" applyNumberFormat="1" applyAlignment="1"/>
    <xf numFmtId="0" fontId="18" fillId="0" borderId="11" xfId="0" applyFont="1" applyBorder="1" applyAlignment="1">
      <alignment horizontal="left"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 applyAlignment="1"/>
    <xf numFmtId="0" fontId="7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7" fillId="0" borderId="15" xfId="0" applyFont="1" applyBorder="1">
      <alignment vertical="top"/>
    </xf>
    <xf numFmtId="0" fontId="10" fillId="0" borderId="16" xfId="0" applyFont="1" applyBorder="1">
      <alignment vertical="top"/>
    </xf>
    <xf numFmtId="0" fontId="13" fillId="0" borderId="12" xfId="0" applyFont="1" applyBorder="1">
      <alignment vertical="top"/>
    </xf>
    <xf numFmtId="168" fontId="13" fillId="0" borderId="12" xfId="0" applyNumberFormat="1" applyFont="1" applyBorder="1" applyAlignment="1">
      <alignment horizontal="center"/>
    </xf>
    <xf numFmtId="169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7" xfId="0" applyFont="1" applyBorder="1">
      <alignment vertical="top"/>
    </xf>
    <xf numFmtId="0" fontId="10" fillId="0" borderId="18" xfId="0" applyFont="1" applyBorder="1">
      <alignment vertical="top"/>
    </xf>
    <xf numFmtId="0" fontId="13" fillId="0" borderId="13" xfId="0" applyFont="1" applyBorder="1">
      <alignment vertical="top"/>
    </xf>
    <xf numFmtId="168" fontId="13" fillId="0" borderId="13" xfId="0" applyNumberFormat="1" applyFont="1" applyBorder="1" applyAlignment="1">
      <alignment horizontal="center"/>
    </xf>
    <xf numFmtId="0" fontId="7" fillId="0" borderId="19" xfId="0" applyFont="1" applyBorder="1">
      <alignment vertical="top"/>
    </xf>
    <xf numFmtId="0" fontId="10" fillId="0" borderId="20" xfId="0" applyFont="1" applyBorder="1">
      <alignment vertical="top"/>
    </xf>
    <xf numFmtId="0" fontId="13" fillId="0" borderId="14" xfId="0" applyFont="1" applyBorder="1">
      <alignment vertical="top"/>
    </xf>
    <xf numFmtId="168" fontId="13" fillId="0" borderId="14" xfId="0" applyNumberFormat="1" applyFont="1" applyBorder="1" applyAlignment="1">
      <alignment horizontal="center"/>
    </xf>
    <xf numFmtId="0" fontId="25" fillId="0" borderId="10" xfId="0" applyFont="1" applyBorder="1">
      <alignment vertical="top"/>
    </xf>
    <xf numFmtId="0" fontId="0" fillId="0" borderId="10" xfId="0" applyBorder="1">
      <alignment vertical="top"/>
    </xf>
    <xf numFmtId="0" fontId="10" fillId="0" borderId="0" xfId="0" applyFont="1">
      <alignment vertical="top"/>
    </xf>
    <xf numFmtId="168" fontId="13" fillId="0" borderId="0" xfId="0" applyNumberFormat="1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169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12" fillId="0" borderId="0" xfId="0" applyFont="1" applyAlignment="1">
      <alignment horizontal="center"/>
    </xf>
    <xf numFmtId="0" fontId="26" fillId="0" borderId="0" xfId="0" applyFont="1">
      <alignment vertical="top"/>
    </xf>
    <xf numFmtId="0" fontId="27" fillId="0" borderId="0" xfId="0" applyFont="1">
      <alignment vertical="top"/>
    </xf>
    <xf numFmtId="0" fontId="28" fillId="0" borderId="0" xfId="0" applyFont="1" applyAlignment="1">
      <alignment horizontal="center"/>
    </xf>
    <xf numFmtId="0" fontId="11" fillId="0" borderId="0" xfId="0" applyFont="1">
      <alignment vertical="top"/>
    </xf>
    <xf numFmtId="0" fontId="12" fillId="24" borderId="5" xfId="0" applyFont="1" applyFill="1" applyBorder="1">
      <alignment vertical="top"/>
    </xf>
    <xf numFmtId="0" fontId="12" fillId="24" borderId="21" xfId="0" applyFont="1" applyFill="1" applyBorder="1">
      <alignment vertical="top"/>
    </xf>
    <xf numFmtId="0" fontId="13" fillId="0" borderId="21" xfId="0" applyFont="1" applyBorder="1">
      <alignment vertical="top"/>
    </xf>
    <xf numFmtId="0" fontId="13" fillId="0" borderId="0" xfId="0" applyFont="1" applyAlignment="1">
      <alignment horizontal="left"/>
    </xf>
    <xf numFmtId="0" fontId="29" fillId="25" borderId="0" xfId="0" applyFont="1" applyFill="1">
      <alignment vertical="top"/>
    </xf>
    <xf numFmtId="0" fontId="0" fillId="0" borderId="22" xfId="0" applyBorder="1" applyAlignment="1"/>
    <xf numFmtId="0" fontId="30" fillId="0" borderId="10" xfId="0" applyFont="1" applyBorder="1" applyAlignment="1">
      <alignment horizontal="center"/>
    </xf>
    <xf numFmtId="0" fontId="31" fillId="0" borderId="0" xfId="0" applyFont="1" applyAlignment="1"/>
    <xf numFmtId="0" fontId="32" fillId="0" borderId="0" xfId="0" applyFont="1" applyAlignment="1"/>
    <xf numFmtId="0" fontId="33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0" fillId="26" borderId="23" xfId="0" applyFill="1" applyBorder="1" applyAlignment="1">
      <alignment horizontal="left" wrapText="1" indent="1"/>
    </xf>
    <xf numFmtId="0" fontId="0" fillId="26" borderId="23" xfId="0" applyFill="1" applyBorder="1" applyAlignment="1">
      <alignment horizontal="center" wrapText="1"/>
    </xf>
    <xf numFmtId="0" fontId="0" fillId="26" borderId="23" xfId="0" applyFill="1" applyBorder="1" applyAlignment="1">
      <alignment horizontal="right" wrapText="1"/>
    </xf>
    <xf numFmtId="0" fontId="23" fillId="26" borderId="23" xfId="38" applyFill="1" applyBorder="1" applyAlignment="1" applyProtection="1">
      <alignment horizontal="right" wrapText="1"/>
    </xf>
    <xf numFmtId="0" fontId="0" fillId="26" borderId="24" xfId="0" applyFill="1" applyBorder="1" applyAlignment="1">
      <alignment horizontal="left" wrapText="1" indent="1"/>
    </xf>
    <xf numFmtId="0" fontId="0" fillId="26" borderId="24" xfId="0" applyFill="1" applyBorder="1" applyAlignment="1">
      <alignment horizontal="center" wrapText="1"/>
    </xf>
    <xf numFmtId="0" fontId="0" fillId="26" borderId="24" xfId="0" applyFill="1" applyBorder="1" applyAlignment="1">
      <alignment horizontal="right" wrapText="1"/>
    </xf>
    <xf numFmtId="0" fontId="5" fillId="26" borderId="0" xfId="0" applyFont="1" applyFill="1" applyAlignment="1">
      <alignment horizontal="left" vertical="top" wrapText="1" indent="1"/>
    </xf>
    <xf numFmtId="0" fontId="5" fillId="26" borderId="0" xfId="0" applyFont="1" applyFill="1" applyAlignment="1">
      <alignment horizontal="center" vertical="top" wrapText="1"/>
    </xf>
    <xf numFmtId="0" fontId="5" fillId="26" borderId="0" xfId="0" applyFont="1" applyFill="1" applyAlignment="1">
      <alignment horizontal="right" vertical="top" wrapText="1"/>
    </xf>
    <xf numFmtId="0" fontId="23" fillId="26" borderId="0" xfId="38" applyFill="1" applyBorder="1" applyAlignment="1" applyProtection="1">
      <alignment horizontal="right" vertical="top" wrapText="1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center" vertical="top"/>
    </xf>
    <xf numFmtId="0" fontId="19" fillId="0" borderId="11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>
      <alignment vertical="top"/>
    </xf>
    <xf numFmtId="0" fontId="34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left" wrapText="1"/>
    </xf>
    <xf numFmtId="0" fontId="50" fillId="0" borderId="0" xfId="0" applyFont="1" applyAlignment="1">
      <alignment horizontal="center" wrapText="1"/>
    </xf>
    <xf numFmtId="0" fontId="50" fillId="0" borderId="0" xfId="0" applyFont="1">
      <alignment vertical="top"/>
    </xf>
    <xf numFmtId="0" fontId="51" fillId="0" borderId="0" xfId="0" applyFont="1" applyAlignment="1"/>
    <xf numFmtId="0" fontId="50" fillId="0" borderId="0" xfId="42" applyFont="1" applyAlignment="1">
      <alignment wrapText="1"/>
    </xf>
    <xf numFmtId="0" fontId="50" fillId="0" borderId="0" xfId="42" applyFont="1" applyAlignment="1">
      <alignment horizontal="center" wrapText="1"/>
    </xf>
    <xf numFmtId="0" fontId="50" fillId="0" borderId="0" xfId="42" applyFont="1" applyAlignment="1">
      <alignment horizontal="left" wrapText="1"/>
    </xf>
    <xf numFmtId="0" fontId="52" fillId="0" borderId="0" xfId="0" applyFont="1" applyAlignment="1"/>
    <xf numFmtId="0" fontId="52" fillId="0" borderId="0" xfId="0" applyFont="1" applyAlignment="1">
      <alignment horizontal="center"/>
    </xf>
    <xf numFmtId="165" fontId="52" fillId="0" borderId="0" xfId="0" applyNumberFormat="1" applyFont="1" applyAlignment="1">
      <alignment horizontal="left" vertical="top"/>
    </xf>
    <xf numFmtId="0" fontId="52" fillId="0" borderId="0" xfId="0" applyFont="1" applyAlignment="1">
      <alignment horizontal="left" vertical="top"/>
    </xf>
    <xf numFmtId="0" fontId="21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21" fillId="0" borderId="0" xfId="42" applyFont="1" applyAlignment="1">
      <alignment horizontal="center"/>
    </xf>
    <xf numFmtId="0" fontId="5" fillId="0" borderId="0" xfId="42" applyFont="1" applyAlignment="1">
      <alignment horizontal="center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53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167" fontId="53" fillId="0" borderId="0" xfId="0" applyNumberFormat="1" applyFont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53" fillId="0" borderId="0" xfId="0" applyFont="1" applyAlignment="1" applyProtection="1">
      <alignment horizontal="left" vertical="center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/>
    </xf>
    <xf numFmtId="11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18" fillId="0" borderId="11" xfId="0" applyFont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1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6" fontId="5" fillId="0" borderId="0" xfId="0" applyNumberFormat="1" applyFont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0" fillId="0" borderId="0" xfId="42" applyFont="1" applyAlignment="1">
      <alignment vertical="center" wrapText="1"/>
    </xf>
    <xf numFmtId="0" fontId="50" fillId="0" borderId="0" xfId="42" applyFont="1" applyAlignment="1">
      <alignment horizontal="center" vertical="center" wrapText="1"/>
    </xf>
    <xf numFmtId="0" fontId="50" fillId="0" borderId="0" xfId="42" applyFont="1" applyAlignment="1">
      <alignment horizontal="left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165" fontId="52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165" fontId="53" fillId="0" borderId="0" xfId="0" applyNumberFormat="1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 applyProtection="1">
      <protection locked="0"/>
    </xf>
    <xf numFmtId="0" fontId="53" fillId="0" borderId="0" xfId="0" applyFont="1" applyAlignment="1" applyProtection="1">
      <alignment horizontal="center"/>
      <protection locked="0"/>
    </xf>
    <xf numFmtId="0" fontId="53" fillId="0" borderId="0" xfId="0" applyFont="1" applyAlignment="1">
      <alignment horizontal="left" vertical="center" wrapText="1"/>
    </xf>
    <xf numFmtId="167" fontId="5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42" applyFont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Cnc - O-C Diagr.</a:t>
            </a:r>
          </a:p>
        </c:rich>
      </c:tx>
      <c:layout>
        <c:manualLayout>
          <c:xMode val="edge"/>
          <c:yMode val="edge"/>
          <c:x val="0.40640394088669951"/>
          <c:y val="2.9962685387218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49261083744"/>
          <c:y val="9.9251117836928388E-2"/>
          <c:w val="0.84852216748768472"/>
          <c:h val="0.764046341084278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9362.5</c:v>
                </c:pt>
                <c:pt idx="2">
                  <c:v>9363</c:v>
                </c:pt>
                <c:pt idx="3">
                  <c:v>9365</c:v>
                </c:pt>
                <c:pt idx="4">
                  <c:v>11355</c:v>
                </c:pt>
                <c:pt idx="5">
                  <c:v>11355.5</c:v>
                </c:pt>
                <c:pt idx="6">
                  <c:v>11357.5</c:v>
                </c:pt>
                <c:pt idx="7">
                  <c:v>11358</c:v>
                </c:pt>
                <c:pt idx="8">
                  <c:v>12194</c:v>
                </c:pt>
                <c:pt idx="9">
                  <c:v>12313.5</c:v>
                </c:pt>
                <c:pt idx="10">
                  <c:v>12314</c:v>
                </c:pt>
                <c:pt idx="11">
                  <c:v>12318.5</c:v>
                </c:pt>
                <c:pt idx="12">
                  <c:v>12319</c:v>
                </c:pt>
                <c:pt idx="13">
                  <c:v>12319</c:v>
                </c:pt>
                <c:pt idx="14">
                  <c:v>12345</c:v>
                </c:pt>
                <c:pt idx="15">
                  <c:v>12345</c:v>
                </c:pt>
                <c:pt idx="16">
                  <c:v>13226.5</c:v>
                </c:pt>
                <c:pt idx="17">
                  <c:v>13305</c:v>
                </c:pt>
                <c:pt idx="18">
                  <c:v>13333</c:v>
                </c:pt>
                <c:pt idx="19">
                  <c:v>13393</c:v>
                </c:pt>
                <c:pt idx="20">
                  <c:v>13445.5</c:v>
                </c:pt>
                <c:pt idx="21">
                  <c:v>14348</c:v>
                </c:pt>
                <c:pt idx="22">
                  <c:v>14353</c:v>
                </c:pt>
                <c:pt idx="23">
                  <c:v>14353.5</c:v>
                </c:pt>
                <c:pt idx="24">
                  <c:v>16260.5</c:v>
                </c:pt>
                <c:pt idx="25">
                  <c:v>16268.5</c:v>
                </c:pt>
                <c:pt idx="26">
                  <c:v>16365</c:v>
                </c:pt>
                <c:pt idx="27">
                  <c:v>17134.5</c:v>
                </c:pt>
                <c:pt idx="28">
                  <c:v>17135</c:v>
                </c:pt>
                <c:pt idx="29">
                  <c:v>18035</c:v>
                </c:pt>
                <c:pt idx="30">
                  <c:v>18038</c:v>
                </c:pt>
                <c:pt idx="31">
                  <c:v>18117.5</c:v>
                </c:pt>
                <c:pt idx="32">
                  <c:v>18140.5</c:v>
                </c:pt>
                <c:pt idx="33">
                  <c:v>18175</c:v>
                </c:pt>
                <c:pt idx="34">
                  <c:v>18243</c:v>
                </c:pt>
                <c:pt idx="35">
                  <c:v>19055.5</c:v>
                </c:pt>
                <c:pt idx="36">
                  <c:v>19110</c:v>
                </c:pt>
                <c:pt idx="37">
                  <c:v>19131</c:v>
                </c:pt>
                <c:pt idx="38">
                  <c:v>19246</c:v>
                </c:pt>
                <c:pt idx="39">
                  <c:v>20126</c:v>
                </c:pt>
                <c:pt idx="40">
                  <c:v>20194</c:v>
                </c:pt>
                <c:pt idx="41">
                  <c:v>22098</c:v>
                </c:pt>
                <c:pt idx="42">
                  <c:v>22893</c:v>
                </c:pt>
                <c:pt idx="43">
                  <c:v>22895.5</c:v>
                </c:pt>
                <c:pt idx="44">
                  <c:v>22916.5</c:v>
                </c:pt>
                <c:pt idx="45">
                  <c:v>23017.5</c:v>
                </c:pt>
                <c:pt idx="46">
                  <c:v>23046</c:v>
                </c:pt>
                <c:pt idx="47">
                  <c:v>25783</c:v>
                </c:pt>
                <c:pt idx="48">
                  <c:v>25796.5</c:v>
                </c:pt>
                <c:pt idx="49">
                  <c:v>26809.5</c:v>
                </c:pt>
                <c:pt idx="50">
                  <c:v>27674</c:v>
                </c:pt>
                <c:pt idx="51">
                  <c:v>29719</c:v>
                </c:pt>
                <c:pt idx="52">
                  <c:v>33535</c:v>
                </c:pt>
                <c:pt idx="53">
                  <c:v>36319</c:v>
                </c:pt>
                <c:pt idx="54">
                  <c:v>40093</c:v>
                </c:pt>
                <c:pt idx="55">
                  <c:v>42021</c:v>
                </c:pt>
                <c:pt idx="56">
                  <c:v>43094</c:v>
                </c:pt>
                <c:pt idx="57">
                  <c:v>44919.5</c:v>
                </c:pt>
                <c:pt idx="58">
                  <c:v>45774</c:v>
                </c:pt>
                <c:pt idx="59">
                  <c:v>45854.5</c:v>
                </c:pt>
                <c:pt idx="60">
                  <c:v>46808</c:v>
                </c:pt>
                <c:pt idx="61">
                  <c:v>46818.5</c:v>
                </c:pt>
                <c:pt idx="62">
                  <c:v>47496</c:v>
                </c:pt>
                <c:pt idx="63">
                  <c:v>47590</c:v>
                </c:pt>
                <c:pt idx="64">
                  <c:v>47688</c:v>
                </c:pt>
                <c:pt idx="65">
                  <c:v>47703.5</c:v>
                </c:pt>
                <c:pt idx="66">
                  <c:v>47757.5</c:v>
                </c:pt>
                <c:pt idx="67">
                  <c:v>48721.5</c:v>
                </c:pt>
                <c:pt idx="68">
                  <c:v>48721.5</c:v>
                </c:pt>
                <c:pt idx="69">
                  <c:v>48721.5</c:v>
                </c:pt>
                <c:pt idx="70">
                  <c:v>49374</c:v>
                </c:pt>
                <c:pt idx="71">
                  <c:v>49374</c:v>
                </c:pt>
                <c:pt idx="72">
                  <c:v>49445.5</c:v>
                </c:pt>
                <c:pt idx="73">
                  <c:v>49445.5</c:v>
                </c:pt>
                <c:pt idx="74">
                  <c:v>49522.5</c:v>
                </c:pt>
                <c:pt idx="75">
                  <c:v>49522.5</c:v>
                </c:pt>
                <c:pt idx="76">
                  <c:v>49525</c:v>
                </c:pt>
                <c:pt idx="77">
                  <c:v>49525</c:v>
                </c:pt>
                <c:pt idx="78">
                  <c:v>49576.5</c:v>
                </c:pt>
                <c:pt idx="79">
                  <c:v>49576.5</c:v>
                </c:pt>
                <c:pt idx="80">
                  <c:v>49582</c:v>
                </c:pt>
                <c:pt idx="81">
                  <c:v>49582</c:v>
                </c:pt>
                <c:pt idx="82">
                  <c:v>49614.5</c:v>
                </c:pt>
                <c:pt idx="83">
                  <c:v>49614.5</c:v>
                </c:pt>
                <c:pt idx="84">
                  <c:v>49699</c:v>
                </c:pt>
                <c:pt idx="85">
                  <c:v>49699</c:v>
                </c:pt>
                <c:pt idx="86">
                  <c:v>50538</c:v>
                </c:pt>
                <c:pt idx="87">
                  <c:v>50538</c:v>
                </c:pt>
                <c:pt idx="88">
                  <c:v>50662</c:v>
                </c:pt>
                <c:pt idx="89">
                  <c:v>51287.5</c:v>
                </c:pt>
                <c:pt idx="90">
                  <c:v>51287.5</c:v>
                </c:pt>
                <c:pt idx="91">
                  <c:v>51287.5</c:v>
                </c:pt>
                <c:pt idx="92">
                  <c:v>51287.5</c:v>
                </c:pt>
                <c:pt idx="93">
                  <c:v>51514</c:v>
                </c:pt>
                <c:pt idx="94">
                  <c:v>51514</c:v>
                </c:pt>
                <c:pt idx="95">
                  <c:v>51572</c:v>
                </c:pt>
                <c:pt idx="96">
                  <c:v>51572</c:v>
                </c:pt>
                <c:pt idx="97">
                  <c:v>52340</c:v>
                </c:pt>
                <c:pt idx="98">
                  <c:v>52340</c:v>
                </c:pt>
                <c:pt idx="99">
                  <c:v>52431</c:v>
                </c:pt>
                <c:pt idx="100">
                  <c:v>52431</c:v>
                </c:pt>
                <c:pt idx="101">
                  <c:v>52446.5</c:v>
                </c:pt>
                <c:pt idx="102">
                  <c:v>52446.5</c:v>
                </c:pt>
                <c:pt idx="103">
                  <c:v>52447</c:v>
                </c:pt>
                <c:pt idx="104">
                  <c:v>52447</c:v>
                </c:pt>
                <c:pt idx="105">
                  <c:v>52452</c:v>
                </c:pt>
                <c:pt idx="106">
                  <c:v>52452</c:v>
                </c:pt>
                <c:pt idx="107">
                  <c:v>52452.5</c:v>
                </c:pt>
                <c:pt idx="108">
                  <c:v>52452.5</c:v>
                </c:pt>
                <c:pt idx="109">
                  <c:v>52471</c:v>
                </c:pt>
                <c:pt idx="110">
                  <c:v>52471</c:v>
                </c:pt>
                <c:pt idx="111">
                  <c:v>52509.5</c:v>
                </c:pt>
                <c:pt idx="112">
                  <c:v>52509.5</c:v>
                </c:pt>
                <c:pt idx="113">
                  <c:v>52510</c:v>
                </c:pt>
                <c:pt idx="114">
                  <c:v>52510</c:v>
                </c:pt>
                <c:pt idx="115">
                  <c:v>53165.5</c:v>
                </c:pt>
                <c:pt idx="116">
                  <c:v>53165.5</c:v>
                </c:pt>
                <c:pt idx="117">
                  <c:v>53218.5</c:v>
                </c:pt>
                <c:pt idx="118">
                  <c:v>53218.5</c:v>
                </c:pt>
                <c:pt idx="119">
                  <c:v>53289</c:v>
                </c:pt>
                <c:pt idx="120">
                  <c:v>53289</c:v>
                </c:pt>
                <c:pt idx="121">
                  <c:v>53293</c:v>
                </c:pt>
                <c:pt idx="122">
                  <c:v>53293</c:v>
                </c:pt>
                <c:pt idx="123">
                  <c:v>54236</c:v>
                </c:pt>
                <c:pt idx="124">
                  <c:v>54236</c:v>
                </c:pt>
                <c:pt idx="125">
                  <c:v>54311.5</c:v>
                </c:pt>
                <c:pt idx="126">
                  <c:v>54311.5</c:v>
                </c:pt>
                <c:pt idx="127">
                  <c:v>54421</c:v>
                </c:pt>
                <c:pt idx="128">
                  <c:v>54421</c:v>
                </c:pt>
                <c:pt idx="129">
                  <c:v>54463</c:v>
                </c:pt>
                <c:pt idx="130">
                  <c:v>54463</c:v>
                </c:pt>
                <c:pt idx="131">
                  <c:v>54463</c:v>
                </c:pt>
                <c:pt idx="132">
                  <c:v>54463</c:v>
                </c:pt>
                <c:pt idx="133">
                  <c:v>54463</c:v>
                </c:pt>
                <c:pt idx="134">
                  <c:v>54463</c:v>
                </c:pt>
                <c:pt idx="135">
                  <c:v>54489</c:v>
                </c:pt>
                <c:pt idx="136">
                  <c:v>54489</c:v>
                </c:pt>
                <c:pt idx="137">
                  <c:v>55214</c:v>
                </c:pt>
                <c:pt idx="138">
                  <c:v>55214</c:v>
                </c:pt>
                <c:pt idx="139">
                  <c:v>55359</c:v>
                </c:pt>
                <c:pt idx="140">
                  <c:v>55359</c:v>
                </c:pt>
                <c:pt idx="141">
                  <c:v>55448.5</c:v>
                </c:pt>
                <c:pt idx="142">
                  <c:v>55448.5</c:v>
                </c:pt>
                <c:pt idx="143">
                  <c:v>55453</c:v>
                </c:pt>
                <c:pt idx="144">
                  <c:v>55494.5</c:v>
                </c:pt>
                <c:pt idx="145">
                  <c:v>56162</c:v>
                </c:pt>
                <c:pt idx="146">
                  <c:v>56162</c:v>
                </c:pt>
                <c:pt idx="147">
                  <c:v>56201</c:v>
                </c:pt>
                <c:pt idx="148">
                  <c:v>56201</c:v>
                </c:pt>
                <c:pt idx="149">
                  <c:v>56249.5</c:v>
                </c:pt>
                <c:pt idx="150">
                  <c:v>56250</c:v>
                </c:pt>
                <c:pt idx="151">
                  <c:v>57112</c:v>
                </c:pt>
                <c:pt idx="152">
                  <c:v>57872</c:v>
                </c:pt>
                <c:pt idx="153">
                  <c:v>57919</c:v>
                </c:pt>
                <c:pt idx="154">
                  <c:v>58044</c:v>
                </c:pt>
                <c:pt idx="155">
                  <c:v>58045</c:v>
                </c:pt>
                <c:pt idx="156">
                  <c:v>58198</c:v>
                </c:pt>
                <c:pt idx="157">
                  <c:v>58198.5</c:v>
                </c:pt>
                <c:pt idx="158">
                  <c:v>58286.5</c:v>
                </c:pt>
                <c:pt idx="159">
                  <c:v>58287.5</c:v>
                </c:pt>
                <c:pt idx="160">
                  <c:v>58344</c:v>
                </c:pt>
                <c:pt idx="161">
                  <c:v>58971</c:v>
                </c:pt>
                <c:pt idx="162">
                  <c:v>59138.5</c:v>
                </c:pt>
                <c:pt idx="163">
                  <c:v>59143.5</c:v>
                </c:pt>
                <c:pt idx="164">
                  <c:v>59196</c:v>
                </c:pt>
                <c:pt idx="165">
                  <c:v>59196.5</c:v>
                </c:pt>
                <c:pt idx="166">
                  <c:v>59874</c:v>
                </c:pt>
                <c:pt idx="167">
                  <c:v>60073.5</c:v>
                </c:pt>
                <c:pt idx="168">
                  <c:v>60830.5</c:v>
                </c:pt>
                <c:pt idx="169">
                  <c:v>60830.5</c:v>
                </c:pt>
                <c:pt idx="170">
                  <c:v>61045</c:v>
                </c:pt>
                <c:pt idx="171">
                  <c:v>61045.5</c:v>
                </c:pt>
                <c:pt idx="172">
                  <c:v>61752.5</c:v>
                </c:pt>
                <c:pt idx="173">
                  <c:v>61858.5</c:v>
                </c:pt>
                <c:pt idx="174">
                  <c:v>61930.5</c:v>
                </c:pt>
                <c:pt idx="175">
                  <c:v>62113</c:v>
                </c:pt>
                <c:pt idx="176">
                  <c:v>62715.5</c:v>
                </c:pt>
                <c:pt idx="177">
                  <c:v>62715.5</c:v>
                </c:pt>
                <c:pt idx="178">
                  <c:v>62948</c:v>
                </c:pt>
                <c:pt idx="179">
                  <c:v>64669</c:v>
                </c:pt>
                <c:pt idx="180">
                  <c:v>64897.5</c:v>
                </c:pt>
                <c:pt idx="181">
                  <c:v>64898</c:v>
                </c:pt>
                <c:pt idx="182">
                  <c:v>64945.5</c:v>
                </c:pt>
                <c:pt idx="183">
                  <c:v>65562.5</c:v>
                </c:pt>
                <c:pt idx="184">
                  <c:v>65645.5</c:v>
                </c:pt>
                <c:pt idx="185">
                  <c:v>66895.5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">
                  <c:v>2.8230899988557212E-3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0-47A4-89E3-85D5B76B4D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9362.5</c:v>
                </c:pt>
                <c:pt idx="2">
                  <c:v>9363</c:v>
                </c:pt>
                <c:pt idx="3">
                  <c:v>9365</c:v>
                </c:pt>
                <c:pt idx="4">
                  <c:v>11355</c:v>
                </c:pt>
                <c:pt idx="5">
                  <c:v>11355.5</c:v>
                </c:pt>
                <c:pt idx="6">
                  <c:v>11357.5</c:v>
                </c:pt>
                <c:pt idx="7">
                  <c:v>11358</c:v>
                </c:pt>
                <c:pt idx="8">
                  <c:v>12194</c:v>
                </c:pt>
                <c:pt idx="9">
                  <c:v>12313.5</c:v>
                </c:pt>
                <c:pt idx="10">
                  <c:v>12314</c:v>
                </c:pt>
                <c:pt idx="11">
                  <c:v>12318.5</c:v>
                </c:pt>
                <c:pt idx="12">
                  <c:v>12319</c:v>
                </c:pt>
                <c:pt idx="13">
                  <c:v>12319</c:v>
                </c:pt>
                <c:pt idx="14">
                  <c:v>12345</c:v>
                </c:pt>
                <c:pt idx="15">
                  <c:v>12345</c:v>
                </c:pt>
                <c:pt idx="16">
                  <c:v>13226.5</c:v>
                </c:pt>
                <c:pt idx="17">
                  <c:v>13305</c:v>
                </c:pt>
                <c:pt idx="18">
                  <c:v>13333</c:v>
                </c:pt>
                <c:pt idx="19">
                  <c:v>13393</c:v>
                </c:pt>
                <c:pt idx="20">
                  <c:v>13445.5</c:v>
                </c:pt>
                <c:pt idx="21">
                  <c:v>14348</c:v>
                </c:pt>
                <c:pt idx="22">
                  <c:v>14353</c:v>
                </c:pt>
                <c:pt idx="23">
                  <c:v>14353.5</c:v>
                </c:pt>
                <c:pt idx="24">
                  <c:v>16260.5</c:v>
                </c:pt>
                <c:pt idx="25">
                  <c:v>16268.5</c:v>
                </c:pt>
                <c:pt idx="26">
                  <c:v>16365</c:v>
                </c:pt>
                <c:pt idx="27">
                  <c:v>17134.5</c:v>
                </c:pt>
                <c:pt idx="28">
                  <c:v>17135</c:v>
                </c:pt>
                <c:pt idx="29">
                  <c:v>18035</c:v>
                </c:pt>
                <c:pt idx="30">
                  <c:v>18038</c:v>
                </c:pt>
                <c:pt idx="31">
                  <c:v>18117.5</c:v>
                </c:pt>
                <c:pt idx="32">
                  <c:v>18140.5</c:v>
                </c:pt>
                <c:pt idx="33">
                  <c:v>18175</c:v>
                </c:pt>
                <c:pt idx="34">
                  <c:v>18243</c:v>
                </c:pt>
                <c:pt idx="35">
                  <c:v>19055.5</c:v>
                </c:pt>
                <c:pt idx="36">
                  <c:v>19110</c:v>
                </c:pt>
                <c:pt idx="37">
                  <c:v>19131</c:v>
                </c:pt>
                <c:pt idx="38">
                  <c:v>19246</c:v>
                </c:pt>
                <c:pt idx="39">
                  <c:v>20126</c:v>
                </c:pt>
                <c:pt idx="40">
                  <c:v>20194</c:v>
                </c:pt>
                <c:pt idx="41">
                  <c:v>22098</c:v>
                </c:pt>
                <c:pt idx="42">
                  <c:v>22893</c:v>
                </c:pt>
                <c:pt idx="43">
                  <c:v>22895.5</c:v>
                </c:pt>
                <c:pt idx="44">
                  <c:v>22916.5</c:v>
                </c:pt>
                <c:pt idx="45">
                  <c:v>23017.5</c:v>
                </c:pt>
                <c:pt idx="46">
                  <c:v>23046</c:v>
                </c:pt>
                <c:pt idx="47">
                  <c:v>25783</c:v>
                </c:pt>
                <c:pt idx="48">
                  <c:v>25796.5</c:v>
                </c:pt>
                <c:pt idx="49">
                  <c:v>26809.5</c:v>
                </c:pt>
                <c:pt idx="50">
                  <c:v>27674</c:v>
                </c:pt>
                <c:pt idx="51">
                  <c:v>29719</c:v>
                </c:pt>
                <c:pt idx="52">
                  <c:v>33535</c:v>
                </c:pt>
                <c:pt idx="53">
                  <c:v>36319</c:v>
                </c:pt>
                <c:pt idx="54">
                  <c:v>40093</c:v>
                </c:pt>
                <c:pt idx="55">
                  <c:v>42021</c:v>
                </c:pt>
                <c:pt idx="56">
                  <c:v>43094</c:v>
                </c:pt>
                <c:pt idx="57">
                  <c:v>44919.5</c:v>
                </c:pt>
                <c:pt idx="58">
                  <c:v>45774</c:v>
                </c:pt>
                <c:pt idx="59">
                  <c:v>45854.5</c:v>
                </c:pt>
                <c:pt idx="60">
                  <c:v>46808</c:v>
                </c:pt>
                <c:pt idx="61">
                  <c:v>46818.5</c:v>
                </c:pt>
                <c:pt idx="62">
                  <c:v>47496</c:v>
                </c:pt>
                <c:pt idx="63">
                  <c:v>47590</c:v>
                </c:pt>
                <c:pt idx="64">
                  <c:v>47688</c:v>
                </c:pt>
                <c:pt idx="65">
                  <c:v>47703.5</c:v>
                </c:pt>
                <c:pt idx="66">
                  <c:v>47757.5</c:v>
                </c:pt>
                <c:pt idx="67">
                  <c:v>48721.5</c:v>
                </c:pt>
                <c:pt idx="68">
                  <c:v>48721.5</c:v>
                </c:pt>
                <c:pt idx="69">
                  <c:v>48721.5</c:v>
                </c:pt>
                <c:pt idx="70">
                  <c:v>49374</c:v>
                </c:pt>
                <c:pt idx="71">
                  <c:v>49374</c:v>
                </c:pt>
                <c:pt idx="72">
                  <c:v>49445.5</c:v>
                </c:pt>
                <c:pt idx="73">
                  <c:v>49445.5</c:v>
                </c:pt>
                <c:pt idx="74">
                  <c:v>49522.5</c:v>
                </c:pt>
                <c:pt idx="75">
                  <c:v>49522.5</c:v>
                </c:pt>
                <c:pt idx="76">
                  <c:v>49525</c:v>
                </c:pt>
                <c:pt idx="77">
                  <c:v>49525</c:v>
                </c:pt>
                <c:pt idx="78">
                  <c:v>49576.5</c:v>
                </c:pt>
                <c:pt idx="79">
                  <c:v>49576.5</c:v>
                </c:pt>
                <c:pt idx="80">
                  <c:v>49582</c:v>
                </c:pt>
                <c:pt idx="81">
                  <c:v>49582</c:v>
                </c:pt>
                <c:pt idx="82">
                  <c:v>49614.5</c:v>
                </c:pt>
                <c:pt idx="83">
                  <c:v>49614.5</c:v>
                </c:pt>
                <c:pt idx="84">
                  <c:v>49699</c:v>
                </c:pt>
                <c:pt idx="85">
                  <c:v>49699</c:v>
                </c:pt>
                <c:pt idx="86">
                  <c:v>50538</c:v>
                </c:pt>
                <c:pt idx="87">
                  <c:v>50538</c:v>
                </c:pt>
                <c:pt idx="88">
                  <c:v>50662</c:v>
                </c:pt>
                <c:pt idx="89">
                  <c:v>51287.5</c:v>
                </c:pt>
                <c:pt idx="90">
                  <c:v>51287.5</c:v>
                </c:pt>
                <c:pt idx="91">
                  <c:v>51287.5</c:v>
                </c:pt>
                <c:pt idx="92">
                  <c:v>51287.5</c:v>
                </c:pt>
                <c:pt idx="93">
                  <c:v>51514</c:v>
                </c:pt>
                <c:pt idx="94">
                  <c:v>51514</c:v>
                </c:pt>
                <c:pt idx="95">
                  <c:v>51572</c:v>
                </c:pt>
                <c:pt idx="96">
                  <c:v>51572</c:v>
                </c:pt>
                <c:pt idx="97">
                  <c:v>52340</c:v>
                </c:pt>
                <c:pt idx="98">
                  <c:v>52340</c:v>
                </c:pt>
                <c:pt idx="99">
                  <c:v>52431</c:v>
                </c:pt>
                <c:pt idx="100">
                  <c:v>52431</c:v>
                </c:pt>
                <c:pt idx="101">
                  <c:v>52446.5</c:v>
                </c:pt>
                <c:pt idx="102">
                  <c:v>52446.5</c:v>
                </c:pt>
                <c:pt idx="103">
                  <c:v>52447</c:v>
                </c:pt>
                <c:pt idx="104">
                  <c:v>52447</c:v>
                </c:pt>
                <c:pt idx="105">
                  <c:v>52452</c:v>
                </c:pt>
                <c:pt idx="106">
                  <c:v>52452</c:v>
                </c:pt>
                <c:pt idx="107">
                  <c:v>52452.5</c:v>
                </c:pt>
                <c:pt idx="108">
                  <c:v>52452.5</c:v>
                </c:pt>
                <c:pt idx="109">
                  <c:v>52471</c:v>
                </c:pt>
                <c:pt idx="110">
                  <c:v>52471</c:v>
                </c:pt>
                <c:pt idx="111">
                  <c:v>52509.5</c:v>
                </c:pt>
                <c:pt idx="112">
                  <c:v>52509.5</c:v>
                </c:pt>
                <c:pt idx="113">
                  <c:v>52510</c:v>
                </c:pt>
                <c:pt idx="114">
                  <c:v>52510</c:v>
                </c:pt>
                <c:pt idx="115">
                  <c:v>53165.5</c:v>
                </c:pt>
                <c:pt idx="116">
                  <c:v>53165.5</c:v>
                </c:pt>
                <c:pt idx="117">
                  <c:v>53218.5</c:v>
                </c:pt>
                <c:pt idx="118">
                  <c:v>53218.5</c:v>
                </c:pt>
                <c:pt idx="119">
                  <c:v>53289</c:v>
                </c:pt>
                <c:pt idx="120">
                  <c:v>53289</c:v>
                </c:pt>
                <c:pt idx="121">
                  <c:v>53293</c:v>
                </c:pt>
                <c:pt idx="122">
                  <c:v>53293</c:v>
                </c:pt>
                <c:pt idx="123">
                  <c:v>54236</c:v>
                </c:pt>
                <c:pt idx="124">
                  <c:v>54236</c:v>
                </c:pt>
                <c:pt idx="125">
                  <c:v>54311.5</c:v>
                </c:pt>
                <c:pt idx="126">
                  <c:v>54311.5</c:v>
                </c:pt>
                <c:pt idx="127">
                  <c:v>54421</c:v>
                </c:pt>
                <c:pt idx="128">
                  <c:v>54421</c:v>
                </c:pt>
                <c:pt idx="129">
                  <c:v>54463</c:v>
                </c:pt>
                <c:pt idx="130">
                  <c:v>54463</c:v>
                </c:pt>
                <c:pt idx="131">
                  <c:v>54463</c:v>
                </c:pt>
                <c:pt idx="132">
                  <c:v>54463</c:v>
                </c:pt>
                <c:pt idx="133">
                  <c:v>54463</c:v>
                </c:pt>
                <c:pt idx="134">
                  <c:v>54463</c:v>
                </c:pt>
                <c:pt idx="135">
                  <c:v>54489</c:v>
                </c:pt>
                <c:pt idx="136">
                  <c:v>54489</c:v>
                </c:pt>
                <c:pt idx="137">
                  <c:v>55214</c:v>
                </c:pt>
                <c:pt idx="138">
                  <c:v>55214</c:v>
                </c:pt>
                <c:pt idx="139">
                  <c:v>55359</c:v>
                </c:pt>
                <c:pt idx="140">
                  <c:v>55359</c:v>
                </c:pt>
                <c:pt idx="141">
                  <c:v>55448.5</c:v>
                </c:pt>
                <c:pt idx="142">
                  <c:v>55448.5</c:v>
                </c:pt>
                <c:pt idx="143">
                  <c:v>55453</c:v>
                </c:pt>
                <c:pt idx="144">
                  <c:v>55494.5</c:v>
                </c:pt>
                <c:pt idx="145">
                  <c:v>56162</c:v>
                </c:pt>
                <c:pt idx="146">
                  <c:v>56162</c:v>
                </c:pt>
                <c:pt idx="147">
                  <c:v>56201</c:v>
                </c:pt>
                <c:pt idx="148">
                  <c:v>56201</c:v>
                </c:pt>
                <c:pt idx="149">
                  <c:v>56249.5</c:v>
                </c:pt>
                <c:pt idx="150">
                  <c:v>56250</c:v>
                </c:pt>
                <c:pt idx="151">
                  <c:v>57112</c:v>
                </c:pt>
                <c:pt idx="152">
                  <c:v>57872</c:v>
                </c:pt>
                <c:pt idx="153">
                  <c:v>57919</c:v>
                </c:pt>
                <c:pt idx="154">
                  <c:v>58044</c:v>
                </c:pt>
                <c:pt idx="155">
                  <c:v>58045</c:v>
                </c:pt>
                <c:pt idx="156">
                  <c:v>58198</c:v>
                </c:pt>
                <c:pt idx="157">
                  <c:v>58198.5</c:v>
                </c:pt>
                <c:pt idx="158">
                  <c:v>58286.5</c:v>
                </c:pt>
                <c:pt idx="159">
                  <c:v>58287.5</c:v>
                </c:pt>
                <c:pt idx="160">
                  <c:v>58344</c:v>
                </c:pt>
                <c:pt idx="161">
                  <c:v>58971</c:v>
                </c:pt>
                <c:pt idx="162">
                  <c:v>59138.5</c:v>
                </c:pt>
                <c:pt idx="163">
                  <c:v>59143.5</c:v>
                </c:pt>
                <c:pt idx="164">
                  <c:v>59196</c:v>
                </c:pt>
                <c:pt idx="165">
                  <c:v>59196.5</c:v>
                </c:pt>
                <c:pt idx="166">
                  <c:v>59874</c:v>
                </c:pt>
                <c:pt idx="167">
                  <c:v>60073.5</c:v>
                </c:pt>
                <c:pt idx="168">
                  <c:v>60830.5</c:v>
                </c:pt>
                <c:pt idx="169">
                  <c:v>60830.5</c:v>
                </c:pt>
                <c:pt idx="170">
                  <c:v>61045</c:v>
                </c:pt>
                <c:pt idx="171">
                  <c:v>61045.5</c:v>
                </c:pt>
                <c:pt idx="172">
                  <c:v>61752.5</c:v>
                </c:pt>
                <c:pt idx="173">
                  <c:v>61858.5</c:v>
                </c:pt>
                <c:pt idx="174">
                  <c:v>61930.5</c:v>
                </c:pt>
                <c:pt idx="175">
                  <c:v>62113</c:v>
                </c:pt>
                <c:pt idx="176">
                  <c:v>62715.5</c:v>
                </c:pt>
                <c:pt idx="177">
                  <c:v>62715.5</c:v>
                </c:pt>
                <c:pt idx="178">
                  <c:v>62948</c:v>
                </c:pt>
                <c:pt idx="179">
                  <c:v>64669</c:v>
                </c:pt>
                <c:pt idx="180">
                  <c:v>64897.5</c:v>
                </c:pt>
                <c:pt idx="181">
                  <c:v>64898</c:v>
                </c:pt>
                <c:pt idx="182">
                  <c:v>64945.5</c:v>
                </c:pt>
                <c:pt idx="183">
                  <c:v>65562.5</c:v>
                </c:pt>
                <c:pt idx="184">
                  <c:v>65645.5</c:v>
                </c:pt>
                <c:pt idx="185">
                  <c:v>66895.5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6">
                  <c:v>2.3840895002649631E-2</c:v>
                </c:pt>
                <c:pt idx="17">
                  <c:v>1.1716149994754232E-2</c:v>
                </c:pt>
                <c:pt idx="18">
                  <c:v>1.3060190001851879E-2</c:v>
                </c:pt>
                <c:pt idx="19">
                  <c:v>-3.4774009996908717E-2</c:v>
                </c:pt>
                <c:pt idx="20">
                  <c:v>1.7996065005718265E-2</c:v>
                </c:pt>
                <c:pt idx="24">
                  <c:v>5.1915150033892132E-3</c:v>
                </c:pt>
                <c:pt idx="25">
                  <c:v>-3.8530449965037405E-3</c:v>
                </c:pt>
                <c:pt idx="26">
                  <c:v>-3.8280500011751428E-3</c:v>
                </c:pt>
                <c:pt idx="31">
                  <c:v>-6.0269750028965063E-3</c:v>
                </c:pt>
                <c:pt idx="33">
                  <c:v>-8.659749997605104E-3</c:v>
                </c:pt>
                <c:pt idx="34">
                  <c:v>8.4614899969892576E-3</c:v>
                </c:pt>
                <c:pt idx="35">
                  <c:v>6.9983649955247529E-3</c:v>
                </c:pt>
                <c:pt idx="36">
                  <c:v>1.0073000012198463E-3</c:v>
                </c:pt>
                <c:pt idx="37">
                  <c:v>-4.846700030611828E-4</c:v>
                </c:pt>
                <c:pt idx="38">
                  <c:v>8.2497800030978397E-3</c:v>
                </c:pt>
                <c:pt idx="39">
                  <c:v>1.5348180000728462E-2</c:v>
                </c:pt>
                <c:pt idx="40">
                  <c:v>-1.2530579995654989E-2</c:v>
                </c:pt>
                <c:pt idx="41">
                  <c:v>5.8641399955376983E-3</c:v>
                </c:pt>
                <c:pt idx="45">
                  <c:v>1.5180025009613018E-2</c:v>
                </c:pt>
                <c:pt idx="46">
                  <c:v>3.0837800004519522E-3</c:v>
                </c:pt>
                <c:pt idx="47">
                  <c:v>3.4963690006406978E-2</c:v>
                </c:pt>
                <c:pt idx="48">
                  <c:v>4.0075994998915121E-2</c:v>
                </c:pt>
                <c:pt idx="49">
                  <c:v>5.2058585002669133E-2</c:v>
                </c:pt>
                <c:pt idx="50">
                  <c:v>3.3805819999543019E-2</c:v>
                </c:pt>
                <c:pt idx="51">
                  <c:v>2.9040170004009269E-2</c:v>
                </c:pt>
                <c:pt idx="52">
                  <c:v>-4.9412364001909737E-2</c:v>
                </c:pt>
                <c:pt idx="53">
                  <c:v>4.2978170000424143E-2</c:v>
                </c:pt>
                <c:pt idx="54">
                  <c:v>5.4506990003574174E-2</c:v>
                </c:pt>
                <c:pt idx="55">
                  <c:v>5.0468030000047293E-2</c:v>
                </c:pt>
                <c:pt idx="56">
                  <c:v>5.7116420000966173E-2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0-47A4-89E3-85D5B76B4D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1.6000000000000001E-3</c:v>
                  </c:pt>
                  <c:pt idx="75">
                    <c:v>1.6000000000000001E-3</c:v>
                  </c:pt>
                  <c:pt idx="76">
                    <c:v>1.1000000000000001E-3</c:v>
                  </c:pt>
                  <c:pt idx="77">
                    <c:v>1.1000000000000001E-3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4.4000000000000003E-3</c:v>
                  </c:pt>
                  <c:pt idx="81">
                    <c:v>4.4000000000000003E-3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2.2000000000000001E-3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6.4000000000000003E-3</c:v>
                  </c:pt>
                  <c:pt idx="96">
                    <c:v>6.4000000000000003E-3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5">
                    <c:v>1.6000000000000001E-3</c:v>
                  </c:pt>
                  <c:pt idx="106">
                    <c:v>1.6000000000000001E-3</c:v>
                  </c:pt>
                  <c:pt idx="107">
                    <c:v>2E-3</c:v>
                  </c:pt>
                  <c:pt idx="108">
                    <c:v>2E-3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8.0000000000000004E-4</c:v>
                  </c:pt>
                  <c:pt idx="114">
                    <c:v>8.0000000000000004E-4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8.9999999999999998E-4</c:v>
                  </c:pt>
                  <c:pt idx="132">
                    <c:v>8.9999999999999998E-4</c:v>
                  </c:pt>
                  <c:pt idx="133">
                    <c:v>5.9999999999999995E-4</c:v>
                  </c:pt>
                  <c:pt idx="134">
                    <c:v>5.9999999999999995E-4</c:v>
                  </c:pt>
                  <c:pt idx="135">
                    <c:v>2.9999999999999997E-4</c:v>
                  </c:pt>
                  <c:pt idx="136">
                    <c:v>2.9999999999999997E-4</c:v>
                  </c:pt>
                  <c:pt idx="137">
                    <c:v>6.9999999999999999E-4</c:v>
                  </c:pt>
                  <c:pt idx="138">
                    <c:v>6.9999999999999999E-4</c:v>
                  </c:pt>
                  <c:pt idx="139">
                    <c:v>0</c:v>
                  </c:pt>
                  <c:pt idx="140">
                    <c:v>4.7999999999999996E-3</c:v>
                  </c:pt>
                  <c:pt idx="141">
                    <c:v>2.9999999999999997E-4</c:v>
                  </c:pt>
                  <c:pt idx="142">
                    <c:v>2.9999999999999997E-4</c:v>
                  </c:pt>
                  <c:pt idx="143">
                    <c:v>5.0000000000000001E-4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1.1999999999999999E-3</c:v>
                  </c:pt>
                  <c:pt idx="150">
                    <c:v>1.6999999999999999E-3</c:v>
                  </c:pt>
                  <c:pt idx="151">
                    <c:v>2.9999999999999997E-4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3.2000000000000003E-4</c:v>
                  </c:pt>
                  <c:pt idx="155">
                    <c:v>3.6000000000000002E-4</c:v>
                  </c:pt>
                  <c:pt idx="156">
                    <c:v>3.0000000000000001E-3</c:v>
                  </c:pt>
                  <c:pt idx="157">
                    <c:v>2.0000000000000001E-4</c:v>
                  </c:pt>
                  <c:pt idx="158">
                    <c:v>1.4E-3</c:v>
                  </c:pt>
                  <c:pt idx="159">
                    <c:v>2.5999999999999999E-3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1.1000000000000001E-3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1E-4</c:v>
                  </c:pt>
                  <c:pt idx="167">
                    <c:v>6.0000000000000002E-5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1.2999999999999999E-3</c:v>
                  </c:pt>
                  <c:pt idx="171">
                    <c:v>1.1000000000000001E-3</c:v>
                  </c:pt>
                  <c:pt idx="172">
                    <c:v>0</c:v>
                  </c:pt>
                  <c:pt idx="173">
                    <c:v>2.9999999999999997E-4</c:v>
                  </c:pt>
                  <c:pt idx="174">
                    <c:v>9.0000000000000006E-5</c:v>
                  </c:pt>
                  <c:pt idx="175">
                    <c:v>1.4999999999999999E-4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1.1999999999999999E-3</c:v>
                  </c:pt>
                  <c:pt idx="181">
                    <c:v>3.8999999999999998E-3</c:v>
                  </c:pt>
                  <c:pt idx="182">
                    <c:v>1.1999999999999999E-3</c:v>
                  </c:pt>
                  <c:pt idx="183">
                    <c:v>4.0000000000000002E-4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</c:numCache>
              </c:numRef>
            </c:plus>
            <c:minus>
              <c:numRef>
                <c:f>Active!$D$21:$D$944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1.6000000000000001E-3</c:v>
                  </c:pt>
                  <c:pt idx="75">
                    <c:v>1.6000000000000001E-3</c:v>
                  </c:pt>
                  <c:pt idx="76">
                    <c:v>1.1000000000000001E-3</c:v>
                  </c:pt>
                  <c:pt idx="77">
                    <c:v>1.1000000000000001E-3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4.4000000000000003E-3</c:v>
                  </c:pt>
                  <c:pt idx="81">
                    <c:v>4.4000000000000003E-3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2.2000000000000001E-3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4.0000000000000002E-4</c:v>
                  </c:pt>
                  <c:pt idx="92">
                    <c:v>4.0000000000000002E-4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6.4000000000000003E-3</c:v>
                  </c:pt>
                  <c:pt idx="96">
                    <c:v>6.4000000000000003E-3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5.0000000000000001E-3</c:v>
                  </c:pt>
                  <c:pt idx="104">
                    <c:v>5.0000000000000001E-3</c:v>
                  </c:pt>
                  <c:pt idx="105">
                    <c:v>1.6000000000000001E-3</c:v>
                  </c:pt>
                  <c:pt idx="106">
                    <c:v>1.6000000000000001E-3</c:v>
                  </c:pt>
                  <c:pt idx="107">
                    <c:v>2E-3</c:v>
                  </c:pt>
                  <c:pt idx="108">
                    <c:v>2E-3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8.0000000000000004E-4</c:v>
                  </c:pt>
                  <c:pt idx="114">
                    <c:v>8.0000000000000004E-4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5.9999999999999995E-4</c:v>
                  </c:pt>
                  <c:pt idx="130">
                    <c:v>5.9999999999999995E-4</c:v>
                  </c:pt>
                  <c:pt idx="131">
                    <c:v>8.9999999999999998E-4</c:v>
                  </c:pt>
                  <c:pt idx="132">
                    <c:v>8.9999999999999998E-4</c:v>
                  </c:pt>
                  <c:pt idx="133">
                    <c:v>5.9999999999999995E-4</c:v>
                  </c:pt>
                  <c:pt idx="134">
                    <c:v>5.9999999999999995E-4</c:v>
                  </c:pt>
                  <c:pt idx="135">
                    <c:v>2.9999999999999997E-4</c:v>
                  </c:pt>
                  <c:pt idx="136">
                    <c:v>2.9999999999999997E-4</c:v>
                  </c:pt>
                  <c:pt idx="137">
                    <c:v>6.9999999999999999E-4</c:v>
                  </c:pt>
                  <c:pt idx="138">
                    <c:v>6.9999999999999999E-4</c:v>
                  </c:pt>
                  <c:pt idx="139">
                    <c:v>0</c:v>
                  </c:pt>
                  <c:pt idx="140">
                    <c:v>4.7999999999999996E-3</c:v>
                  </c:pt>
                  <c:pt idx="141">
                    <c:v>2.9999999999999997E-4</c:v>
                  </c:pt>
                  <c:pt idx="142">
                    <c:v>2.9999999999999997E-4</c:v>
                  </c:pt>
                  <c:pt idx="143">
                    <c:v>5.0000000000000001E-4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1.1999999999999999E-3</c:v>
                  </c:pt>
                  <c:pt idx="150">
                    <c:v>1.6999999999999999E-3</c:v>
                  </c:pt>
                  <c:pt idx="151">
                    <c:v>2.9999999999999997E-4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3.2000000000000003E-4</c:v>
                  </c:pt>
                  <c:pt idx="155">
                    <c:v>3.6000000000000002E-4</c:v>
                  </c:pt>
                  <c:pt idx="156">
                    <c:v>3.0000000000000001E-3</c:v>
                  </c:pt>
                  <c:pt idx="157">
                    <c:v>2.0000000000000001E-4</c:v>
                  </c:pt>
                  <c:pt idx="158">
                    <c:v>1.4E-3</c:v>
                  </c:pt>
                  <c:pt idx="159">
                    <c:v>2.5999999999999999E-3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1.1000000000000001E-3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1E-4</c:v>
                  </c:pt>
                  <c:pt idx="167">
                    <c:v>6.0000000000000002E-5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1.2999999999999999E-3</c:v>
                  </c:pt>
                  <c:pt idx="171">
                    <c:v>1.1000000000000001E-3</c:v>
                  </c:pt>
                  <c:pt idx="172">
                    <c:v>0</c:v>
                  </c:pt>
                  <c:pt idx="173">
                    <c:v>2.9999999999999997E-4</c:v>
                  </c:pt>
                  <c:pt idx="174">
                    <c:v>9.0000000000000006E-5</c:v>
                  </c:pt>
                  <c:pt idx="175">
                    <c:v>1.4999999999999999E-4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1.1999999999999999E-3</c:v>
                  </c:pt>
                  <c:pt idx="181">
                    <c:v>3.8999999999999998E-3</c:v>
                  </c:pt>
                  <c:pt idx="182">
                    <c:v>1.1999999999999999E-3</c:v>
                  </c:pt>
                  <c:pt idx="183">
                    <c:v>4.0000000000000002E-4</c:v>
                  </c:pt>
                  <c:pt idx="184">
                    <c:v>2.0000000000000001E-4</c:v>
                  </c:pt>
                  <c:pt idx="18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9362.5</c:v>
                </c:pt>
                <c:pt idx="2">
                  <c:v>9363</c:v>
                </c:pt>
                <c:pt idx="3">
                  <c:v>9365</c:v>
                </c:pt>
                <c:pt idx="4">
                  <c:v>11355</c:v>
                </c:pt>
                <c:pt idx="5">
                  <c:v>11355.5</c:v>
                </c:pt>
                <c:pt idx="6">
                  <c:v>11357.5</c:v>
                </c:pt>
                <c:pt idx="7">
                  <c:v>11358</c:v>
                </c:pt>
                <c:pt idx="8">
                  <c:v>12194</c:v>
                </c:pt>
                <c:pt idx="9">
                  <c:v>12313.5</c:v>
                </c:pt>
                <c:pt idx="10">
                  <c:v>12314</c:v>
                </c:pt>
                <c:pt idx="11">
                  <c:v>12318.5</c:v>
                </c:pt>
                <c:pt idx="12">
                  <c:v>12319</c:v>
                </c:pt>
                <c:pt idx="13">
                  <c:v>12319</c:v>
                </c:pt>
                <c:pt idx="14">
                  <c:v>12345</c:v>
                </c:pt>
                <c:pt idx="15">
                  <c:v>12345</c:v>
                </c:pt>
                <c:pt idx="16">
                  <c:v>13226.5</c:v>
                </c:pt>
                <c:pt idx="17">
                  <c:v>13305</c:v>
                </c:pt>
                <c:pt idx="18">
                  <c:v>13333</c:v>
                </c:pt>
                <c:pt idx="19">
                  <c:v>13393</c:v>
                </c:pt>
                <c:pt idx="20">
                  <c:v>13445.5</c:v>
                </c:pt>
                <c:pt idx="21">
                  <c:v>14348</c:v>
                </c:pt>
                <c:pt idx="22">
                  <c:v>14353</c:v>
                </c:pt>
                <c:pt idx="23">
                  <c:v>14353.5</c:v>
                </c:pt>
                <c:pt idx="24">
                  <c:v>16260.5</c:v>
                </c:pt>
                <c:pt idx="25">
                  <c:v>16268.5</c:v>
                </c:pt>
                <c:pt idx="26">
                  <c:v>16365</c:v>
                </c:pt>
                <c:pt idx="27">
                  <c:v>17134.5</c:v>
                </c:pt>
                <c:pt idx="28">
                  <c:v>17135</c:v>
                </c:pt>
                <c:pt idx="29">
                  <c:v>18035</c:v>
                </c:pt>
                <c:pt idx="30">
                  <c:v>18038</c:v>
                </c:pt>
                <c:pt idx="31">
                  <c:v>18117.5</c:v>
                </c:pt>
                <c:pt idx="32">
                  <c:v>18140.5</c:v>
                </c:pt>
                <c:pt idx="33">
                  <c:v>18175</c:v>
                </c:pt>
                <c:pt idx="34">
                  <c:v>18243</c:v>
                </c:pt>
                <c:pt idx="35">
                  <c:v>19055.5</c:v>
                </c:pt>
                <c:pt idx="36">
                  <c:v>19110</c:v>
                </c:pt>
                <c:pt idx="37">
                  <c:v>19131</c:v>
                </c:pt>
                <c:pt idx="38">
                  <c:v>19246</c:v>
                </c:pt>
                <c:pt idx="39">
                  <c:v>20126</c:v>
                </c:pt>
                <c:pt idx="40">
                  <c:v>20194</c:v>
                </c:pt>
                <c:pt idx="41">
                  <c:v>22098</c:v>
                </c:pt>
                <c:pt idx="42">
                  <c:v>22893</c:v>
                </c:pt>
                <c:pt idx="43">
                  <c:v>22895.5</c:v>
                </c:pt>
                <c:pt idx="44">
                  <c:v>22916.5</c:v>
                </c:pt>
                <c:pt idx="45">
                  <c:v>23017.5</c:v>
                </c:pt>
                <c:pt idx="46">
                  <c:v>23046</c:v>
                </c:pt>
                <c:pt idx="47">
                  <c:v>25783</c:v>
                </c:pt>
                <c:pt idx="48">
                  <c:v>25796.5</c:v>
                </c:pt>
                <c:pt idx="49">
                  <c:v>26809.5</c:v>
                </c:pt>
                <c:pt idx="50">
                  <c:v>27674</c:v>
                </c:pt>
                <c:pt idx="51">
                  <c:v>29719</c:v>
                </c:pt>
                <c:pt idx="52">
                  <c:v>33535</c:v>
                </c:pt>
                <c:pt idx="53">
                  <c:v>36319</c:v>
                </c:pt>
                <c:pt idx="54">
                  <c:v>40093</c:v>
                </c:pt>
                <c:pt idx="55">
                  <c:v>42021</c:v>
                </c:pt>
                <c:pt idx="56">
                  <c:v>43094</c:v>
                </c:pt>
                <c:pt idx="57">
                  <c:v>44919.5</c:v>
                </c:pt>
                <c:pt idx="58">
                  <c:v>45774</c:v>
                </c:pt>
                <c:pt idx="59">
                  <c:v>45854.5</c:v>
                </c:pt>
                <c:pt idx="60">
                  <c:v>46808</c:v>
                </c:pt>
                <c:pt idx="61">
                  <c:v>46818.5</c:v>
                </c:pt>
                <c:pt idx="62">
                  <c:v>47496</c:v>
                </c:pt>
                <c:pt idx="63">
                  <c:v>47590</c:v>
                </c:pt>
                <c:pt idx="64">
                  <c:v>47688</c:v>
                </c:pt>
                <c:pt idx="65">
                  <c:v>47703.5</c:v>
                </c:pt>
                <c:pt idx="66">
                  <c:v>47757.5</c:v>
                </c:pt>
                <c:pt idx="67">
                  <c:v>48721.5</c:v>
                </c:pt>
                <c:pt idx="68">
                  <c:v>48721.5</c:v>
                </c:pt>
                <c:pt idx="69">
                  <c:v>48721.5</c:v>
                </c:pt>
                <c:pt idx="70">
                  <c:v>49374</c:v>
                </c:pt>
                <c:pt idx="71">
                  <c:v>49374</c:v>
                </c:pt>
                <c:pt idx="72">
                  <c:v>49445.5</c:v>
                </c:pt>
                <c:pt idx="73">
                  <c:v>49445.5</c:v>
                </c:pt>
                <c:pt idx="74">
                  <c:v>49522.5</c:v>
                </c:pt>
                <c:pt idx="75">
                  <c:v>49522.5</c:v>
                </c:pt>
                <c:pt idx="76">
                  <c:v>49525</c:v>
                </c:pt>
                <c:pt idx="77">
                  <c:v>49525</c:v>
                </c:pt>
                <c:pt idx="78">
                  <c:v>49576.5</c:v>
                </c:pt>
                <c:pt idx="79">
                  <c:v>49576.5</c:v>
                </c:pt>
                <c:pt idx="80">
                  <c:v>49582</c:v>
                </c:pt>
                <c:pt idx="81">
                  <c:v>49582</c:v>
                </c:pt>
                <c:pt idx="82">
                  <c:v>49614.5</c:v>
                </c:pt>
                <c:pt idx="83">
                  <c:v>49614.5</c:v>
                </c:pt>
                <c:pt idx="84">
                  <c:v>49699</c:v>
                </c:pt>
                <c:pt idx="85">
                  <c:v>49699</c:v>
                </c:pt>
                <c:pt idx="86">
                  <c:v>50538</c:v>
                </c:pt>
                <c:pt idx="87">
                  <c:v>50538</c:v>
                </c:pt>
                <c:pt idx="88">
                  <c:v>50662</c:v>
                </c:pt>
                <c:pt idx="89">
                  <c:v>51287.5</c:v>
                </c:pt>
                <c:pt idx="90">
                  <c:v>51287.5</c:v>
                </c:pt>
                <c:pt idx="91">
                  <c:v>51287.5</c:v>
                </c:pt>
                <c:pt idx="92">
                  <c:v>51287.5</c:v>
                </c:pt>
                <c:pt idx="93">
                  <c:v>51514</c:v>
                </c:pt>
                <c:pt idx="94">
                  <c:v>51514</c:v>
                </c:pt>
                <c:pt idx="95">
                  <c:v>51572</c:v>
                </c:pt>
                <c:pt idx="96">
                  <c:v>51572</c:v>
                </c:pt>
                <c:pt idx="97">
                  <c:v>52340</c:v>
                </c:pt>
                <c:pt idx="98">
                  <c:v>52340</c:v>
                </c:pt>
                <c:pt idx="99">
                  <c:v>52431</c:v>
                </c:pt>
                <c:pt idx="100">
                  <c:v>52431</c:v>
                </c:pt>
                <c:pt idx="101">
                  <c:v>52446.5</c:v>
                </c:pt>
                <c:pt idx="102">
                  <c:v>52446.5</c:v>
                </c:pt>
                <c:pt idx="103">
                  <c:v>52447</c:v>
                </c:pt>
                <c:pt idx="104">
                  <c:v>52447</c:v>
                </c:pt>
                <c:pt idx="105">
                  <c:v>52452</c:v>
                </c:pt>
                <c:pt idx="106">
                  <c:v>52452</c:v>
                </c:pt>
                <c:pt idx="107">
                  <c:v>52452.5</c:v>
                </c:pt>
                <c:pt idx="108">
                  <c:v>52452.5</c:v>
                </c:pt>
                <c:pt idx="109">
                  <c:v>52471</c:v>
                </c:pt>
                <c:pt idx="110">
                  <c:v>52471</c:v>
                </c:pt>
                <c:pt idx="111">
                  <c:v>52509.5</c:v>
                </c:pt>
                <c:pt idx="112">
                  <c:v>52509.5</c:v>
                </c:pt>
                <c:pt idx="113">
                  <c:v>52510</c:v>
                </c:pt>
                <c:pt idx="114">
                  <c:v>52510</c:v>
                </c:pt>
                <c:pt idx="115">
                  <c:v>53165.5</c:v>
                </c:pt>
                <c:pt idx="116">
                  <c:v>53165.5</c:v>
                </c:pt>
                <c:pt idx="117">
                  <c:v>53218.5</c:v>
                </c:pt>
                <c:pt idx="118">
                  <c:v>53218.5</c:v>
                </c:pt>
                <c:pt idx="119">
                  <c:v>53289</c:v>
                </c:pt>
                <c:pt idx="120">
                  <c:v>53289</c:v>
                </c:pt>
                <c:pt idx="121">
                  <c:v>53293</c:v>
                </c:pt>
                <c:pt idx="122">
                  <c:v>53293</c:v>
                </c:pt>
                <c:pt idx="123">
                  <c:v>54236</c:v>
                </c:pt>
                <c:pt idx="124">
                  <c:v>54236</c:v>
                </c:pt>
                <c:pt idx="125">
                  <c:v>54311.5</c:v>
                </c:pt>
                <c:pt idx="126">
                  <c:v>54311.5</c:v>
                </c:pt>
                <c:pt idx="127">
                  <c:v>54421</c:v>
                </c:pt>
                <c:pt idx="128">
                  <c:v>54421</c:v>
                </c:pt>
                <c:pt idx="129">
                  <c:v>54463</c:v>
                </c:pt>
                <c:pt idx="130">
                  <c:v>54463</c:v>
                </c:pt>
                <c:pt idx="131">
                  <c:v>54463</c:v>
                </c:pt>
                <c:pt idx="132">
                  <c:v>54463</c:v>
                </c:pt>
                <c:pt idx="133">
                  <c:v>54463</c:v>
                </c:pt>
                <c:pt idx="134">
                  <c:v>54463</c:v>
                </c:pt>
                <c:pt idx="135">
                  <c:v>54489</c:v>
                </c:pt>
                <c:pt idx="136">
                  <c:v>54489</c:v>
                </c:pt>
                <c:pt idx="137">
                  <c:v>55214</c:v>
                </c:pt>
                <c:pt idx="138">
                  <c:v>55214</c:v>
                </c:pt>
                <c:pt idx="139">
                  <c:v>55359</c:v>
                </c:pt>
                <c:pt idx="140">
                  <c:v>55359</c:v>
                </c:pt>
                <c:pt idx="141">
                  <c:v>55448.5</c:v>
                </c:pt>
                <c:pt idx="142">
                  <c:v>55448.5</c:v>
                </c:pt>
                <c:pt idx="143">
                  <c:v>55453</c:v>
                </c:pt>
                <c:pt idx="144">
                  <c:v>55494.5</c:v>
                </c:pt>
                <c:pt idx="145">
                  <c:v>56162</c:v>
                </c:pt>
                <c:pt idx="146">
                  <c:v>56162</c:v>
                </c:pt>
                <c:pt idx="147">
                  <c:v>56201</c:v>
                </c:pt>
                <c:pt idx="148">
                  <c:v>56201</c:v>
                </c:pt>
                <c:pt idx="149">
                  <c:v>56249.5</c:v>
                </c:pt>
                <c:pt idx="150">
                  <c:v>56250</c:v>
                </c:pt>
                <c:pt idx="151">
                  <c:v>57112</c:v>
                </c:pt>
                <c:pt idx="152">
                  <c:v>57872</c:v>
                </c:pt>
                <c:pt idx="153">
                  <c:v>57919</c:v>
                </c:pt>
                <c:pt idx="154">
                  <c:v>58044</c:v>
                </c:pt>
                <c:pt idx="155">
                  <c:v>58045</c:v>
                </c:pt>
                <c:pt idx="156">
                  <c:v>58198</c:v>
                </c:pt>
                <c:pt idx="157">
                  <c:v>58198.5</c:v>
                </c:pt>
                <c:pt idx="158">
                  <c:v>58286.5</c:v>
                </c:pt>
                <c:pt idx="159">
                  <c:v>58287.5</c:v>
                </c:pt>
                <c:pt idx="160">
                  <c:v>58344</c:v>
                </c:pt>
                <c:pt idx="161">
                  <c:v>58971</c:v>
                </c:pt>
                <c:pt idx="162">
                  <c:v>59138.5</c:v>
                </c:pt>
                <c:pt idx="163">
                  <c:v>59143.5</c:v>
                </c:pt>
                <c:pt idx="164">
                  <c:v>59196</c:v>
                </c:pt>
                <c:pt idx="165">
                  <c:v>59196.5</c:v>
                </c:pt>
                <c:pt idx="166">
                  <c:v>59874</c:v>
                </c:pt>
                <c:pt idx="167">
                  <c:v>60073.5</c:v>
                </c:pt>
                <c:pt idx="168">
                  <c:v>60830.5</c:v>
                </c:pt>
                <c:pt idx="169">
                  <c:v>60830.5</c:v>
                </c:pt>
                <c:pt idx="170">
                  <c:v>61045</c:v>
                </c:pt>
                <c:pt idx="171">
                  <c:v>61045.5</c:v>
                </c:pt>
                <c:pt idx="172">
                  <c:v>61752.5</c:v>
                </c:pt>
                <c:pt idx="173">
                  <c:v>61858.5</c:v>
                </c:pt>
                <c:pt idx="174">
                  <c:v>61930.5</c:v>
                </c:pt>
                <c:pt idx="175">
                  <c:v>62113</c:v>
                </c:pt>
                <c:pt idx="176">
                  <c:v>62715.5</c:v>
                </c:pt>
                <c:pt idx="177">
                  <c:v>62715.5</c:v>
                </c:pt>
                <c:pt idx="178">
                  <c:v>62948</c:v>
                </c:pt>
                <c:pt idx="179">
                  <c:v>64669</c:v>
                </c:pt>
                <c:pt idx="180">
                  <c:v>64897.5</c:v>
                </c:pt>
                <c:pt idx="181">
                  <c:v>64898</c:v>
                </c:pt>
                <c:pt idx="182">
                  <c:v>64945.5</c:v>
                </c:pt>
                <c:pt idx="183">
                  <c:v>65562.5</c:v>
                </c:pt>
                <c:pt idx="184">
                  <c:v>65645.5</c:v>
                </c:pt>
                <c:pt idx="185">
                  <c:v>66895.5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3">
                  <c:v>6.9773700000951067E-2</c:v>
                </c:pt>
                <c:pt idx="109">
                  <c:v>7.8611529999761842E-2</c:v>
                </c:pt>
                <c:pt idx="117">
                  <c:v>8.2685455003229436E-2</c:v>
                </c:pt>
                <c:pt idx="147">
                  <c:v>8.8685430004261434E-2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D0-47A4-89E3-85D5B76B4D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9362.5</c:v>
                </c:pt>
                <c:pt idx="2">
                  <c:v>9363</c:v>
                </c:pt>
                <c:pt idx="3">
                  <c:v>9365</c:v>
                </c:pt>
                <c:pt idx="4">
                  <c:v>11355</c:v>
                </c:pt>
                <c:pt idx="5">
                  <c:v>11355.5</c:v>
                </c:pt>
                <c:pt idx="6">
                  <c:v>11357.5</c:v>
                </c:pt>
                <c:pt idx="7">
                  <c:v>11358</c:v>
                </c:pt>
                <c:pt idx="8">
                  <c:v>12194</c:v>
                </c:pt>
                <c:pt idx="9">
                  <c:v>12313.5</c:v>
                </c:pt>
                <c:pt idx="10">
                  <c:v>12314</c:v>
                </c:pt>
                <c:pt idx="11">
                  <c:v>12318.5</c:v>
                </c:pt>
                <c:pt idx="12">
                  <c:v>12319</c:v>
                </c:pt>
                <c:pt idx="13">
                  <c:v>12319</c:v>
                </c:pt>
                <c:pt idx="14">
                  <c:v>12345</c:v>
                </c:pt>
                <c:pt idx="15">
                  <c:v>12345</c:v>
                </c:pt>
                <c:pt idx="16">
                  <c:v>13226.5</c:v>
                </c:pt>
                <c:pt idx="17">
                  <c:v>13305</c:v>
                </c:pt>
                <c:pt idx="18">
                  <c:v>13333</c:v>
                </c:pt>
                <c:pt idx="19">
                  <c:v>13393</c:v>
                </c:pt>
                <c:pt idx="20">
                  <c:v>13445.5</c:v>
                </c:pt>
                <c:pt idx="21">
                  <c:v>14348</c:v>
                </c:pt>
                <c:pt idx="22">
                  <c:v>14353</c:v>
                </c:pt>
                <c:pt idx="23">
                  <c:v>14353.5</c:v>
                </c:pt>
                <c:pt idx="24">
                  <c:v>16260.5</c:v>
                </c:pt>
                <c:pt idx="25">
                  <c:v>16268.5</c:v>
                </c:pt>
                <c:pt idx="26">
                  <c:v>16365</c:v>
                </c:pt>
                <c:pt idx="27">
                  <c:v>17134.5</c:v>
                </c:pt>
                <c:pt idx="28">
                  <c:v>17135</c:v>
                </c:pt>
                <c:pt idx="29">
                  <c:v>18035</c:v>
                </c:pt>
                <c:pt idx="30">
                  <c:v>18038</c:v>
                </c:pt>
                <c:pt idx="31">
                  <c:v>18117.5</c:v>
                </c:pt>
                <c:pt idx="32">
                  <c:v>18140.5</c:v>
                </c:pt>
                <c:pt idx="33">
                  <c:v>18175</c:v>
                </c:pt>
                <c:pt idx="34">
                  <c:v>18243</c:v>
                </c:pt>
                <c:pt idx="35">
                  <c:v>19055.5</c:v>
                </c:pt>
                <c:pt idx="36">
                  <c:v>19110</c:v>
                </c:pt>
                <c:pt idx="37">
                  <c:v>19131</c:v>
                </c:pt>
                <c:pt idx="38">
                  <c:v>19246</c:v>
                </c:pt>
                <c:pt idx="39">
                  <c:v>20126</c:v>
                </c:pt>
                <c:pt idx="40">
                  <c:v>20194</c:v>
                </c:pt>
                <c:pt idx="41">
                  <c:v>22098</c:v>
                </c:pt>
                <c:pt idx="42">
                  <c:v>22893</c:v>
                </c:pt>
                <c:pt idx="43">
                  <c:v>22895.5</c:v>
                </c:pt>
                <c:pt idx="44">
                  <c:v>22916.5</c:v>
                </c:pt>
                <c:pt idx="45">
                  <c:v>23017.5</c:v>
                </c:pt>
                <c:pt idx="46">
                  <c:v>23046</c:v>
                </c:pt>
                <c:pt idx="47">
                  <c:v>25783</c:v>
                </c:pt>
                <c:pt idx="48">
                  <c:v>25796.5</c:v>
                </c:pt>
                <c:pt idx="49">
                  <c:v>26809.5</c:v>
                </c:pt>
                <c:pt idx="50">
                  <c:v>27674</c:v>
                </c:pt>
                <c:pt idx="51">
                  <c:v>29719</c:v>
                </c:pt>
                <c:pt idx="52">
                  <c:v>33535</c:v>
                </c:pt>
                <c:pt idx="53">
                  <c:v>36319</c:v>
                </c:pt>
                <c:pt idx="54">
                  <c:v>40093</c:v>
                </c:pt>
                <c:pt idx="55">
                  <c:v>42021</c:v>
                </c:pt>
                <c:pt idx="56">
                  <c:v>43094</c:v>
                </c:pt>
                <c:pt idx="57">
                  <c:v>44919.5</c:v>
                </c:pt>
                <c:pt idx="58">
                  <c:v>45774</c:v>
                </c:pt>
                <c:pt idx="59">
                  <c:v>45854.5</c:v>
                </c:pt>
                <c:pt idx="60">
                  <c:v>46808</c:v>
                </c:pt>
                <c:pt idx="61">
                  <c:v>46818.5</c:v>
                </c:pt>
                <c:pt idx="62">
                  <c:v>47496</c:v>
                </c:pt>
                <c:pt idx="63">
                  <c:v>47590</c:v>
                </c:pt>
                <c:pt idx="64">
                  <c:v>47688</c:v>
                </c:pt>
                <c:pt idx="65">
                  <c:v>47703.5</c:v>
                </c:pt>
                <c:pt idx="66">
                  <c:v>47757.5</c:v>
                </c:pt>
                <c:pt idx="67">
                  <c:v>48721.5</c:v>
                </c:pt>
                <c:pt idx="68">
                  <c:v>48721.5</c:v>
                </c:pt>
                <c:pt idx="69">
                  <c:v>48721.5</c:v>
                </c:pt>
                <c:pt idx="70">
                  <c:v>49374</c:v>
                </c:pt>
                <c:pt idx="71">
                  <c:v>49374</c:v>
                </c:pt>
                <c:pt idx="72">
                  <c:v>49445.5</c:v>
                </c:pt>
                <c:pt idx="73">
                  <c:v>49445.5</c:v>
                </c:pt>
                <c:pt idx="74">
                  <c:v>49522.5</c:v>
                </c:pt>
                <c:pt idx="75">
                  <c:v>49522.5</c:v>
                </c:pt>
                <c:pt idx="76">
                  <c:v>49525</c:v>
                </c:pt>
                <c:pt idx="77">
                  <c:v>49525</c:v>
                </c:pt>
                <c:pt idx="78">
                  <c:v>49576.5</c:v>
                </c:pt>
                <c:pt idx="79">
                  <c:v>49576.5</c:v>
                </c:pt>
                <c:pt idx="80">
                  <c:v>49582</c:v>
                </c:pt>
                <c:pt idx="81">
                  <c:v>49582</c:v>
                </c:pt>
                <c:pt idx="82">
                  <c:v>49614.5</c:v>
                </c:pt>
                <c:pt idx="83">
                  <c:v>49614.5</c:v>
                </c:pt>
                <c:pt idx="84">
                  <c:v>49699</c:v>
                </c:pt>
                <c:pt idx="85">
                  <c:v>49699</c:v>
                </c:pt>
                <c:pt idx="86">
                  <c:v>50538</c:v>
                </c:pt>
                <c:pt idx="87">
                  <c:v>50538</c:v>
                </c:pt>
                <c:pt idx="88">
                  <c:v>50662</c:v>
                </c:pt>
                <c:pt idx="89">
                  <c:v>51287.5</c:v>
                </c:pt>
                <c:pt idx="90">
                  <c:v>51287.5</c:v>
                </c:pt>
                <c:pt idx="91">
                  <c:v>51287.5</c:v>
                </c:pt>
                <c:pt idx="92">
                  <c:v>51287.5</c:v>
                </c:pt>
                <c:pt idx="93">
                  <c:v>51514</c:v>
                </c:pt>
                <c:pt idx="94">
                  <c:v>51514</c:v>
                </c:pt>
                <c:pt idx="95">
                  <c:v>51572</c:v>
                </c:pt>
                <c:pt idx="96">
                  <c:v>51572</c:v>
                </c:pt>
                <c:pt idx="97">
                  <c:v>52340</c:v>
                </c:pt>
                <c:pt idx="98">
                  <c:v>52340</c:v>
                </c:pt>
                <c:pt idx="99">
                  <c:v>52431</c:v>
                </c:pt>
                <c:pt idx="100">
                  <c:v>52431</c:v>
                </c:pt>
                <c:pt idx="101">
                  <c:v>52446.5</c:v>
                </c:pt>
                <c:pt idx="102">
                  <c:v>52446.5</c:v>
                </c:pt>
                <c:pt idx="103">
                  <c:v>52447</c:v>
                </c:pt>
                <c:pt idx="104">
                  <c:v>52447</c:v>
                </c:pt>
                <c:pt idx="105">
                  <c:v>52452</c:v>
                </c:pt>
                <c:pt idx="106">
                  <c:v>52452</c:v>
                </c:pt>
                <c:pt idx="107">
                  <c:v>52452.5</c:v>
                </c:pt>
                <c:pt idx="108">
                  <c:v>52452.5</c:v>
                </c:pt>
                <c:pt idx="109">
                  <c:v>52471</c:v>
                </c:pt>
                <c:pt idx="110">
                  <c:v>52471</c:v>
                </c:pt>
                <c:pt idx="111">
                  <c:v>52509.5</c:v>
                </c:pt>
                <c:pt idx="112">
                  <c:v>52509.5</c:v>
                </c:pt>
                <c:pt idx="113">
                  <c:v>52510</c:v>
                </c:pt>
                <c:pt idx="114">
                  <c:v>52510</c:v>
                </c:pt>
                <c:pt idx="115">
                  <c:v>53165.5</c:v>
                </c:pt>
                <c:pt idx="116">
                  <c:v>53165.5</c:v>
                </c:pt>
                <c:pt idx="117">
                  <c:v>53218.5</c:v>
                </c:pt>
                <c:pt idx="118">
                  <c:v>53218.5</c:v>
                </c:pt>
                <c:pt idx="119">
                  <c:v>53289</c:v>
                </c:pt>
                <c:pt idx="120">
                  <c:v>53289</c:v>
                </c:pt>
                <c:pt idx="121">
                  <c:v>53293</c:v>
                </c:pt>
                <c:pt idx="122">
                  <c:v>53293</c:v>
                </c:pt>
                <c:pt idx="123">
                  <c:v>54236</c:v>
                </c:pt>
                <c:pt idx="124">
                  <c:v>54236</c:v>
                </c:pt>
                <c:pt idx="125">
                  <c:v>54311.5</c:v>
                </c:pt>
                <c:pt idx="126">
                  <c:v>54311.5</c:v>
                </c:pt>
                <c:pt idx="127">
                  <c:v>54421</c:v>
                </c:pt>
                <c:pt idx="128">
                  <c:v>54421</c:v>
                </c:pt>
                <c:pt idx="129">
                  <c:v>54463</c:v>
                </c:pt>
                <c:pt idx="130">
                  <c:v>54463</c:v>
                </c:pt>
                <c:pt idx="131">
                  <c:v>54463</c:v>
                </c:pt>
                <c:pt idx="132">
                  <c:v>54463</c:v>
                </c:pt>
                <c:pt idx="133">
                  <c:v>54463</c:v>
                </c:pt>
                <c:pt idx="134">
                  <c:v>54463</c:v>
                </c:pt>
                <c:pt idx="135">
                  <c:v>54489</c:v>
                </c:pt>
                <c:pt idx="136">
                  <c:v>54489</c:v>
                </c:pt>
                <c:pt idx="137">
                  <c:v>55214</c:v>
                </c:pt>
                <c:pt idx="138">
                  <c:v>55214</c:v>
                </c:pt>
                <c:pt idx="139">
                  <c:v>55359</c:v>
                </c:pt>
                <c:pt idx="140">
                  <c:v>55359</c:v>
                </c:pt>
                <c:pt idx="141">
                  <c:v>55448.5</c:v>
                </c:pt>
                <c:pt idx="142">
                  <c:v>55448.5</c:v>
                </c:pt>
                <c:pt idx="143">
                  <c:v>55453</c:v>
                </c:pt>
                <c:pt idx="144">
                  <c:v>55494.5</c:v>
                </c:pt>
                <c:pt idx="145">
                  <c:v>56162</c:v>
                </c:pt>
                <c:pt idx="146">
                  <c:v>56162</c:v>
                </c:pt>
                <c:pt idx="147">
                  <c:v>56201</c:v>
                </c:pt>
                <c:pt idx="148">
                  <c:v>56201</c:v>
                </c:pt>
                <c:pt idx="149">
                  <c:v>56249.5</c:v>
                </c:pt>
                <c:pt idx="150">
                  <c:v>56250</c:v>
                </c:pt>
                <c:pt idx="151">
                  <c:v>57112</c:v>
                </c:pt>
                <c:pt idx="152">
                  <c:v>57872</c:v>
                </c:pt>
                <c:pt idx="153">
                  <c:v>57919</c:v>
                </c:pt>
                <c:pt idx="154">
                  <c:v>58044</c:v>
                </c:pt>
                <c:pt idx="155">
                  <c:v>58045</c:v>
                </c:pt>
                <c:pt idx="156">
                  <c:v>58198</c:v>
                </c:pt>
                <c:pt idx="157">
                  <c:v>58198.5</c:v>
                </c:pt>
                <c:pt idx="158">
                  <c:v>58286.5</c:v>
                </c:pt>
                <c:pt idx="159">
                  <c:v>58287.5</c:v>
                </c:pt>
                <c:pt idx="160">
                  <c:v>58344</c:v>
                </c:pt>
                <c:pt idx="161">
                  <c:v>58971</c:v>
                </c:pt>
                <c:pt idx="162">
                  <c:v>59138.5</c:v>
                </c:pt>
                <c:pt idx="163">
                  <c:v>59143.5</c:v>
                </c:pt>
                <c:pt idx="164">
                  <c:v>59196</c:v>
                </c:pt>
                <c:pt idx="165">
                  <c:v>59196.5</c:v>
                </c:pt>
                <c:pt idx="166">
                  <c:v>59874</c:v>
                </c:pt>
                <c:pt idx="167">
                  <c:v>60073.5</c:v>
                </c:pt>
                <c:pt idx="168">
                  <c:v>60830.5</c:v>
                </c:pt>
                <c:pt idx="169">
                  <c:v>60830.5</c:v>
                </c:pt>
                <c:pt idx="170">
                  <c:v>61045</c:v>
                </c:pt>
                <c:pt idx="171">
                  <c:v>61045.5</c:v>
                </c:pt>
                <c:pt idx="172">
                  <c:v>61752.5</c:v>
                </c:pt>
                <c:pt idx="173">
                  <c:v>61858.5</c:v>
                </c:pt>
                <c:pt idx="174">
                  <c:v>61930.5</c:v>
                </c:pt>
                <c:pt idx="175">
                  <c:v>62113</c:v>
                </c:pt>
                <c:pt idx="176">
                  <c:v>62715.5</c:v>
                </c:pt>
                <c:pt idx="177">
                  <c:v>62715.5</c:v>
                </c:pt>
                <c:pt idx="178">
                  <c:v>62948</c:v>
                </c:pt>
                <c:pt idx="179">
                  <c:v>64669</c:v>
                </c:pt>
                <c:pt idx="180">
                  <c:v>64897.5</c:v>
                </c:pt>
                <c:pt idx="181">
                  <c:v>64898</c:v>
                </c:pt>
                <c:pt idx="182">
                  <c:v>64945.5</c:v>
                </c:pt>
                <c:pt idx="183">
                  <c:v>65562.5</c:v>
                </c:pt>
                <c:pt idx="184">
                  <c:v>65645.5</c:v>
                </c:pt>
                <c:pt idx="185">
                  <c:v>66895.5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3.3633749990258366E-3</c:v>
                </c:pt>
                <c:pt idx="3">
                  <c:v>2.1619500039378181E-3</c:v>
                </c:pt>
                <c:pt idx="4">
                  <c:v>5.3276500038919039E-3</c:v>
                </c:pt>
                <c:pt idx="5">
                  <c:v>3.2873649979592301E-3</c:v>
                </c:pt>
                <c:pt idx="6">
                  <c:v>2.9262250027386472E-3</c:v>
                </c:pt>
                <c:pt idx="7">
                  <c:v>3.6859399988316E-3</c:v>
                </c:pt>
                <c:pt idx="8">
                  <c:v>8.0294200015487149E-3</c:v>
                </c:pt>
                <c:pt idx="9">
                  <c:v>7.1013050037436187E-3</c:v>
                </c:pt>
                <c:pt idx="10">
                  <c:v>6.1610199991264381E-3</c:v>
                </c:pt>
                <c:pt idx="11">
                  <c:v>7.8984549982124008E-3</c:v>
                </c:pt>
                <c:pt idx="13">
                  <c:v>5.4581700023845769E-3</c:v>
                </c:pt>
                <c:pt idx="15">
                  <c:v>7.063350007229019E-3</c:v>
                </c:pt>
                <c:pt idx="21">
                  <c:v>6.9816399991395883E-3</c:v>
                </c:pt>
                <c:pt idx="22">
                  <c:v>8.1787900053313933E-3</c:v>
                </c:pt>
                <c:pt idx="23">
                  <c:v>6.4385050063719973E-3</c:v>
                </c:pt>
                <c:pt idx="27">
                  <c:v>1.0673335003957618E-2</c:v>
                </c:pt>
                <c:pt idx="28">
                  <c:v>9.4330499996431172E-3</c:v>
                </c:pt>
                <c:pt idx="57">
                  <c:v>6.4435885004058946E-2</c:v>
                </c:pt>
                <c:pt idx="59">
                  <c:v>6.6302935003477614E-2</c:v>
                </c:pt>
                <c:pt idx="60">
                  <c:v>6.7479440003808122E-2</c:v>
                </c:pt>
                <c:pt idx="61">
                  <c:v>6.8433455002377741E-2</c:v>
                </c:pt>
                <c:pt idx="62">
                  <c:v>7.0147280006494839E-2</c:v>
                </c:pt>
                <c:pt idx="64">
                  <c:v>7.2877840008004569E-2</c:v>
                </c:pt>
                <c:pt idx="65">
                  <c:v>7.4629005008318927E-2</c:v>
                </c:pt>
                <c:pt idx="66">
                  <c:v>7.157822500448674E-2</c:v>
                </c:pt>
                <c:pt idx="70">
                  <c:v>7.3736819998885039E-2</c:v>
                </c:pt>
                <c:pt idx="74">
                  <c:v>7.4872174998745322E-2</c:v>
                </c:pt>
                <c:pt idx="76">
                  <c:v>7.4270749995775986E-2</c:v>
                </c:pt>
                <c:pt idx="78">
                  <c:v>7.6021395005227532E-2</c:v>
                </c:pt>
                <c:pt idx="80">
                  <c:v>7.5578260009933729E-2</c:v>
                </c:pt>
                <c:pt idx="82">
                  <c:v>7.6659735001157969E-2</c:v>
                </c:pt>
                <c:pt idx="84">
                  <c:v>7.6951570001256187E-2</c:v>
                </c:pt>
                <c:pt idx="86">
                  <c:v>7.6453340006992221E-2</c:v>
                </c:pt>
                <c:pt idx="89">
                  <c:v>7.9466125003818888E-2</c:v>
                </c:pt>
                <c:pt idx="90">
                  <c:v>7.9466125003818888E-2</c:v>
                </c:pt>
                <c:pt idx="93">
                  <c:v>8.0417019999003969E-2</c:v>
                </c:pt>
                <c:pt idx="95">
                  <c:v>7.8443960010190494E-2</c:v>
                </c:pt>
                <c:pt idx="97">
                  <c:v>7.2866200003772974E-2</c:v>
                </c:pt>
                <c:pt idx="99">
                  <c:v>7.9934330002288334E-2</c:v>
                </c:pt>
                <c:pt idx="101">
                  <c:v>8.8285494995943736E-2</c:v>
                </c:pt>
                <c:pt idx="105">
                  <c:v>7.8342360000533517E-2</c:v>
                </c:pt>
                <c:pt idx="107">
                  <c:v>8.1902075005928054E-2</c:v>
                </c:pt>
                <c:pt idx="111">
                  <c:v>8.2109585004218388E-2</c:v>
                </c:pt>
                <c:pt idx="113">
                  <c:v>7.8069300005154219E-2</c:v>
                </c:pt>
                <c:pt idx="115">
                  <c:v>8.3755665000353474E-2</c:v>
                </c:pt>
                <c:pt idx="119">
                  <c:v>8.3505270005844068E-2</c:v>
                </c:pt>
                <c:pt idx="121">
                  <c:v>8.2482990001153667E-2</c:v>
                </c:pt>
                <c:pt idx="123">
                  <c:v>8.3405479999782983E-2</c:v>
                </c:pt>
                <c:pt idx="125">
                  <c:v>8.5822445005760528E-2</c:v>
                </c:pt>
                <c:pt idx="127">
                  <c:v>8.4100030006084125E-2</c:v>
                </c:pt>
                <c:pt idx="135">
                  <c:v>8.362127000145847E-2</c:v>
                </c:pt>
                <c:pt idx="137">
                  <c:v>8.4608020006271545E-2</c:v>
                </c:pt>
                <c:pt idx="139">
                  <c:v>8.6925370000244584E-2</c:v>
                </c:pt>
                <c:pt idx="141">
                  <c:v>8.6714354998548515E-2</c:v>
                </c:pt>
                <c:pt idx="145">
                  <c:v>8.7127660000987817E-2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D0-47A4-89E3-85D5B76B4D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9362.5</c:v>
                </c:pt>
                <c:pt idx="2">
                  <c:v>9363</c:v>
                </c:pt>
                <c:pt idx="3">
                  <c:v>9365</c:v>
                </c:pt>
                <c:pt idx="4">
                  <c:v>11355</c:v>
                </c:pt>
                <c:pt idx="5">
                  <c:v>11355.5</c:v>
                </c:pt>
                <c:pt idx="6">
                  <c:v>11357.5</c:v>
                </c:pt>
                <c:pt idx="7">
                  <c:v>11358</c:v>
                </c:pt>
                <c:pt idx="8">
                  <c:v>12194</c:v>
                </c:pt>
                <c:pt idx="9">
                  <c:v>12313.5</c:v>
                </c:pt>
                <c:pt idx="10">
                  <c:v>12314</c:v>
                </c:pt>
                <c:pt idx="11">
                  <c:v>12318.5</c:v>
                </c:pt>
                <c:pt idx="12">
                  <c:v>12319</c:v>
                </c:pt>
                <c:pt idx="13">
                  <c:v>12319</c:v>
                </c:pt>
                <c:pt idx="14">
                  <c:v>12345</c:v>
                </c:pt>
                <c:pt idx="15">
                  <c:v>12345</c:v>
                </c:pt>
                <c:pt idx="16">
                  <c:v>13226.5</c:v>
                </c:pt>
                <c:pt idx="17">
                  <c:v>13305</c:v>
                </c:pt>
                <c:pt idx="18">
                  <c:v>13333</c:v>
                </c:pt>
                <c:pt idx="19">
                  <c:v>13393</c:v>
                </c:pt>
                <c:pt idx="20">
                  <c:v>13445.5</c:v>
                </c:pt>
                <c:pt idx="21">
                  <c:v>14348</c:v>
                </c:pt>
                <c:pt idx="22">
                  <c:v>14353</c:v>
                </c:pt>
                <c:pt idx="23">
                  <c:v>14353.5</c:v>
                </c:pt>
                <c:pt idx="24">
                  <c:v>16260.5</c:v>
                </c:pt>
                <c:pt idx="25">
                  <c:v>16268.5</c:v>
                </c:pt>
                <c:pt idx="26">
                  <c:v>16365</c:v>
                </c:pt>
                <c:pt idx="27">
                  <c:v>17134.5</c:v>
                </c:pt>
                <c:pt idx="28">
                  <c:v>17135</c:v>
                </c:pt>
                <c:pt idx="29">
                  <c:v>18035</c:v>
                </c:pt>
                <c:pt idx="30">
                  <c:v>18038</c:v>
                </c:pt>
                <c:pt idx="31">
                  <c:v>18117.5</c:v>
                </c:pt>
                <c:pt idx="32">
                  <c:v>18140.5</c:v>
                </c:pt>
                <c:pt idx="33">
                  <c:v>18175</c:v>
                </c:pt>
                <c:pt idx="34">
                  <c:v>18243</c:v>
                </c:pt>
                <c:pt idx="35">
                  <c:v>19055.5</c:v>
                </c:pt>
                <c:pt idx="36">
                  <c:v>19110</c:v>
                </c:pt>
                <c:pt idx="37">
                  <c:v>19131</c:v>
                </c:pt>
                <c:pt idx="38">
                  <c:v>19246</c:v>
                </c:pt>
                <c:pt idx="39">
                  <c:v>20126</c:v>
                </c:pt>
                <c:pt idx="40">
                  <c:v>20194</c:v>
                </c:pt>
                <c:pt idx="41">
                  <c:v>22098</c:v>
                </c:pt>
                <c:pt idx="42">
                  <c:v>22893</c:v>
                </c:pt>
                <c:pt idx="43">
                  <c:v>22895.5</c:v>
                </c:pt>
                <c:pt idx="44">
                  <c:v>22916.5</c:v>
                </c:pt>
                <c:pt idx="45">
                  <c:v>23017.5</c:v>
                </c:pt>
                <c:pt idx="46">
                  <c:v>23046</c:v>
                </c:pt>
                <c:pt idx="47">
                  <c:v>25783</c:v>
                </c:pt>
                <c:pt idx="48">
                  <c:v>25796.5</c:v>
                </c:pt>
                <c:pt idx="49">
                  <c:v>26809.5</c:v>
                </c:pt>
                <c:pt idx="50">
                  <c:v>27674</c:v>
                </c:pt>
                <c:pt idx="51">
                  <c:v>29719</c:v>
                </c:pt>
                <c:pt idx="52">
                  <c:v>33535</c:v>
                </c:pt>
                <c:pt idx="53">
                  <c:v>36319</c:v>
                </c:pt>
                <c:pt idx="54">
                  <c:v>40093</c:v>
                </c:pt>
                <c:pt idx="55">
                  <c:v>42021</c:v>
                </c:pt>
                <c:pt idx="56">
                  <c:v>43094</c:v>
                </c:pt>
                <c:pt idx="57">
                  <c:v>44919.5</c:v>
                </c:pt>
                <c:pt idx="58">
                  <c:v>45774</c:v>
                </c:pt>
                <c:pt idx="59">
                  <c:v>45854.5</c:v>
                </c:pt>
                <c:pt idx="60">
                  <c:v>46808</c:v>
                </c:pt>
                <c:pt idx="61">
                  <c:v>46818.5</c:v>
                </c:pt>
                <c:pt idx="62">
                  <c:v>47496</c:v>
                </c:pt>
                <c:pt idx="63">
                  <c:v>47590</c:v>
                </c:pt>
                <c:pt idx="64">
                  <c:v>47688</c:v>
                </c:pt>
                <c:pt idx="65">
                  <c:v>47703.5</c:v>
                </c:pt>
                <c:pt idx="66">
                  <c:v>47757.5</c:v>
                </c:pt>
                <c:pt idx="67">
                  <c:v>48721.5</c:v>
                </c:pt>
                <c:pt idx="68">
                  <c:v>48721.5</c:v>
                </c:pt>
                <c:pt idx="69">
                  <c:v>48721.5</c:v>
                </c:pt>
                <c:pt idx="70">
                  <c:v>49374</c:v>
                </c:pt>
                <c:pt idx="71">
                  <c:v>49374</c:v>
                </c:pt>
                <c:pt idx="72">
                  <c:v>49445.5</c:v>
                </c:pt>
                <c:pt idx="73">
                  <c:v>49445.5</c:v>
                </c:pt>
                <c:pt idx="74">
                  <c:v>49522.5</c:v>
                </c:pt>
                <c:pt idx="75">
                  <c:v>49522.5</c:v>
                </c:pt>
                <c:pt idx="76">
                  <c:v>49525</c:v>
                </c:pt>
                <c:pt idx="77">
                  <c:v>49525</c:v>
                </c:pt>
                <c:pt idx="78">
                  <c:v>49576.5</c:v>
                </c:pt>
                <c:pt idx="79">
                  <c:v>49576.5</c:v>
                </c:pt>
                <c:pt idx="80">
                  <c:v>49582</c:v>
                </c:pt>
                <c:pt idx="81">
                  <c:v>49582</c:v>
                </c:pt>
                <c:pt idx="82">
                  <c:v>49614.5</c:v>
                </c:pt>
                <c:pt idx="83">
                  <c:v>49614.5</c:v>
                </c:pt>
                <c:pt idx="84">
                  <c:v>49699</c:v>
                </c:pt>
                <c:pt idx="85">
                  <c:v>49699</c:v>
                </c:pt>
                <c:pt idx="86">
                  <c:v>50538</c:v>
                </c:pt>
                <c:pt idx="87">
                  <c:v>50538</c:v>
                </c:pt>
                <c:pt idx="88">
                  <c:v>50662</c:v>
                </c:pt>
                <c:pt idx="89">
                  <c:v>51287.5</c:v>
                </c:pt>
                <c:pt idx="90">
                  <c:v>51287.5</c:v>
                </c:pt>
                <c:pt idx="91">
                  <c:v>51287.5</c:v>
                </c:pt>
                <c:pt idx="92">
                  <c:v>51287.5</c:v>
                </c:pt>
                <c:pt idx="93">
                  <c:v>51514</c:v>
                </c:pt>
                <c:pt idx="94">
                  <c:v>51514</c:v>
                </c:pt>
                <c:pt idx="95">
                  <c:v>51572</c:v>
                </c:pt>
                <c:pt idx="96">
                  <c:v>51572</c:v>
                </c:pt>
                <c:pt idx="97">
                  <c:v>52340</c:v>
                </c:pt>
                <c:pt idx="98">
                  <c:v>52340</c:v>
                </c:pt>
                <c:pt idx="99">
                  <c:v>52431</c:v>
                </c:pt>
                <c:pt idx="100">
                  <c:v>52431</c:v>
                </c:pt>
                <c:pt idx="101">
                  <c:v>52446.5</c:v>
                </c:pt>
                <c:pt idx="102">
                  <c:v>52446.5</c:v>
                </c:pt>
                <c:pt idx="103">
                  <c:v>52447</c:v>
                </c:pt>
                <c:pt idx="104">
                  <c:v>52447</c:v>
                </c:pt>
                <c:pt idx="105">
                  <c:v>52452</c:v>
                </c:pt>
                <c:pt idx="106">
                  <c:v>52452</c:v>
                </c:pt>
                <c:pt idx="107">
                  <c:v>52452.5</c:v>
                </c:pt>
                <c:pt idx="108">
                  <c:v>52452.5</c:v>
                </c:pt>
                <c:pt idx="109">
                  <c:v>52471</c:v>
                </c:pt>
                <c:pt idx="110">
                  <c:v>52471</c:v>
                </c:pt>
                <c:pt idx="111">
                  <c:v>52509.5</c:v>
                </c:pt>
                <c:pt idx="112">
                  <c:v>52509.5</c:v>
                </c:pt>
                <c:pt idx="113">
                  <c:v>52510</c:v>
                </c:pt>
                <c:pt idx="114">
                  <c:v>52510</c:v>
                </c:pt>
                <c:pt idx="115">
                  <c:v>53165.5</c:v>
                </c:pt>
                <c:pt idx="116">
                  <c:v>53165.5</c:v>
                </c:pt>
                <c:pt idx="117">
                  <c:v>53218.5</c:v>
                </c:pt>
                <c:pt idx="118">
                  <c:v>53218.5</c:v>
                </c:pt>
                <c:pt idx="119">
                  <c:v>53289</c:v>
                </c:pt>
                <c:pt idx="120">
                  <c:v>53289</c:v>
                </c:pt>
                <c:pt idx="121">
                  <c:v>53293</c:v>
                </c:pt>
                <c:pt idx="122">
                  <c:v>53293</c:v>
                </c:pt>
                <c:pt idx="123">
                  <c:v>54236</c:v>
                </c:pt>
                <c:pt idx="124">
                  <c:v>54236</c:v>
                </c:pt>
                <c:pt idx="125">
                  <c:v>54311.5</c:v>
                </c:pt>
                <c:pt idx="126">
                  <c:v>54311.5</c:v>
                </c:pt>
                <c:pt idx="127">
                  <c:v>54421</c:v>
                </c:pt>
                <c:pt idx="128">
                  <c:v>54421</c:v>
                </c:pt>
                <c:pt idx="129">
                  <c:v>54463</c:v>
                </c:pt>
                <c:pt idx="130">
                  <c:v>54463</c:v>
                </c:pt>
                <c:pt idx="131">
                  <c:v>54463</c:v>
                </c:pt>
                <c:pt idx="132">
                  <c:v>54463</c:v>
                </c:pt>
                <c:pt idx="133">
                  <c:v>54463</c:v>
                </c:pt>
                <c:pt idx="134">
                  <c:v>54463</c:v>
                </c:pt>
                <c:pt idx="135">
                  <c:v>54489</c:v>
                </c:pt>
                <c:pt idx="136">
                  <c:v>54489</c:v>
                </c:pt>
                <c:pt idx="137">
                  <c:v>55214</c:v>
                </c:pt>
                <c:pt idx="138">
                  <c:v>55214</c:v>
                </c:pt>
                <c:pt idx="139">
                  <c:v>55359</c:v>
                </c:pt>
                <c:pt idx="140">
                  <c:v>55359</c:v>
                </c:pt>
                <c:pt idx="141">
                  <c:v>55448.5</c:v>
                </c:pt>
                <c:pt idx="142">
                  <c:v>55448.5</c:v>
                </c:pt>
                <c:pt idx="143">
                  <c:v>55453</c:v>
                </c:pt>
                <c:pt idx="144">
                  <c:v>55494.5</c:v>
                </c:pt>
                <c:pt idx="145">
                  <c:v>56162</c:v>
                </c:pt>
                <c:pt idx="146">
                  <c:v>56162</c:v>
                </c:pt>
                <c:pt idx="147">
                  <c:v>56201</c:v>
                </c:pt>
                <c:pt idx="148">
                  <c:v>56201</c:v>
                </c:pt>
                <c:pt idx="149">
                  <c:v>56249.5</c:v>
                </c:pt>
                <c:pt idx="150">
                  <c:v>56250</c:v>
                </c:pt>
                <c:pt idx="151">
                  <c:v>57112</c:v>
                </c:pt>
                <c:pt idx="152">
                  <c:v>57872</c:v>
                </c:pt>
                <c:pt idx="153">
                  <c:v>57919</c:v>
                </c:pt>
                <c:pt idx="154">
                  <c:v>58044</c:v>
                </c:pt>
                <c:pt idx="155">
                  <c:v>58045</c:v>
                </c:pt>
                <c:pt idx="156">
                  <c:v>58198</c:v>
                </c:pt>
                <c:pt idx="157">
                  <c:v>58198.5</c:v>
                </c:pt>
                <c:pt idx="158">
                  <c:v>58286.5</c:v>
                </c:pt>
                <c:pt idx="159">
                  <c:v>58287.5</c:v>
                </c:pt>
                <c:pt idx="160">
                  <c:v>58344</c:v>
                </c:pt>
                <c:pt idx="161">
                  <c:v>58971</c:v>
                </c:pt>
                <c:pt idx="162">
                  <c:v>59138.5</c:v>
                </c:pt>
                <c:pt idx="163">
                  <c:v>59143.5</c:v>
                </c:pt>
                <c:pt idx="164">
                  <c:v>59196</c:v>
                </c:pt>
                <c:pt idx="165">
                  <c:v>59196.5</c:v>
                </c:pt>
                <c:pt idx="166">
                  <c:v>59874</c:v>
                </c:pt>
                <c:pt idx="167">
                  <c:v>60073.5</c:v>
                </c:pt>
                <c:pt idx="168">
                  <c:v>60830.5</c:v>
                </c:pt>
                <c:pt idx="169">
                  <c:v>60830.5</c:v>
                </c:pt>
                <c:pt idx="170">
                  <c:v>61045</c:v>
                </c:pt>
                <c:pt idx="171">
                  <c:v>61045.5</c:v>
                </c:pt>
                <c:pt idx="172">
                  <c:v>61752.5</c:v>
                </c:pt>
                <c:pt idx="173">
                  <c:v>61858.5</c:v>
                </c:pt>
                <c:pt idx="174">
                  <c:v>61930.5</c:v>
                </c:pt>
                <c:pt idx="175">
                  <c:v>62113</c:v>
                </c:pt>
                <c:pt idx="176">
                  <c:v>62715.5</c:v>
                </c:pt>
                <c:pt idx="177">
                  <c:v>62715.5</c:v>
                </c:pt>
                <c:pt idx="178">
                  <c:v>62948</c:v>
                </c:pt>
                <c:pt idx="179">
                  <c:v>64669</c:v>
                </c:pt>
                <c:pt idx="180">
                  <c:v>64897.5</c:v>
                </c:pt>
                <c:pt idx="181">
                  <c:v>64898</c:v>
                </c:pt>
                <c:pt idx="182">
                  <c:v>64945.5</c:v>
                </c:pt>
                <c:pt idx="183">
                  <c:v>65562.5</c:v>
                </c:pt>
                <c:pt idx="184">
                  <c:v>65645.5</c:v>
                </c:pt>
                <c:pt idx="185">
                  <c:v>66895.5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82">
                  <c:v>-9.3558934997417964E-2</c:v>
                </c:pt>
                <c:pt idx="184">
                  <c:v>2.9442065002513118E-2</c:v>
                </c:pt>
                <c:pt idx="185">
                  <c:v>-8.6070434990688227E-2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D0-47A4-89E3-85D5B76B4D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9362.5</c:v>
                </c:pt>
                <c:pt idx="2">
                  <c:v>9363</c:v>
                </c:pt>
                <c:pt idx="3">
                  <c:v>9365</c:v>
                </c:pt>
                <c:pt idx="4">
                  <c:v>11355</c:v>
                </c:pt>
                <c:pt idx="5">
                  <c:v>11355.5</c:v>
                </c:pt>
                <c:pt idx="6">
                  <c:v>11357.5</c:v>
                </c:pt>
                <c:pt idx="7">
                  <c:v>11358</c:v>
                </c:pt>
                <c:pt idx="8">
                  <c:v>12194</c:v>
                </c:pt>
                <c:pt idx="9">
                  <c:v>12313.5</c:v>
                </c:pt>
                <c:pt idx="10">
                  <c:v>12314</c:v>
                </c:pt>
                <c:pt idx="11">
                  <c:v>12318.5</c:v>
                </c:pt>
                <c:pt idx="12">
                  <c:v>12319</c:v>
                </c:pt>
                <c:pt idx="13">
                  <c:v>12319</c:v>
                </c:pt>
                <c:pt idx="14">
                  <c:v>12345</c:v>
                </c:pt>
                <c:pt idx="15">
                  <c:v>12345</c:v>
                </c:pt>
                <c:pt idx="16">
                  <c:v>13226.5</c:v>
                </c:pt>
                <c:pt idx="17">
                  <c:v>13305</c:v>
                </c:pt>
                <c:pt idx="18">
                  <c:v>13333</c:v>
                </c:pt>
                <c:pt idx="19">
                  <c:v>13393</c:v>
                </c:pt>
                <c:pt idx="20">
                  <c:v>13445.5</c:v>
                </c:pt>
                <c:pt idx="21">
                  <c:v>14348</c:v>
                </c:pt>
                <c:pt idx="22">
                  <c:v>14353</c:v>
                </c:pt>
                <c:pt idx="23">
                  <c:v>14353.5</c:v>
                </c:pt>
                <c:pt idx="24">
                  <c:v>16260.5</c:v>
                </c:pt>
                <c:pt idx="25">
                  <c:v>16268.5</c:v>
                </c:pt>
                <c:pt idx="26">
                  <c:v>16365</c:v>
                </c:pt>
                <c:pt idx="27">
                  <c:v>17134.5</c:v>
                </c:pt>
                <c:pt idx="28">
                  <c:v>17135</c:v>
                </c:pt>
                <c:pt idx="29">
                  <c:v>18035</c:v>
                </c:pt>
                <c:pt idx="30">
                  <c:v>18038</c:v>
                </c:pt>
                <c:pt idx="31">
                  <c:v>18117.5</c:v>
                </c:pt>
                <c:pt idx="32">
                  <c:v>18140.5</c:v>
                </c:pt>
                <c:pt idx="33">
                  <c:v>18175</c:v>
                </c:pt>
                <c:pt idx="34">
                  <c:v>18243</c:v>
                </c:pt>
                <c:pt idx="35">
                  <c:v>19055.5</c:v>
                </c:pt>
                <c:pt idx="36">
                  <c:v>19110</c:v>
                </c:pt>
                <c:pt idx="37">
                  <c:v>19131</c:v>
                </c:pt>
                <c:pt idx="38">
                  <c:v>19246</c:v>
                </c:pt>
                <c:pt idx="39">
                  <c:v>20126</c:v>
                </c:pt>
                <c:pt idx="40">
                  <c:v>20194</c:v>
                </c:pt>
                <c:pt idx="41">
                  <c:v>22098</c:v>
                </c:pt>
                <c:pt idx="42">
                  <c:v>22893</c:v>
                </c:pt>
                <c:pt idx="43">
                  <c:v>22895.5</c:v>
                </c:pt>
                <c:pt idx="44">
                  <c:v>22916.5</c:v>
                </c:pt>
                <c:pt idx="45">
                  <c:v>23017.5</c:v>
                </c:pt>
                <c:pt idx="46">
                  <c:v>23046</c:v>
                </c:pt>
                <c:pt idx="47">
                  <c:v>25783</c:v>
                </c:pt>
                <c:pt idx="48">
                  <c:v>25796.5</c:v>
                </c:pt>
                <c:pt idx="49">
                  <c:v>26809.5</c:v>
                </c:pt>
                <c:pt idx="50">
                  <c:v>27674</c:v>
                </c:pt>
                <c:pt idx="51">
                  <c:v>29719</c:v>
                </c:pt>
                <c:pt idx="52">
                  <c:v>33535</c:v>
                </c:pt>
                <c:pt idx="53">
                  <c:v>36319</c:v>
                </c:pt>
                <c:pt idx="54">
                  <c:v>40093</c:v>
                </c:pt>
                <c:pt idx="55">
                  <c:v>42021</c:v>
                </c:pt>
                <c:pt idx="56">
                  <c:v>43094</c:v>
                </c:pt>
                <c:pt idx="57">
                  <c:v>44919.5</c:v>
                </c:pt>
                <c:pt idx="58">
                  <c:v>45774</c:v>
                </c:pt>
                <c:pt idx="59">
                  <c:v>45854.5</c:v>
                </c:pt>
                <c:pt idx="60">
                  <c:v>46808</c:v>
                </c:pt>
                <c:pt idx="61">
                  <c:v>46818.5</c:v>
                </c:pt>
                <c:pt idx="62">
                  <c:v>47496</c:v>
                </c:pt>
                <c:pt idx="63">
                  <c:v>47590</c:v>
                </c:pt>
                <c:pt idx="64">
                  <c:v>47688</c:v>
                </c:pt>
                <c:pt idx="65">
                  <c:v>47703.5</c:v>
                </c:pt>
                <c:pt idx="66">
                  <c:v>47757.5</c:v>
                </c:pt>
                <c:pt idx="67">
                  <c:v>48721.5</c:v>
                </c:pt>
                <c:pt idx="68">
                  <c:v>48721.5</c:v>
                </c:pt>
                <c:pt idx="69">
                  <c:v>48721.5</c:v>
                </c:pt>
                <c:pt idx="70">
                  <c:v>49374</c:v>
                </c:pt>
                <c:pt idx="71">
                  <c:v>49374</c:v>
                </c:pt>
                <c:pt idx="72">
                  <c:v>49445.5</c:v>
                </c:pt>
                <c:pt idx="73">
                  <c:v>49445.5</c:v>
                </c:pt>
                <c:pt idx="74">
                  <c:v>49522.5</c:v>
                </c:pt>
                <c:pt idx="75">
                  <c:v>49522.5</c:v>
                </c:pt>
                <c:pt idx="76">
                  <c:v>49525</c:v>
                </c:pt>
                <c:pt idx="77">
                  <c:v>49525</c:v>
                </c:pt>
                <c:pt idx="78">
                  <c:v>49576.5</c:v>
                </c:pt>
                <c:pt idx="79">
                  <c:v>49576.5</c:v>
                </c:pt>
                <c:pt idx="80">
                  <c:v>49582</c:v>
                </c:pt>
                <c:pt idx="81">
                  <c:v>49582</c:v>
                </c:pt>
                <c:pt idx="82">
                  <c:v>49614.5</c:v>
                </c:pt>
                <c:pt idx="83">
                  <c:v>49614.5</c:v>
                </c:pt>
                <c:pt idx="84">
                  <c:v>49699</c:v>
                </c:pt>
                <c:pt idx="85">
                  <c:v>49699</c:v>
                </c:pt>
                <c:pt idx="86">
                  <c:v>50538</c:v>
                </c:pt>
                <c:pt idx="87">
                  <c:v>50538</c:v>
                </c:pt>
                <c:pt idx="88">
                  <c:v>50662</c:v>
                </c:pt>
                <c:pt idx="89">
                  <c:v>51287.5</c:v>
                </c:pt>
                <c:pt idx="90">
                  <c:v>51287.5</c:v>
                </c:pt>
                <c:pt idx="91">
                  <c:v>51287.5</c:v>
                </c:pt>
                <c:pt idx="92">
                  <c:v>51287.5</c:v>
                </c:pt>
                <c:pt idx="93">
                  <c:v>51514</c:v>
                </c:pt>
                <c:pt idx="94">
                  <c:v>51514</c:v>
                </c:pt>
                <c:pt idx="95">
                  <c:v>51572</c:v>
                </c:pt>
                <c:pt idx="96">
                  <c:v>51572</c:v>
                </c:pt>
                <c:pt idx="97">
                  <c:v>52340</c:v>
                </c:pt>
                <c:pt idx="98">
                  <c:v>52340</c:v>
                </c:pt>
                <c:pt idx="99">
                  <c:v>52431</c:v>
                </c:pt>
                <c:pt idx="100">
                  <c:v>52431</c:v>
                </c:pt>
                <c:pt idx="101">
                  <c:v>52446.5</c:v>
                </c:pt>
                <c:pt idx="102">
                  <c:v>52446.5</c:v>
                </c:pt>
                <c:pt idx="103">
                  <c:v>52447</c:v>
                </c:pt>
                <c:pt idx="104">
                  <c:v>52447</c:v>
                </c:pt>
                <c:pt idx="105">
                  <c:v>52452</c:v>
                </c:pt>
                <c:pt idx="106">
                  <c:v>52452</c:v>
                </c:pt>
                <c:pt idx="107">
                  <c:v>52452.5</c:v>
                </c:pt>
                <c:pt idx="108">
                  <c:v>52452.5</c:v>
                </c:pt>
                <c:pt idx="109">
                  <c:v>52471</c:v>
                </c:pt>
                <c:pt idx="110">
                  <c:v>52471</c:v>
                </c:pt>
                <c:pt idx="111">
                  <c:v>52509.5</c:v>
                </c:pt>
                <c:pt idx="112">
                  <c:v>52509.5</c:v>
                </c:pt>
                <c:pt idx="113">
                  <c:v>52510</c:v>
                </c:pt>
                <c:pt idx="114">
                  <c:v>52510</c:v>
                </c:pt>
                <c:pt idx="115">
                  <c:v>53165.5</c:v>
                </c:pt>
                <c:pt idx="116">
                  <c:v>53165.5</c:v>
                </c:pt>
                <c:pt idx="117">
                  <c:v>53218.5</c:v>
                </c:pt>
                <c:pt idx="118">
                  <c:v>53218.5</c:v>
                </c:pt>
                <c:pt idx="119">
                  <c:v>53289</c:v>
                </c:pt>
                <c:pt idx="120">
                  <c:v>53289</c:v>
                </c:pt>
                <c:pt idx="121">
                  <c:v>53293</c:v>
                </c:pt>
                <c:pt idx="122">
                  <c:v>53293</c:v>
                </c:pt>
                <c:pt idx="123">
                  <c:v>54236</c:v>
                </c:pt>
                <c:pt idx="124">
                  <c:v>54236</c:v>
                </c:pt>
                <c:pt idx="125">
                  <c:v>54311.5</c:v>
                </c:pt>
                <c:pt idx="126">
                  <c:v>54311.5</c:v>
                </c:pt>
                <c:pt idx="127">
                  <c:v>54421</c:v>
                </c:pt>
                <c:pt idx="128">
                  <c:v>54421</c:v>
                </c:pt>
                <c:pt idx="129">
                  <c:v>54463</c:v>
                </c:pt>
                <c:pt idx="130">
                  <c:v>54463</c:v>
                </c:pt>
                <c:pt idx="131">
                  <c:v>54463</c:v>
                </c:pt>
                <c:pt idx="132">
                  <c:v>54463</c:v>
                </c:pt>
                <c:pt idx="133">
                  <c:v>54463</c:v>
                </c:pt>
                <c:pt idx="134">
                  <c:v>54463</c:v>
                </c:pt>
                <c:pt idx="135">
                  <c:v>54489</c:v>
                </c:pt>
                <c:pt idx="136">
                  <c:v>54489</c:v>
                </c:pt>
                <c:pt idx="137">
                  <c:v>55214</c:v>
                </c:pt>
                <c:pt idx="138">
                  <c:v>55214</c:v>
                </c:pt>
                <c:pt idx="139">
                  <c:v>55359</c:v>
                </c:pt>
                <c:pt idx="140">
                  <c:v>55359</c:v>
                </c:pt>
                <c:pt idx="141">
                  <c:v>55448.5</c:v>
                </c:pt>
                <c:pt idx="142">
                  <c:v>55448.5</c:v>
                </c:pt>
                <c:pt idx="143">
                  <c:v>55453</c:v>
                </c:pt>
                <c:pt idx="144">
                  <c:v>55494.5</c:v>
                </c:pt>
                <c:pt idx="145">
                  <c:v>56162</c:v>
                </c:pt>
                <c:pt idx="146">
                  <c:v>56162</c:v>
                </c:pt>
                <c:pt idx="147">
                  <c:v>56201</c:v>
                </c:pt>
                <c:pt idx="148">
                  <c:v>56201</c:v>
                </c:pt>
                <c:pt idx="149">
                  <c:v>56249.5</c:v>
                </c:pt>
                <c:pt idx="150">
                  <c:v>56250</c:v>
                </c:pt>
                <c:pt idx="151">
                  <c:v>57112</c:v>
                </c:pt>
                <c:pt idx="152">
                  <c:v>57872</c:v>
                </c:pt>
                <c:pt idx="153">
                  <c:v>57919</c:v>
                </c:pt>
                <c:pt idx="154">
                  <c:v>58044</c:v>
                </c:pt>
                <c:pt idx="155">
                  <c:v>58045</c:v>
                </c:pt>
                <c:pt idx="156">
                  <c:v>58198</c:v>
                </c:pt>
                <c:pt idx="157">
                  <c:v>58198.5</c:v>
                </c:pt>
                <c:pt idx="158">
                  <c:v>58286.5</c:v>
                </c:pt>
                <c:pt idx="159">
                  <c:v>58287.5</c:v>
                </c:pt>
                <c:pt idx="160">
                  <c:v>58344</c:v>
                </c:pt>
                <c:pt idx="161">
                  <c:v>58971</c:v>
                </c:pt>
                <c:pt idx="162">
                  <c:v>59138.5</c:v>
                </c:pt>
                <c:pt idx="163">
                  <c:v>59143.5</c:v>
                </c:pt>
                <c:pt idx="164">
                  <c:v>59196</c:v>
                </c:pt>
                <c:pt idx="165">
                  <c:v>59196.5</c:v>
                </c:pt>
                <c:pt idx="166">
                  <c:v>59874</c:v>
                </c:pt>
                <c:pt idx="167">
                  <c:v>60073.5</c:v>
                </c:pt>
                <c:pt idx="168">
                  <c:v>60830.5</c:v>
                </c:pt>
                <c:pt idx="169">
                  <c:v>60830.5</c:v>
                </c:pt>
                <c:pt idx="170">
                  <c:v>61045</c:v>
                </c:pt>
                <c:pt idx="171">
                  <c:v>61045.5</c:v>
                </c:pt>
                <c:pt idx="172">
                  <c:v>61752.5</c:v>
                </c:pt>
                <c:pt idx="173">
                  <c:v>61858.5</c:v>
                </c:pt>
                <c:pt idx="174">
                  <c:v>61930.5</c:v>
                </c:pt>
                <c:pt idx="175">
                  <c:v>62113</c:v>
                </c:pt>
                <c:pt idx="176">
                  <c:v>62715.5</c:v>
                </c:pt>
                <c:pt idx="177">
                  <c:v>62715.5</c:v>
                </c:pt>
                <c:pt idx="178">
                  <c:v>62948</c:v>
                </c:pt>
                <c:pt idx="179">
                  <c:v>64669</c:v>
                </c:pt>
                <c:pt idx="180">
                  <c:v>64897.5</c:v>
                </c:pt>
                <c:pt idx="181">
                  <c:v>64898</c:v>
                </c:pt>
                <c:pt idx="182">
                  <c:v>64945.5</c:v>
                </c:pt>
                <c:pt idx="183">
                  <c:v>65562.5</c:v>
                </c:pt>
                <c:pt idx="184">
                  <c:v>65645.5</c:v>
                </c:pt>
                <c:pt idx="185">
                  <c:v>66895.5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D0-47A4-89E3-85D5B76B4D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5.9999999999999995E-4</c:v>
                  </c:pt>
                  <c:pt idx="7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9362.5</c:v>
                </c:pt>
                <c:pt idx="2">
                  <c:v>9363</c:v>
                </c:pt>
                <c:pt idx="3">
                  <c:v>9365</c:v>
                </c:pt>
                <c:pt idx="4">
                  <c:v>11355</c:v>
                </c:pt>
                <c:pt idx="5">
                  <c:v>11355.5</c:v>
                </c:pt>
                <c:pt idx="6">
                  <c:v>11357.5</c:v>
                </c:pt>
                <c:pt idx="7">
                  <c:v>11358</c:v>
                </c:pt>
                <c:pt idx="8">
                  <c:v>12194</c:v>
                </c:pt>
                <c:pt idx="9">
                  <c:v>12313.5</c:v>
                </c:pt>
                <c:pt idx="10">
                  <c:v>12314</c:v>
                </c:pt>
                <c:pt idx="11">
                  <c:v>12318.5</c:v>
                </c:pt>
                <c:pt idx="12">
                  <c:v>12319</c:v>
                </c:pt>
                <c:pt idx="13">
                  <c:v>12319</c:v>
                </c:pt>
                <c:pt idx="14">
                  <c:v>12345</c:v>
                </c:pt>
                <c:pt idx="15">
                  <c:v>12345</c:v>
                </c:pt>
                <c:pt idx="16">
                  <c:v>13226.5</c:v>
                </c:pt>
                <c:pt idx="17">
                  <c:v>13305</c:v>
                </c:pt>
                <c:pt idx="18">
                  <c:v>13333</c:v>
                </c:pt>
                <c:pt idx="19">
                  <c:v>13393</c:v>
                </c:pt>
                <c:pt idx="20">
                  <c:v>13445.5</c:v>
                </c:pt>
                <c:pt idx="21">
                  <c:v>14348</c:v>
                </c:pt>
                <c:pt idx="22">
                  <c:v>14353</c:v>
                </c:pt>
                <c:pt idx="23">
                  <c:v>14353.5</c:v>
                </c:pt>
                <c:pt idx="24">
                  <c:v>16260.5</c:v>
                </c:pt>
                <c:pt idx="25">
                  <c:v>16268.5</c:v>
                </c:pt>
                <c:pt idx="26">
                  <c:v>16365</c:v>
                </c:pt>
                <c:pt idx="27">
                  <c:v>17134.5</c:v>
                </c:pt>
                <c:pt idx="28">
                  <c:v>17135</c:v>
                </c:pt>
                <c:pt idx="29">
                  <c:v>18035</c:v>
                </c:pt>
                <c:pt idx="30">
                  <c:v>18038</c:v>
                </c:pt>
                <c:pt idx="31">
                  <c:v>18117.5</c:v>
                </c:pt>
                <c:pt idx="32">
                  <c:v>18140.5</c:v>
                </c:pt>
                <c:pt idx="33">
                  <c:v>18175</c:v>
                </c:pt>
                <c:pt idx="34">
                  <c:v>18243</c:v>
                </c:pt>
                <c:pt idx="35">
                  <c:v>19055.5</c:v>
                </c:pt>
                <c:pt idx="36">
                  <c:v>19110</c:v>
                </c:pt>
                <c:pt idx="37">
                  <c:v>19131</c:v>
                </c:pt>
                <c:pt idx="38">
                  <c:v>19246</c:v>
                </c:pt>
                <c:pt idx="39">
                  <c:v>20126</c:v>
                </c:pt>
                <c:pt idx="40">
                  <c:v>20194</c:v>
                </c:pt>
                <c:pt idx="41">
                  <c:v>22098</c:v>
                </c:pt>
                <c:pt idx="42">
                  <c:v>22893</c:v>
                </c:pt>
                <c:pt idx="43">
                  <c:v>22895.5</c:v>
                </c:pt>
                <c:pt idx="44">
                  <c:v>22916.5</c:v>
                </c:pt>
                <c:pt idx="45">
                  <c:v>23017.5</c:v>
                </c:pt>
                <c:pt idx="46">
                  <c:v>23046</c:v>
                </c:pt>
                <c:pt idx="47">
                  <c:v>25783</c:v>
                </c:pt>
                <c:pt idx="48">
                  <c:v>25796.5</c:v>
                </c:pt>
                <c:pt idx="49">
                  <c:v>26809.5</c:v>
                </c:pt>
                <c:pt idx="50">
                  <c:v>27674</c:v>
                </c:pt>
                <c:pt idx="51">
                  <c:v>29719</c:v>
                </c:pt>
                <c:pt idx="52">
                  <c:v>33535</c:v>
                </c:pt>
                <c:pt idx="53">
                  <c:v>36319</c:v>
                </c:pt>
                <c:pt idx="54">
                  <c:v>40093</c:v>
                </c:pt>
                <c:pt idx="55">
                  <c:v>42021</c:v>
                </c:pt>
                <c:pt idx="56">
                  <c:v>43094</c:v>
                </c:pt>
                <c:pt idx="57">
                  <c:v>44919.5</c:v>
                </c:pt>
                <c:pt idx="58">
                  <c:v>45774</c:v>
                </c:pt>
                <c:pt idx="59">
                  <c:v>45854.5</c:v>
                </c:pt>
                <c:pt idx="60">
                  <c:v>46808</c:v>
                </c:pt>
                <c:pt idx="61">
                  <c:v>46818.5</c:v>
                </c:pt>
                <c:pt idx="62">
                  <c:v>47496</c:v>
                </c:pt>
                <c:pt idx="63">
                  <c:v>47590</c:v>
                </c:pt>
                <c:pt idx="64">
                  <c:v>47688</c:v>
                </c:pt>
                <c:pt idx="65">
                  <c:v>47703.5</c:v>
                </c:pt>
                <c:pt idx="66">
                  <c:v>47757.5</c:v>
                </c:pt>
                <c:pt idx="67">
                  <c:v>48721.5</c:v>
                </c:pt>
                <c:pt idx="68">
                  <c:v>48721.5</c:v>
                </c:pt>
                <c:pt idx="69">
                  <c:v>48721.5</c:v>
                </c:pt>
                <c:pt idx="70">
                  <c:v>49374</c:v>
                </c:pt>
                <c:pt idx="71">
                  <c:v>49374</c:v>
                </c:pt>
                <c:pt idx="72">
                  <c:v>49445.5</c:v>
                </c:pt>
                <c:pt idx="73">
                  <c:v>49445.5</c:v>
                </c:pt>
                <c:pt idx="74">
                  <c:v>49522.5</c:v>
                </c:pt>
                <c:pt idx="75">
                  <c:v>49522.5</c:v>
                </c:pt>
                <c:pt idx="76">
                  <c:v>49525</c:v>
                </c:pt>
                <c:pt idx="77">
                  <c:v>49525</c:v>
                </c:pt>
                <c:pt idx="78">
                  <c:v>49576.5</c:v>
                </c:pt>
                <c:pt idx="79">
                  <c:v>49576.5</c:v>
                </c:pt>
                <c:pt idx="80">
                  <c:v>49582</c:v>
                </c:pt>
                <c:pt idx="81">
                  <c:v>49582</c:v>
                </c:pt>
                <c:pt idx="82">
                  <c:v>49614.5</c:v>
                </c:pt>
                <c:pt idx="83">
                  <c:v>49614.5</c:v>
                </c:pt>
                <c:pt idx="84">
                  <c:v>49699</c:v>
                </c:pt>
                <c:pt idx="85">
                  <c:v>49699</c:v>
                </c:pt>
                <c:pt idx="86">
                  <c:v>50538</c:v>
                </c:pt>
                <c:pt idx="87">
                  <c:v>50538</c:v>
                </c:pt>
                <c:pt idx="88">
                  <c:v>50662</c:v>
                </c:pt>
                <c:pt idx="89">
                  <c:v>51287.5</c:v>
                </c:pt>
                <c:pt idx="90">
                  <c:v>51287.5</c:v>
                </c:pt>
                <c:pt idx="91">
                  <c:v>51287.5</c:v>
                </c:pt>
                <c:pt idx="92">
                  <c:v>51287.5</c:v>
                </c:pt>
                <c:pt idx="93">
                  <c:v>51514</c:v>
                </c:pt>
                <c:pt idx="94">
                  <c:v>51514</c:v>
                </c:pt>
                <c:pt idx="95">
                  <c:v>51572</c:v>
                </c:pt>
                <c:pt idx="96">
                  <c:v>51572</c:v>
                </c:pt>
                <c:pt idx="97">
                  <c:v>52340</c:v>
                </c:pt>
                <c:pt idx="98">
                  <c:v>52340</c:v>
                </c:pt>
                <c:pt idx="99">
                  <c:v>52431</c:v>
                </c:pt>
                <c:pt idx="100">
                  <c:v>52431</c:v>
                </c:pt>
                <c:pt idx="101">
                  <c:v>52446.5</c:v>
                </c:pt>
                <c:pt idx="102">
                  <c:v>52446.5</c:v>
                </c:pt>
                <c:pt idx="103">
                  <c:v>52447</c:v>
                </c:pt>
                <c:pt idx="104">
                  <c:v>52447</c:v>
                </c:pt>
                <c:pt idx="105">
                  <c:v>52452</c:v>
                </c:pt>
                <c:pt idx="106">
                  <c:v>52452</c:v>
                </c:pt>
                <c:pt idx="107">
                  <c:v>52452.5</c:v>
                </c:pt>
                <c:pt idx="108">
                  <c:v>52452.5</c:v>
                </c:pt>
                <c:pt idx="109">
                  <c:v>52471</c:v>
                </c:pt>
                <c:pt idx="110">
                  <c:v>52471</c:v>
                </c:pt>
                <c:pt idx="111">
                  <c:v>52509.5</c:v>
                </c:pt>
                <c:pt idx="112">
                  <c:v>52509.5</c:v>
                </c:pt>
                <c:pt idx="113">
                  <c:v>52510</c:v>
                </c:pt>
                <c:pt idx="114">
                  <c:v>52510</c:v>
                </c:pt>
                <c:pt idx="115">
                  <c:v>53165.5</c:v>
                </c:pt>
                <c:pt idx="116">
                  <c:v>53165.5</c:v>
                </c:pt>
                <c:pt idx="117">
                  <c:v>53218.5</c:v>
                </c:pt>
                <c:pt idx="118">
                  <c:v>53218.5</c:v>
                </c:pt>
                <c:pt idx="119">
                  <c:v>53289</c:v>
                </c:pt>
                <c:pt idx="120">
                  <c:v>53289</c:v>
                </c:pt>
                <c:pt idx="121">
                  <c:v>53293</c:v>
                </c:pt>
                <c:pt idx="122">
                  <c:v>53293</c:v>
                </c:pt>
                <c:pt idx="123">
                  <c:v>54236</c:v>
                </c:pt>
                <c:pt idx="124">
                  <c:v>54236</c:v>
                </c:pt>
                <c:pt idx="125">
                  <c:v>54311.5</c:v>
                </c:pt>
                <c:pt idx="126">
                  <c:v>54311.5</c:v>
                </c:pt>
                <c:pt idx="127">
                  <c:v>54421</c:v>
                </c:pt>
                <c:pt idx="128">
                  <c:v>54421</c:v>
                </c:pt>
                <c:pt idx="129">
                  <c:v>54463</c:v>
                </c:pt>
                <c:pt idx="130">
                  <c:v>54463</c:v>
                </c:pt>
                <c:pt idx="131">
                  <c:v>54463</c:v>
                </c:pt>
                <c:pt idx="132">
                  <c:v>54463</c:v>
                </c:pt>
                <c:pt idx="133">
                  <c:v>54463</c:v>
                </c:pt>
                <c:pt idx="134">
                  <c:v>54463</c:v>
                </c:pt>
                <c:pt idx="135">
                  <c:v>54489</c:v>
                </c:pt>
                <c:pt idx="136">
                  <c:v>54489</c:v>
                </c:pt>
                <c:pt idx="137">
                  <c:v>55214</c:v>
                </c:pt>
                <c:pt idx="138">
                  <c:v>55214</c:v>
                </c:pt>
                <c:pt idx="139">
                  <c:v>55359</c:v>
                </c:pt>
                <c:pt idx="140">
                  <c:v>55359</c:v>
                </c:pt>
                <c:pt idx="141">
                  <c:v>55448.5</c:v>
                </c:pt>
                <c:pt idx="142">
                  <c:v>55448.5</c:v>
                </c:pt>
                <c:pt idx="143">
                  <c:v>55453</c:v>
                </c:pt>
                <c:pt idx="144">
                  <c:v>55494.5</c:v>
                </c:pt>
                <c:pt idx="145">
                  <c:v>56162</c:v>
                </c:pt>
                <c:pt idx="146">
                  <c:v>56162</c:v>
                </c:pt>
                <c:pt idx="147">
                  <c:v>56201</c:v>
                </c:pt>
                <c:pt idx="148">
                  <c:v>56201</c:v>
                </c:pt>
                <c:pt idx="149">
                  <c:v>56249.5</c:v>
                </c:pt>
                <c:pt idx="150">
                  <c:v>56250</c:v>
                </c:pt>
                <c:pt idx="151">
                  <c:v>57112</c:v>
                </c:pt>
                <c:pt idx="152">
                  <c:v>57872</c:v>
                </c:pt>
                <c:pt idx="153">
                  <c:v>57919</c:v>
                </c:pt>
                <c:pt idx="154">
                  <c:v>58044</c:v>
                </c:pt>
                <c:pt idx="155">
                  <c:v>58045</c:v>
                </c:pt>
                <c:pt idx="156">
                  <c:v>58198</c:v>
                </c:pt>
                <c:pt idx="157">
                  <c:v>58198.5</c:v>
                </c:pt>
                <c:pt idx="158">
                  <c:v>58286.5</c:v>
                </c:pt>
                <c:pt idx="159">
                  <c:v>58287.5</c:v>
                </c:pt>
                <c:pt idx="160">
                  <c:v>58344</c:v>
                </c:pt>
                <c:pt idx="161">
                  <c:v>58971</c:v>
                </c:pt>
                <c:pt idx="162">
                  <c:v>59138.5</c:v>
                </c:pt>
                <c:pt idx="163">
                  <c:v>59143.5</c:v>
                </c:pt>
                <c:pt idx="164">
                  <c:v>59196</c:v>
                </c:pt>
                <c:pt idx="165">
                  <c:v>59196.5</c:v>
                </c:pt>
                <c:pt idx="166">
                  <c:v>59874</c:v>
                </c:pt>
                <c:pt idx="167">
                  <c:v>60073.5</c:v>
                </c:pt>
                <c:pt idx="168">
                  <c:v>60830.5</c:v>
                </c:pt>
                <c:pt idx="169">
                  <c:v>60830.5</c:v>
                </c:pt>
                <c:pt idx="170">
                  <c:v>61045</c:v>
                </c:pt>
                <c:pt idx="171">
                  <c:v>61045.5</c:v>
                </c:pt>
                <c:pt idx="172">
                  <c:v>61752.5</c:v>
                </c:pt>
                <c:pt idx="173">
                  <c:v>61858.5</c:v>
                </c:pt>
                <c:pt idx="174">
                  <c:v>61930.5</c:v>
                </c:pt>
                <c:pt idx="175">
                  <c:v>62113</c:v>
                </c:pt>
                <c:pt idx="176">
                  <c:v>62715.5</c:v>
                </c:pt>
                <c:pt idx="177">
                  <c:v>62715.5</c:v>
                </c:pt>
                <c:pt idx="178">
                  <c:v>62948</c:v>
                </c:pt>
                <c:pt idx="179">
                  <c:v>64669</c:v>
                </c:pt>
                <c:pt idx="180">
                  <c:v>64897.5</c:v>
                </c:pt>
                <c:pt idx="181">
                  <c:v>64898</c:v>
                </c:pt>
                <c:pt idx="182">
                  <c:v>64945.5</c:v>
                </c:pt>
                <c:pt idx="183">
                  <c:v>65562.5</c:v>
                </c:pt>
                <c:pt idx="184">
                  <c:v>65645.5</c:v>
                </c:pt>
                <c:pt idx="185">
                  <c:v>66895.5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0">
                  <c:v>0</c:v>
                </c:pt>
                <c:pt idx="12">
                  <c:v>5.4581699951086193E-3</c:v>
                </c:pt>
                <c:pt idx="14">
                  <c:v>7.0633499999530613E-3</c:v>
                </c:pt>
                <c:pt idx="29">
                  <c:v>8.1200499989790842E-3</c:v>
                </c:pt>
                <c:pt idx="30">
                  <c:v>8.5783400063519366E-3</c:v>
                </c:pt>
                <c:pt idx="32">
                  <c:v>8.719915000256151E-3</c:v>
                </c:pt>
                <c:pt idx="42">
                  <c:v>2.061099000275135E-2</c:v>
                </c:pt>
                <c:pt idx="43">
                  <c:v>1.9909565002308227E-2</c:v>
                </c:pt>
                <c:pt idx="44">
                  <c:v>2.0117594998737331E-2</c:v>
                </c:pt>
                <c:pt idx="58">
                  <c:v>6.5188820000912528E-2</c:v>
                </c:pt>
                <c:pt idx="67">
                  <c:v>7.0008745002269279E-2</c:v>
                </c:pt>
                <c:pt idx="68">
                  <c:v>7.0008745002269279E-2</c:v>
                </c:pt>
                <c:pt idx="69">
                  <c:v>7.0108744999743067E-2</c:v>
                </c:pt>
                <c:pt idx="71">
                  <c:v>7.3736819998885039E-2</c:v>
                </c:pt>
                <c:pt idx="72">
                  <c:v>7.3876065005606506E-2</c:v>
                </c:pt>
                <c:pt idx="73">
                  <c:v>7.3976065003080294E-2</c:v>
                </c:pt>
                <c:pt idx="75">
                  <c:v>7.4872174998745322E-2</c:v>
                </c:pt>
                <c:pt idx="77">
                  <c:v>7.4270749995775986E-2</c:v>
                </c:pt>
                <c:pt idx="79">
                  <c:v>7.6021395005227532E-2</c:v>
                </c:pt>
                <c:pt idx="81">
                  <c:v>7.5578260009933729E-2</c:v>
                </c:pt>
                <c:pt idx="83">
                  <c:v>7.6659735001157969E-2</c:v>
                </c:pt>
                <c:pt idx="85">
                  <c:v>7.6951570001256187E-2</c:v>
                </c:pt>
                <c:pt idx="87">
                  <c:v>7.6453340006992221E-2</c:v>
                </c:pt>
                <c:pt idx="88">
                  <c:v>7.6762660006352235E-2</c:v>
                </c:pt>
                <c:pt idx="91">
                  <c:v>7.9466125003818888E-2</c:v>
                </c:pt>
                <c:pt idx="92">
                  <c:v>7.9466125003818888E-2</c:v>
                </c:pt>
                <c:pt idx="94">
                  <c:v>8.0417019999003969E-2</c:v>
                </c:pt>
                <c:pt idx="96">
                  <c:v>7.8443960010190494E-2</c:v>
                </c:pt>
                <c:pt idx="98">
                  <c:v>7.2866200003772974E-2</c:v>
                </c:pt>
                <c:pt idx="100">
                  <c:v>7.9934330002288334E-2</c:v>
                </c:pt>
                <c:pt idx="102">
                  <c:v>8.8285494995943736E-2</c:v>
                </c:pt>
                <c:pt idx="103">
                  <c:v>8.3445210002537351E-2</c:v>
                </c:pt>
                <c:pt idx="104">
                  <c:v>8.3445210002537351E-2</c:v>
                </c:pt>
                <c:pt idx="106">
                  <c:v>7.8342360000533517E-2</c:v>
                </c:pt>
                <c:pt idx="108">
                  <c:v>8.1902075005928054E-2</c:v>
                </c:pt>
                <c:pt idx="110">
                  <c:v>7.8611529999761842E-2</c:v>
                </c:pt>
                <c:pt idx="112">
                  <c:v>8.2109585004218388E-2</c:v>
                </c:pt>
                <c:pt idx="114">
                  <c:v>7.8069300005154219E-2</c:v>
                </c:pt>
                <c:pt idx="116">
                  <c:v>8.3755665000353474E-2</c:v>
                </c:pt>
                <c:pt idx="118">
                  <c:v>8.2685455003229436E-2</c:v>
                </c:pt>
                <c:pt idx="120">
                  <c:v>8.3505270005844068E-2</c:v>
                </c:pt>
                <c:pt idx="122">
                  <c:v>8.2482990001153667E-2</c:v>
                </c:pt>
                <c:pt idx="124">
                  <c:v>8.3405479999782983E-2</c:v>
                </c:pt>
                <c:pt idx="126">
                  <c:v>8.5822445005760528E-2</c:v>
                </c:pt>
                <c:pt idx="128">
                  <c:v>8.4100030006084125E-2</c:v>
                </c:pt>
                <c:pt idx="129">
                  <c:v>8.2286090007983148E-2</c:v>
                </c:pt>
                <c:pt idx="130">
                  <c:v>8.2286090007983148E-2</c:v>
                </c:pt>
                <c:pt idx="131">
                  <c:v>8.3326090010814369E-2</c:v>
                </c:pt>
                <c:pt idx="132">
                  <c:v>8.3326090010814369E-2</c:v>
                </c:pt>
                <c:pt idx="133">
                  <c:v>8.3726090007985476E-2</c:v>
                </c:pt>
                <c:pt idx="134">
                  <c:v>8.3726090007985476E-2</c:v>
                </c:pt>
                <c:pt idx="136">
                  <c:v>8.362127000145847E-2</c:v>
                </c:pt>
                <c:pt idx="138">
                  <c:v>8.4608020006271545E-2</c:v>
                </c:pt>
                <c:pt idx="140">
                  <c:v>8.6925370000244584E-2</c:v>
                </c:pt>
                <c:pt idx="142">
                  <c:v>8.6714354998548515E-2</c:v>
                </c:pt>
                <c:pt idx="143">
                  <c:v>8.8521789999504108E-2</c:v>
                </c:pt>
                <c:pt idx="144">
                  <c:v>8.7008135000360198E-2</c:v>
                </c:pt>
                <c:pt idx="146">
                  <c:v>8.7127660000987817E-2</c:v>
                </c:pt>
                <c:pt idx="148">
                  <c:v>8.8685430004261434E-2</c:v>
                </c:pt>
                <c:pt idx="149">
                  <c:v>9.3977785007155035E-2</c:v>
                </c:pt>
                <c:pt idx="150">
                  <c:v>8.8837499999499414E-2</c:v>
                </c:pt>
                <c:pt idx="151">
                  <c:v>9.1336160010541789E-2</c:v>
                </c:pt>
                <c:pt idx="152">
                  <c:v>9.376296000846196E-2</c:v>
                </c:pt>
                <c:pt idx="153">
                  <c:v>9.4636170004378073E-2</c:v>
                </c:pt>
                <c:pt idx="154">
                  <c:v>9.3544920004205778E-2</c:v>
                </c:pt>
                <c:pt idx="155">
                  <c:v>-9.4565649997093715E-2</c:v>
                </c:pt>
                <c:pt idx="156">
                  <c:v>9.4187139999121428E-2</c:v>
                </c:pt>
                <c:pt idx="157">
                  <c:v>-9.5653144991956651E-2</c:v>
                </c:pt>
                <c:pt idx="158">
                  <c:v>9.5056695005041547E-2</c:v>
                </c:pt>
                <c:pt idx="159">
                  <c:v>-9.4523874999140389E-2</c:v>
                </c:pt>
                <c:pt idx="160">
                  <c:v>9.5423920000030193E-2</c:v>
                </c:pt>
                <c:pt idx="161">
                  <c:v>-9.4093470033840276E-2</c:v>
                </c:pt>
                <c:pt idx="162">
                  <c:v>-9.5088944995950442E-2</c:v>
                </c:pt>
                <c:pt idx="163">
                  <c:v>-9.3891794997034594E-2</c:v>
                </c:pt>
                <c:pt idx="164">
                  <c:v>-9.0921720002370421E-2</c:v>
                </c:pt>
                <c:pt idx="165">
                  <c:v>-9.2162004992133006E-2</c:v>
                </c:pt>
                <c:pt idx="166">
                  <c:v>-9.244817999569932E-2</c:v>
                </c:pt>
                <c:pt idx="167">
                  <c:v>-9.2531894995772745E-2</c:v>
                </c:pt>
                <c:pt idx="168">
                  <c:v>-9.2113384998810943E-2</c:v>
                </c:pt>
                <c:pt idx="169">
                  <c:v>-9.1713384994363878E-2</c:v>
                </c:pt>
                <c:pt idx="170">
                  <c:v>-8.9695650000066962E-2</c:v>
                </c:pt>
                <c:pt idx="171">
                  <c:v>-9.4535934993473347E-2</c:v>
                </c:pt>
                <c:pt idx="172">
                  <c:v>-9.0798924997216091E-2</c:v>
                </c:pt>
                <c:pt idx="173">
                  <c:v>-9.193934499489842E-2</c:v>
                </c:pt>
                <c:pt idx="174">
                  <c:v>-9.1240384994307533E-2</c:v>
                </c:pt>
                <c:pt idx="175">
                  <c:v>-9.0394409991858993E-2</c:v>
                </c:pt>
                <c:pt idx="176">
                  <c:v>-9.0519801968184765E-2</c:v>
                </c:pt>
                <c:pt idx="177">
                  <c:v>-9.0487834997475147E-2</c:v>
                </c:pt>
                <c:pt idx="178">
                  <c:v>-8.912036000401713E-2</c:v>
                </c:pt>
                <c:pt idx="179">
                  <c:v>-9.0181329993356485E-2</c:v>
                </c:pt>
                <c:pt idx="180">
                  <c:v>-9.0491574999759905E-2</c:v>
                </c:pt>
                <c:pt idx="181">
                  <c:v>-9.2031859996495768E-2</c:v>
                </c:pt>
                <c:pt idx="182">
                  <c:v>-9.3558934997417964E-2</c:v>
                </c:pt>
                <c:pt idx="183">
                  <c:v>-8.8770624999597203E-2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D0-47A4-89E3-85D5B76B4D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9362.5</c:v>
                </c:pt>
                <c:pt idx="2">
                  <c:v>9363</c:v>
                </c:pt>
                <c:pt idx="3">
                  <c:v>9365</c:v>
                </c:pt>
                <c:pt idx="4">
                  <c:v>11355</c:v>
                </c:pt>
                <c:pt idx="5">
                  <c:v>11355.5</c:v>
                </c:pt>
                <c:pt idx="6">
                  <c:v>11357.5</c:v>
                </c:pt>
                <c:pt idx="7">
                  <c:v>11358</c:v>
                </c:pt>
                <c:pt idx="8">
                  <c:v>12194</c:v>
                </c:pt>
                <c:pt idx="9">
                  <c:v>12313.5</c:v>
                </c:pt>
                <c:pt idx="10">
                  <c:v>12314</c:v>
                </c:pt>
                <c:pt idx="11">
                  <c:v>12318.5</c:v>
                </c:pt>
                <c:pt idx="12">
                  <c:v>12319</c:v>
                </c:pt>
                <c:pt idx="13">
                  <c:v>12319</c:v>
                </c:pt>
                <c:pt idx="14">
                  <c:v>12345</c:v>
                </c:pt>
                <c:pt idx="15">
                  <c:v>12345</c:v>
                </c:pt>
                <c:pt idx="16">
                  <c:v>13226.5</c:v>
                </c:pt>
                <c:pt idx="17">
                  <c:v>13305</c:v>
                </c:pt>
                <c:pt idx="18">
                  <c:v>13333</c:v>
                </c:pt>
                <c:pt idx="19">
                  <c:v>13393</c:v>
                </c:pt>
                <c:pt idx="20">
                  <c:v>13445.5</c:v>
                </c:pt>
                <c:pt idx="21">
                  <c:v>14348</c:v>
                </c:pt>
                <c:pt idx="22">
                  <c:v>14353</c:v>
                </c:pt>
                <c:pt idx="23">
                  <c:v>14353.5</c:v>
                </c:pt>
                <c:pt idx="24">
                  <c:v>16260.5</c:v>
                </c:pt>
                <c:pt idx="25">
                  <c:v>16268.5</c:v>
                </c:pt>
                <c:pt idx="26">
                  <c:v>16365</c:v>
                </c:pt>
                <c:pt idx="27">
                  <c:v>17134.5</c:v>
                </c:pt>
                <c:pt idx="28">
                  <c:v>17135</c:v>
                </c:pt>
                <c:pt idx="29">
                  <c:v>18035</c:v>
                </c:pt>
                <c:pt idx="30">
                  <c:v>18038</c:v>
                </c:pt>
                <c:pt idx="31">
                  <c:v>18117.5</c:v>
                </c:pt>
                <c:pt idx="32">
                  <c:v>18140.5</c:v>
                </c:pt>
                <c:pt idx="33">
                  <c:v>18175</c:v>
                </c:pt>
                <c:pt idx="34">
                  <c:v>18243</c:v>
                </c:pt>
                <c:pt idx="35">
                  <c:v>19055.5</c:v>
                </c:pt>
                <c:pt idx="36">
                  <c:v>19110</c:v>
                </c:pt>
                <c:pt idx="37">
                  <c:v>19131</c:v>
                </c:pt>
                <c:pt idx="38">
                  <c:v>19246</c:v>
                </c:pt>
                <c:pt idx="39">
                  <c:v>20126</c:v>
                </c:pt>
                <c:pt idx="40">
                  <c:v>20194</c:v>
                </c:pt>
                <c:pt idx="41">
                  <c:v>22098</c:v>
                </c:pt>
                <c:pt idx="42">
                  <c:v>22893</c:v>
                </c:pt>
                <c:pt idx="43">
                  <c:v>22895.5</c:v>
                </c:pt>
                <c:pt idx="44">
                  <c:v>22916.5</c:v>
                </c:pt>
                <c:pt idx="45">
                  <c:v>23017.5</c:v>
                </c:pt>
                <c:pt idx="46">
                  <c:v>23046</c:v>
                </c:pt>
                <c:pt idx="47">
                  <c:v>25783</c:v>
                </c:pt>
                <c:pt idx="48">
                  <c:v>25796.5</c:v>
                </c:pt>
                <c:pt idx="49">
                  <c:v>26809.5</c:v>
                </c:pt>
                <c:pt idx="50">
                  <c:v>27674</c:v>
                </c:pt>
                <c:pt idx="51">
                  <c:v>29719</c:v>
                </c:pt>
                <c:pt idx="52">
                  <c:v>33535</c:v>
                </c:pt>
                <c:pt idx="53">
                  <c:v>36319</c:v>
                </c:pt>
                <c:pt idx="54">
                  <c:v>40093</c:v>
                </c:pt>
                <c:pt idx="55">
                  <c:v>42021</c:v>
                </c:pt>
                <c:pt idx="56">
                  <c:v>43094</c:v>
                </c:pt>
                <c:pt idx="57">
                  <c:v>44919.5</c:v>
                </c:pt>
                <c:pt idx="58">
                  <c:v>45774</c:v>
                </c:pt>
                <c:pt idx="59">
                  <c:v>45854.5</c:v>
                </c:pt>
                <c:pt idx="60">
                  <c:v>46808</c:v>
                </c:pt>
                <c:pt idx="61">
                  <c:v>46818.5</c:v>
                </c:pt>
                <c:pt idx="62">
                  <c:v>47496</c:v>
                </c:pt>
                <c:pt idx="63">
                  <c:v>47590</c:v>
                </c:pt>
                <c:pt idx="64">
                  <c:v>47688</c:v>
                </c:pt>
                <c:pt idx="65">
                  <c:v>47703.5</c:v>
                </c:pt>
                <c:pt idx="66">
                  <c:v>47757.5</c:v>
                </c:pt>
                <c:pt idx="67">
                  <c:v>48721.5</c:v>
                </c:pt>
                <c:pt idx="68">
                  <c:v>48721.5</c:v>
                </c:pt>
                <c:pt idx="69">
                  <c:v>48721.5</c:v>
                </c:pt>
                <c:pt idx="70">
                  <c:v>49374</c:v>
                </c:pt>
                <c:pt idx="71">
                  <c:v>49374</c:v>
                </c:pt>
                <c:pt idx="72">
                  <c:v>49445.5</c:v>
                </c:pt>
                <c:pt idx="73">
                  <c:v>49445.5</c:v>
                </c:pt>
                <c:pt idx="74">
                  <c:v>49522.5</c:v>
                </c:pt>
                <c:pt idx="75">
                  <c:v>49522.5</c:v>
                </c:pt>
                <c:pt idx="76">
                  <c:v>49525</c:v>
                </c:pt>
                <c:pt idx="77">
                  <c:v>49525</c:v>
                </c:pt>
                <c:pt idx="78">
                  <c:v>49576.5</c:v>
                </c:pt>
                <c:pt idx="79">
                  <c:v>49576.5</c:v>
                </c:pt>
                <c:pt idx="80">
                  <c:v>49582</c:v>
                </c:pt>
                <c:pt idx="81">
                  <c:v>49582</c:v>
                </c:pt>
                <c:pt idx="82">
                  <c:v>49614.5</c:v>
                </c:pt>
                <c:pt idx="83">
                  <c:v>49614.5</c:v>
                </c:pt>
                <c:pt idx="84">
                  <c:v>49699</c:v>
                </c:pt>
                <c:pt idx="85">
                  <c:v>49699</c:v>
                </c:pt>
                <c:pt idx="86">
                  <c:v>50538</c:v>
                </c:pt>
                <c:pt idx="87">
                  <c:v>50538</c:v>
                </c:pt>
                <c:pt idx="88">
                  <c:v>50662</c:v>
                </c:pt>
                <c:pt idx="89">
                  <c:v>51287.5</c:v>
                </c:pt>
                <c:pt idx="90">
                  <c:v>51287.5</c:v>
                </c:pt>
                <c:pt idx="91">
                  <c:v>51287.5</c:v>
                </c:pt>
                <c:pt idx="92">
                  <c:v>51287.5</c:v>
                </c:pt>
                <c:pt idx="93">
                  <c:v>51514</c:v>
                </c:pt>
                <c:pt idx="94">
                  <c:v>51514</c:v>
                </c:pt>
                <c:pt idx="95">
                  <c:v>51572</c:v>
                </c:pt>
                <c:pt idx="96">
                  <c:v>51572</c:v>
                </c:pt>
                <c:pt idx="97">
                  <c:v>52340</c:v>
                </c:pt>
                <c:pt idx="98">
                  <c:v>52340</c:v>
                </c:pt>
                <c:pt idx="99">
                  <c:v>52431</c:v>
                </c:pt>
                <c:pt idx="100">
                  <c:v>52431</c:v>
                </c:pt>
                <c:pt idx="101">
                  <c:v>52446.5</c:v>
                </c:pt>
                <c:pt idx="102">
                  <c:v>52446.5</c:v>
                </c:pt>
                <c:pt idx="103">
                  <c:v>52447</c:v>
                </c:pt>
                <c:pt idx="104">
                  <c:v>52447</c:v>
                </c:pt>
                <c:pt idx="105">
                  <c:v>52452</c:v>
                </c:pt>
                <c:pt idx="106">
                  <c:v>52452</c:v>
                </c:pt>
                <c:pt idx="107">
                  <c:v>52452.5</c:v>
                </c:pt>
                <c:pt idx="108">
                  <c:v>52452.5</c:v>
                </c:pt>
                <c:pt idx="109">
                  <c:v>52471</c:v>
                </c:pt>
                <c:pt idx="110">
                  <c:v>52471</c:v>
                </c:pt>
                <c:pt idx="111">
                  <c:v>52509.5</c:v>
                </c:pt>
                <c:pt idx="112">
                  <c:v>52509.5</c:v>
                </c:pt>
                <c:pt idx="113">
                  <c:v>52510</c:v>
                </c:pt>
                <c:pt idx="114">
                  <c:v>52510</c:v>
                </c:pt>
                <c:pt idx="115">
                  <c:v>53165.5</c:v>
                </c:pt>
                <c:pt idx="116">
                  <c:v>53165.5</c:v>
                </c:pt>
                <c:pt idx="117">
                  <c:v>53218.5</c:v>
                </c:pt>
                <c:pt idx="118">
                  <c:v>53218.5</c:v>
                </c:pt>
                <c:pt idx="119">
                  <c:v>53289</c:v>
                </c:pt>
                <c:pt idx="120">
                  <c:v>53289</c:v>
                </c:pt>
                <c:pt idx="121">
                  <c:v>53293</c:v>
                </c:pt>
                <c:pt idx="122">
                  <c:v>53293</c:v>
                </c:pt>
                <c:pt idx="123">
                  <c:v>54236</c:v>
                </c:pt>
                <c:pt idx="124">
                  <c:v>54236</c:v>
                </c:pt>
                <c:pt idx="125">
                  <c:v>54311.5</c:v>
                </c:pt>
                <c:pt idx="126">
                  <c:v>54311.5</c:v>
                </c:pt>
                <c:pt idx="127">
                  <c:v>54421</c:v>
                </c:pt>
                <c:pt idx="128">
                  <c:v>54421</c:v>
                </c:pt>
                <c:pt idx="129">
                  <c:v>54463</c:v>
                </c:pt>
                <c:pt idx="130">
                  <c:v>54463</c:v>
                </c:pt>
                <c:pt idx="131">
                  <c:v>54463</c:v>
                </c:pt>
                <c:pt idx="132">
                  <c:v>54463</c:v>
                </c:pt>
                <c:pt idx="133">
                  <c:v>54463</c:v>
                </c:pt>
                <c:pt idx="134">
                  <c:v>54463</c:v>
                </c:pt>
                <c:pt idx="135">
                  <c:v>54489</c:v>
                </c:pt>
                <c:pt idx="136">
                  <c:v>54489</c:v>
                </c:pt>
                <c:pt idx="137">
                  <c:v>55214</c:v>
                </c:pt>
                <c:pt idx="138">
                  <c:v>55214</c:v>
                </c:pt>
                <c:pt idx="139">
                  <c:v>55359</c:v>
                </c:pt>
                <c:pt idx="140">
                  <c:v>55359</c:v>
                </c:pt>
                <c:pt idx="141">
                  <c:v>55448.5</c:v>
                </c:pt>
                <c:pt idx="142">
                  <c:v>55448.5</c:v>
                </c:pt>
                <c:pt idx="143">
                  <c:v>55453</c:v>
                </c:pt>
                <c:pt idx="144">
                  <c:v>55494.5</c:v>
                </c:pt>
                <c:pt idx="145">
                  <c:v>56162</c:v>
                </c:pt>
                <c:pt idx="146">
                  <c:v>56162</c:v>
                </c:pt>
                <c:pt idx="147">
                  <c:v>56201</c:v>
                </c:pt>
                <c:pt idx="148">
                  <c:v>56201</c:v>
                </c:pt>
                <c:pt idx="149">
                  <c:v>56249.5</c:v>
                </c:pt>
                <c:pt idx="150">
                  <c:v>56250</c:v>
                </c:pt>
                <c:pt idx="151">
                  <c:v>57112</c:v>
                </c:pt>
                <c:pt idx="152">
                  <c:v>57872</c:v>
                </c:pt>
                <c:pt idx="153">
                  <c:v>57919</c:v>
                </c:pt>
                <c:pt idx="154">
                  <c:v>58044</c:v>
                </c:pt>
                <c:pt idx="155">
                  <c:v>58045</c:v>
                </c:pt>
                <c:pt idx="156">
                  <c:v>58198</c:v>
                </c:pt>
                <c:pt idx="157">
                  <c:v>58198.5</c:v>
                </c:pt>
                <c:pt idx="158">
                  <c:v>58286.5</c:v>
                </c:pt>
                <c:pt idx="159">
                  <c:v>58287.5</c:v>
                </c:pt>
                <c:pt idx="160">
                  <c:v>58344</c:v>
                </c:pt>
                <c:pt idx="161">
                  <c:v>58971</c:v>
                </c:pt>
                <c:pt idx="162">
                  <c:v>59138.5</c:v>
                </c:pt>
                <c:pt idx="163">
                  <c:v>59143.5</c:v>
                </c:pt>
                <c:pt idx="164">
                  <c:v>59196</c:v>
                </c:pt>
                <c:pt idx="165">
                  <c:v>59196.5</c:v>
                </c:pt>
                <c:pt idx="166">
                  <c:v>59874</c:v>
                </c:pt>
                <c:pt idx="167">
                  <c:v>60073.5</c:v>
                </c:pt>
                <c:pt idx="168">
                  <c:v>60830.5</c:v>
                </c:pt>
                <c:pt idx="169">
                  <c:v>60830.5</c:v>
                </c:pt>
                <c:pt idx="170">
                  <c:v>61045</c:v>
                </c:pt>
                <c:pt idx="171">
                  <c:v>61045.5</c:v>
                </c:pt>
                <c:pt idx="172">
                  <c:v>61752.5</c:v>
                </c:pt>
                <c:pt idx="173">
                  <c:v>61858.5</c:v>
                </c:pt>
                <c:pt idx="174">
                  <c:v>61930.5</c:v>
                </c:pt>
                <c:pt idx="175">
                  <c:v>62113</c:v>
                </c:pt>
                <c:pt idx="176">
                  <c:v>62715.5</c:v>
                </c:pt>
                <c:pt idx="177">
                  <c:v>62715.5</c:v>
                </c:pt>
                <c:pt idx="178">
                  <c:v>62948</c:v>
                </c:pt>
                <c:pt idx="179">
                  <c:v>64669</c:v>
                </c:pt>
                <c:pt idx="180">
                  <c:v>64897.5</c:v>
                </c:pt>
                <c:pt idx="181">
                  <c:v>64898</c:v>
                </c:pt>
                <c:pt idx="182">
                  <c:v>64945.5</c:v>
                </c:pt>
                <c:pt idx="183">
                  <c:v>65562.5</c:v>
                </c:pt>
                <c:pt idx="184">
                  <c:v>65645.5</c:v>
                </c:pt>
                <c:pt idx="185">
                  <c:v>66895.5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1.9693826575802278E-2</c:v>
                </c:pt>
                <c:pt idx="1">
                  <c:v>2.2852101379770094E-2</c:v>
                </c:pt>
                <c:pt idx="2">
                  <c:v>2.2852270045981251E-2</c:v>
                </c:pt>
                <c:pt idx="3">
                  <c:v>2.2852944710825891E-2</c:v>
                </c:pt>
                <c:pt idx="4">
                  <c:v>2.3524236231242016E-2</c:v>
                </c:pt>
                <c:pt idx="5">
                  <c:v>2.3524404897453173E-2</c:v>
                </c:pt>
                <c:pt idx="6">
                  <c:v>2.3525079562297813E-2</c:v>
                </c:pt>
                <c:pt idx="7">
                  <c:v>2.3525248228508974E-2</c:v>
                </c:pt>
                <c:pt idx="8">
                  <c:v>2.380725813356821E-2</c:v>
                </c:pt>
                <c:pt idx="9">
                  <c:v>2.3847569358035406E-2</c:v>
                </c:pt>
                <c:pt idx="10">
                  <c:v>2.3847738024246567E-2</c:v>
                </c:pt>
                <c:pt idx="11">
                  <c:v>2.3849256020147005E-2</c:v>
                </c:pt>
                <c:pt idx="12">
                  <c:v>2.3849424686358166E-2</c:v>
                </c:pt>
                <c:pt idx="13">
                  <c:v>2.3849424686358166E-2</c:v>
                </c:pt>
                <c:pt idx="14">
                  <c:v>2.3858195329338479E-2</c:v>
                </c:pt>
                <c:pt idx="15">
                  <c:v>2.3858195329338479E-2</c:v>
                </c:pt>
                <c:pt idx="16">
                  <c:v>2.4155553859613259E-2</c:v>
                </c:pt>
                <c:pt idx="17">
                  <c:v>2.4182034454765348E-2</c:v>
                </c:pt>
                <c:pt idx="18">
                  <c:v>2.4191479762590302E-2</c:v>
                </c:pt>
                <c:pt idx="19">
                  <c:v>2.4211719707929479E-2</c:v>
                </c:pt>
                <c:pt idx="20">
                  <c:v>2.4229429660101262E-2</c:v>
                </c:pt>
                <c:pt idx="21">
                  <c:v>2.4533872171244756E-2</c:v>
                </c:pt>
                <c:pt idx="22">
                  <c:v>2.4535558833356355E-2</c:v>
                </c:pt>
                <c:pt idx="23">
                  <c:v>2.4535727499567513E-2</c:v>
                </c:pt>
                <c:pt idx="24">
                  <c:v>2.5179020428931102E-2</c:v>
                </c:pt>
                <c:pt idx="25">
                  <c:v>2.5181719088309663E-2</c:v>
                </c:pt>
                <c:pt idx="26">
                  <c:v>2.5214271667063509E-2</c:v>
                </c:pt>
                <c:pt idx="27">
                  <c:v>2.5473848966038486E-2</c:v>
                </c:pt>
                <c:pt idx="28">
                  <c:v>2.5474017632249647E-2</c:v>
                </c:pt>
                <c:pt idx="29">
                  <c:v>2.5777616812337339E-2</c:v>
                </c:pt>
                <c:pt idx="30">
                  <c:v>2.5778628809604298E-2</c:v>
                </c:pt>
                <c:pt idx="31">
                  <c:v>2.5805446737178713E-2</c:v>
                </c:pt>
                <c:pt idx="32">
                  <c:v>2.5813205382892064E-2</c:v>
                </c:pt>
                <c:pt idx="33">
                  <c:v>2.5824843351462092E-2</c:v>
                </c:pt>
                <c:pt idx="34">
                  <c:v>2.584778195617983E-2</c:v>
                </c:pt>
                <c:pt idx="35">
                  <c:v>2.6121864549314554E-2</c:v>
                </c:pt>
                <c:pt idx="36">
                  <c:v>2.6140249166330974E-2</c:v>
                </c:pt>
                <c:pt idx="37">
                  <c:v>2.6147333147199688E-2</c:v>
                </c:pt>
                <c:pt idx="38">
                  <c:v>2.618612637576645E-2</c:v>
                </c:pt>
                <c:pt idx="39">
                  <c:v>2.648297890740775E-2</c:v>
                </c:pt>
                <c:pt idx="40">
                  <c:v>2.6505917512125485E-2</c:v>
                </c:pt>
                <c:pt idx="41">
                  <c:v>2.7148198444222116E-2</c:v>
                </c:pt>
                <c:pt idx="42">
                  <c:v>2.7416377719966245E-2</c:v>
                </c:pt>
                <c:pt idx="43">
                  <c:v>2.7417221051022046E-2</c:v>
                </c:pt>
                <c:pt idx="44">
                  <c:v>2.742430503189076E-2</c:v>
                </c:pt>
                <c:pt idx="45">
                  <c:v>2.7458375606545044E-2</c:v>
                </c:pt>
                <c:pt idx="46">
                  <c:v>2.7467989580581154E-2</c:v>
                </c:pt>
                <c:pt idx="47">
                  <c:v>2.8391268420470066E-2</c:v>
                </c:pt>
                <c:pt idx="48">
                  <c:v>2.839582240817138E-2</c:v>
                </c:pt>
                <c:pt idx="49">
                  <c:v>2.8737540151981194E-2</c:v>
                </c:pt>
                <c:pt idx="50">
                  <c:v>2.902916403107654E-2</c:v>
                </c:pt>
                <c:pt idx="51">
                  <c:v>2.9719008834720242E-2</c:v>
                </c:pt>
                <c:pt idx="52">
                  <c:v>3.1006269358292066E-2</c:v>
                </c:pt>
                <c:pt idx="53">
                  <c:v>3.1945402822029997E-2</c:v>
                </c:pt>
                <c:pt idx="54">
                  <c:v>3.3218495383864392E-2</c:v>
                </c:pt>
                <c:pt idx="55">
                  <c:v>3.38688722940967E-2</c:v>
                </c:pt>
                <c:pt idx="56">
                  <c:v>3.4230829983245691E-2</c:v>
                </c:pt>
                <c:pt idx="57">
                  <c:v>3.4846630320190232E-2</c:v>
                </c:pt>
                <c:pt idx="58">
                  <c:v>3.5134880875062377E-2</c:v>
                </c:pt>
                <c:pt idx="59">
                  <c:v>3.516203613505911E-2</c:v>
                </c:pt>
                <c:pt idx="60">
                  <c:v>3.5483682599740912E-2</c:v>
                </c:pt>
                <c:pt idx="61">
                  <c:v>3.5487224590175268E-2</c:v>
                </c:pt>
                <c:pt idx="62">
                  <c:v>3.5715767306296831E-2</c:v>
                </c:pt>
                <c:pt idx="63">
                  <c:v>3.5747476553994878E-2</c:v>
                </c:pt>
                <c:pt idx="64">
                  <c:v>3.5780535131382213E-2</c:v>
                </c:pt>
                <c:pt idx="65">
                  <c:v>3.5785763783928164E-2</c:v>
                </c:pt>
                <c:pt idx="66">
                  <c:v>3.5803979734733427E-2</c:v>
                </c:pt>
                <c:pt idx="67">
                  <c:v>3.6129168189849577E-2</c:v>
                </c:pt>
                <c:pt idx="68">
                  <c:v>3.6129168189849577E-2</c:v>
                </c:pt>
                <c:pt idx="69">
                  <c:v>3.6129168189849577E-2</c:v>
                </c:pt>
                <c:pt idx="70">
                  <c:v>3.6349277595413156E-2</c:v>
                </c:pt>
                <c:pt idx="71">
                  <c:v>3.6349277595413156E-2</c:v>
                </c:pt>
                <c:pt idx="72">
                  <c:v>3.6373396863609006E-2</c:v>
                </c:pt>
                <c:pt idx="73">
                  <c:v>3.6373396863609006E-2</c:v>
                </c:pt>
                <c:pt idx="74">
                  <c:v>3.6399371460127623E-2</c:v>
                </c:pt>
                <c:pt idx="75">
                  <c:v>3.6399371460127623E-2</c:v>
                </c:pt>
                <c:pt idx="76">
                  <c:v>3.6400214791183425E-2</c:v>
                </c:pt>
                <c:pt idx="77">
                  <c:v>3.6400214791183425E-2</c:v>
                </c:pt>
                <c:pt idx="78">
                  <c:v>3.6417587410932886E-2</c:v>
                </c:pt>
                <c:pt idx="79">
                  <c:v>3.6417587410932886E-2</c:v>
                </c:pt>
                <c:pt idx="80">
                  <c:v>3.6419442739255639E-2</c:v>
                </c:pt>
                <c:pt idx="81">
                  <c:v>3.6419442739255639E-2</c:v>
                </c:pt>
                <c:pt idx="82">
                  <c:v>3.6430406042981034E-2</c:v>
                </c:pt>
                <c:pt idx="83">
                  <c:v>3.6430406042981034E-2</c:v>
                </c:pt>
                <c:pt idx="84">
                  <c:v>3.6458910632667041E-2</c:v>
                </c:pt>
                <c:pt idx="85">
                  <c:v>3.6458910632667041E-2</c:v>
                </c:pt>
                <c:pt idx="86">
                  <c:v>3.6741932534993235E-2</c:v>
                </c:pt>
                <c:pt idx="87">
                  <c:v>3.6741932534993235E-2</c:v>
                </c:pt>
                <c:pt idx="88">
                  <c:v>3.6783761755360876E-2</c:v>
                </c:pt>
                <c:pt idx="89">
                  <c:v>3.699476318552182E-2</c:v>
                </c:pt>
                <c:pt idx="90">
                  <c:v>3.699476318552182E-2</c:v>
                </c:pt>
                <c:pt idx="91">
                  <c:v>3.699476318552182E-2</c:v>
                </c:pt>
                <c:pt idx="92">
                  <c:v>3.699476318552182E-2</c:v>
                </c:pt>
                <c:pt idx="93">
                  <c:v>3.7071168979177227E-2</c:v>
                </c:pt>
                <c:pt idx="94">
                  <c:v>3.7071168979177227E-2</c:v>
                </c:pt>
                <c:pt idx="95">
                  <c:v>3.709073425967177E-2</c:v>
                </c:pt>
                <c:pt idx="96">
                  <c:v>3.709073425967177E-2</c:v>
                </c:pt>
                <c:pt idx="97">
                  <c:v>3.7349805560013265E-2</c:v>
                </c:pt>
                <c:pt idx="98">
                  <c:v>3.7349805560013265E-2</c:v>
                </c:pt>
                <c:pt idx="99">
                  <c:v>3.7380502810444353E-2</c:v>
                </c:pt>
                <c:pt idx="100">
                  <c:v>3.7380502810444353E-2</c:v>
                </c:pt>
                <c:pt idx="101">
                  <c:v>3.7385731462990304E-2</c:v>
                </c:pt>
                <c:pt idx="102">
                  <c:v>3.7385731462990304E-2</c:v>
                </c:pt>
                <c:pt idx="103">
                  <c:v>3.7385900129201469E-2</c:v>
                </c:pt>
                <c:pt idx="104">
                  <c:v>3.7385900129201469E-2</c:v>
                </c:pt>
                <c:pt idx="105">
                  <c:v>3.7387586791313071E-2</c:v>
                </c:pt>
                <c:pt idx="106">
                  <c:v>3.7387586791313071E-2</c:v>
                </c:pt>
                <c:pt idx="107">
                  <c:v>3.7387755457524229E-2</c:v>
                </c:pt>
                <c:pt idx="108">
                  <c:v>3.7387755457524229E-2</c:v>
                </c:pt>
                <c:pt idx="109">
                  <c:v>3.7393996107337138E-2</c:v>
                </c:pt>
                <c:pt idx="110">
                  <c:v>3.7393996107337138E-2</c:v>
                </c:pt>
                <c:pt idx="111">
                  <c:v>3.740698340559645E-2</c:v>
                </c:pt>
                <c:pt idx="112">
                  <c:v>3.740698340559645E-2</c:v>
                </c:pt>
                <c:pt idx="113">
                  <c:v>3.7407152071807608E-2</c:v>
                </c:pt>
                <c:pt idx="114">
                  <c:v>3.7407152071807608E-2</c:v>
                </c:pt>
                <c:pt idx="115">
                  <c:v>3.7628273474638145E-2</c:v>
                </c:pt>
                <c:pt idx="116">
                  <c:v>3.7628273474638145E-2</c:v>
                </c:pt>
                <c:pt idx="117">
                  <c:v>3.7646152093021086E-2</c:v>
                </c:pt>
                <c:pt idx="118">
                  <c:v>3.7646152093021086E-2</c:v>
                </c:pt>
                <c:pt idx="119">
                  <c:v>3.7669934028794622E-2</c:v>
                </c:pt>
                <c:pt idx="120">
                  <c:v>3.7669934028794622E-2</c:v>
                </c:pt>
                <c:pt idx="121">
                  <c:v>3.7671283358483902E-2</c:v>
                </c:pt>
                <c:pt idx="122">
                  <c:v>3.7671283358483902E-2</c:v>
                </c:pt>
                <c:pt idx="123">
                  <c:v>3.7989387832731342E-2</c:v>
                </c:pt>
                <c:pt idx="124">
                  <c:v>3.7989387832731342E-2</c:v>
                </c:pt>
                <c:pt idx="125">
                  <c:v>3.8014856430616473E-2</c:v>
                </c:pt>
                <c:pt idx="126">
                  <c:v>3.8014856430616473E-2</c:v>
                </c:pt>
                <c:pt idx="127">
                  <c:v>3.8051794330860478E-2</c:v>
                </c:pt>
                <c:pt idx="128">
                  <c:v>3.8051794330860478E-2</c:v>
                </c:pt>
                <c:pt idx="129">
                  <c:v>3.8065962292597899E-2</c:v>
                </c:pt>
                <c:pt idx="130">
                  <c:v>3.8065962292597899E-2</c:v>
                </c:pt>
                <c:pt idx="131">
                  <c:v>3.8065962292597899E-2</c:v>
                </c:pt>
                <c:pt idx="132">
                  <c:v>3.8065962292597899E-2</c:v>
                </c:pt>
                <c:pt idx="133">
                  <c:v>3.8065962292597899E-2</c:v>
                </c:pt>
                <c:pt idx="134">
                  <c:v>3.8065962292597899E-2</c:v>
                </c:pt>
                <c:pt idx="135">
                  <c:v>3.8074732935578212E-2</c:v>
                </c:pt>
                <c:pt idx="136">
                  <c:v>3.8074732935578212E-2</c:v>
                </c:pt>
                <c:pt idx="137">
                  <c:v>3.8319298941759963E-2</c:v>
                </c:pt>
                <c:pt idx="138">
                  <c:v>3.8319298941759963E-2</c:v>
                </c:pt>
                <c:pt idx="139">
                  <c:v>3.8368212142996322E-2</c:v>
                </c:pt>
                <c:pt idx="140">
                  <c:v>3.8368212142996322E-2</c:v>
                </c:pt>
                <c:pt idx="141">
                  <c:v>3.8398403394793931E-2</c:v>
                </c:pt>
                <c:pt idx="142">
                  <c:v>3.8398403394793931E-2</c:v>
                </c:pt>
                <c:pt idx="143">
                  <c:v>3.8399921390694369E-2</c:v>
                </c:pt>
                <c:pt idx="144">
                  <c:v>3.8413920686220633E-2</c:v>
                </c:pt>
                <c:pt idx="145">
                  <c:v>3.8639090078119005E-2</c:v>
                </c:pt>
                <c:pt idx="146">
                  <c:v>3.8639090078119005E-2</c:v>
                </c:pt>
                <c:pt idx="147">
                  <c:v>3.8652246042589475E-2</c:v>
                </c:pt>
                <c:pt idx="148">
                  <c:v>3.8652246042589475E-2</c:v>
                </c:pt>
                <c:pt idx="149">
                  <c:v>3.8668606665071978E-2</c:v>
                </c:pt>
                <c:pt idx="150">
                  <c:v>3.8668775331283135E-2</c:v>
                </c:pt>
                <c:pt idx="151">
                  <c:v>3.8959555879322677E-2</c:v>
                </c:pt>
                <c:pt idx="152">
                  <c:v>3.9215928520285617E-2</c:v>
                </c:pt>
                <c:pt idx="153">
                  <c:v>3.9231783144134648E-2</c:v>
                </c:pt>
                <c:pt idx="154">
                  <c:v>3.9273949696924604E-2</c:v>
                </c:pt>
                <c:pt idx="155">
                  <c:v>3.9274287029346919E-2</c:v>
                </c:pt>
                <c:pt idx="156">
                  <c:v>3.9325898889961831E-2</c:v>
                </c:pt>
                <c:pt idx="157">
                  <c:v>3.9326067556172989E-2</c:v>
                </c:pt>
                <c:pt idx="158">
                  <c:v>3.9355752809337119E-2</c:v>
                </c:pt>
                <c:pt idx="159">
                  <c:v>3.9356090141759441E-2</c:v>
                </c:pt>
                <c:pt idx="160">
                  <c:v>3.9375149423620498E-2</c:v>
                </c:pt>
                <c:pt idx="161">
                  <c:v>3.9586656852414928E-2</c:v>
                </c:pt>
                <c:pt idx="162">
                  <c:v>3.964316003315347E-2</c:v>
                </c:pt>
                <c:pt idx="163">
                  <c:v>3.9644846695265065E-2</c:v>
                </c:pt>
                <c:pt idx="164">
                  <c:v>3.9662556647436856E-2</c:v>
                </c:pt>
                <c:pt idx="165">
                  <c:v>3.9662725313648013E-2</c:v>
                </c:pt>
                <c:pt idx="166">
                  <c:v>3.9891268029769583E-2</c:v>
                </c:pt>
                <c:pt idx="167">
                  <c:v>3.9958565848022348E-2</c:v>
                </c:pt>
                <c:pt idx="168">
                  <c:v>4.0213926491718337E-2</c:v>
                </c:pt>
                <c:pt idx="169">
                  <c:v>4.0213926491718337E-2</c:v>
                </c:pt>
                <c:pt idx="170">
                  <c:v>4.0286284296305902E-2</c:v>
                </c:pt>
                <c:pt idx="171">
                  <c:v>4.0286452962517066E-2</c:v>
                </c:pt>
                <c:pt idx="172">
                  <c:v>4.0524946985097066E-2</c:v>
                </c:pt>
                <c:pt idx="173">
                  <c:v>4.0560704221862948E-2</c:v>
                </c:pt>
                <c:pt idx="174">
                  <c:v>4.0584992156269963E-2</c:v>
                </c:pt>
                <c:pt idx="175">
                  <c:v>4.0646555323343297E-2</c:v>
                </c:pt>
                <c:pt idx="176">
                  <c:v>4.0849798107790894E-2</c:v>
                </c:pt>
                <c:pt idx="177">
                  <c:v>4.0849798107790894E-2</c:v>
                </c:pt>
                <c:pt idx="178">
                  <c:v>4.0928227895980218E-2</c:v>
                </c:pt>
                <c:pt idx="179">
                  <c:v>4.150877699479235E-2</c:v>
                </c:pt>
                <c:pt idx="180">
                  <c:v>4.1585857453292394E-2</c:v>
                </c:pt>
                <c:pt idx="181">
                  <c:v>4.1586026119503551E-2</c:v>
                </c:pt>
                <c:pt idx="182">
                  <c:v>4.1602049409563732E-2</c:v>
                </c:pt>
                <c:pt idx="183">
                  <c:v>4.1810183514134965E-2</c:v>
                </c:pt>
                <c:pt idx="184">
                  <c:v>4.1838182105187499E-2</c:v>
                </c:pt>
                <c:pt idx="185">
                  <c:v>4.2259847633087072E-2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D0-47A4-89E3-85D5B76B4DEE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Active!$U$2:$U$21</c:f>
              <c:numCache>
                <c:formatCode>General</c:formatCode>
                <c:ptCount val="20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  <c:pt idx="17">
                  <c:v>51000</c:v>
                </c:pt>
                <c:pt idx="18">
                  <c:v>54000</c:v>
                </c:pt>
                <c:pt idx="19">
                  <c:v>57000</c:v>
                </c:pt>
              </c:numCache>
            </c:numRef>
          </c:xVal>
          <c:yVal>
            <c:numRef>
              <c:f>Active!$V$2:$V$21</c:f>
              <c:numCache>
                <c:formatCode>0.00E+00</c:formatCode>
                <c:ptCount val="20"/>
                <c:pt idx="0">
                  <c:v>-1.1999999987892807E-3</c:v>
                </c:pt>
                <c:pt idx="1">
                  <c:v>-5.4539999866149249E-4</c:v>
                </c:pt>
                <c:pt idx="2">
                  <c:v>6.3840000146629574E-4</c:v>
                </c:pt>
                <c:pt idx="3">
                  <c:v>2.3514000015940838E-3</c:v>
                </c:pt>
                <c:pt idx="4">
                  <c:v>4.5936000017218724E-3</c:v>
                </c:pt>
                <c:pt idx="5">
                  <c:v>7.3650000018496611E-3</c:v>
                </c:pt>
                <c:pt idx="6">
                  <c:v>1.0665600001977448E-2</c:v>
                </c:pt>
                <c:pt idx="7">
                  <c:v>1.4495400002105238E-2</c:v>
                </c:pt>
                <c:pt idx="8">
                  <c:v>1.8854400002233027E-2</c:v>
                </c:pt>
                <c:pt idx="9">
                  <c:v>2.3742600002360816E-2</c:v>
                </c:pt>
                <c:pt idx="10">
                  <c:v>2.9160000002488605E-2</c:v>
                </c:pt>
                <c:pt idx="11">
                  <c:v>3.5106600002616395E-2</c:v>
                </c:pt>
                <c:pt idx="12">
                  <c:v>4.1582400002744178E-2</c:v>
                </c:pt>
                <c:pt idx="13">
                  <c:v>4.8587400002871969E-2</c:v>
                </c:pt>
                <c:pt idx="14">
                  <c:v>5.6121600002999761E-2</c:v>
                </c:pt>
                <c:pt idx="15">
                  <c:v>6.4185000003127546E-2</c:v>
                </c:pt>
                <c:pt idx="16">
                  <c:v>7.2777600003255338E-2</c:v>
                </c:pt>
                <c:pt idx="17">
                  <c:v>8.1899400003383124E-2</c:v>
                </c:pt>
                <c:pt idx="18">
                  <c:v>9.1550400003510918E-2</c:v>
                </c:pt>
                <c:pt idx="19">
                  <c:v>0.1017306000036387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D0-47A4-89E3-85D5B76B4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0608"/>
        <c:axId val="1"/>
      </c:scatterChart>
      <c:valAx>
        <c:axId val="829720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9901477832518"/>
              <c:y val="0.889514593808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334975369458129E-2"/>
              <c:y val="0.42509439332131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0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04433497536947"/>
          <c:y val="0.951310754830345"/>
          <c:w val="0.67980295566502458"/>
          <c:h val="3.74531195648736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Cnc - O-C Diagr.</a:t>
            </a:r>
          </a:p>
        </c:rich>
      </c:tx>
      <c:layout>
        <c:manualLayout>
          <c:xMode val="edge"/>
          <c:yMode val="edge"/>
          <c:x val="0.39473684210526316"/>
          <c:y val="3.048780487804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639889196676"/>
          <c:y val="0.10569126669538137"/>
          <c:w val="0.82132963988919672"/>
          <c:h val="0.745936439946249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2'!$F$21:$F$992</c:f>
              <c:numCache>
                <c:formatCode>General</c:formatCode>
                <c:ptCount val="972"/>
                <c:pt idx="0">
                  <c:v>-52485</c:v>
                </c:pt>
                <c:pt idx="1">
                  <c:v>-43122.5</c:v>
                </c:pt>
                <c:pt idx="2">
                  <c:v>-43122</c:v>
                </c:pt>
                <c:pt idx="3">
                  <c:v>-43120</c:v>
                </c:pt>
                <c:pt idx="4">
                  <c:v>-41130</c:v>
                </c:pt>
                <c:pt idx="5">
                  <c:v>-41129.5</c:v>
                </c:pt>
                <c:pt idx="6">
                  <c:v>-41127.5</c:v>
                </c:pt>
                <c:pt idx="7">
                  <c:v>-41127</c:v>
                </c:pt>
                <c:pt idx="8">
                  <c:v>-40291</c:v>
                </c:pt>
                <c:pt idx="9">
                  <c:v>-40171.5</c:v>
                </c:pt>
                <c:pt idx="10">
                  <c:v>-40171</c:v>
                </c:pt>
                <c:pt idx="11">
                  <c:v>-40166.5</c:v>
                </c:pt>
                <c:pt idx="12">
                  <c:v>-40166</c:v>
                </c:pt>
                <c:pt idx="13">
                  <c:v>-40166</c:v>
                </c:pt>
                <c:pt idx="14">
                  <c:v>-40140</c:v>
                </c:pt>
                <c:pt idx="15">
                  <c:v>-40140</c:v>
                </c:pt>
                <c:pt idx="16">
                  <c:v>-39258.5</c:v>
                </c:pt>
                <c:pt idx="17">
                  <c:v>-39180</c:v>
                </c:pt>
                <c:pt idx="18">
                  <c:v>-39152</c:v>
                </c:pt>
                <c:pt idx="19">
                  <c:v>-39092</c:v>
                </c:pt>
                <c:pt idx="20">
                  <c:v>-39039.5</c:v>
                </c:pt>
                <c:pt idx="21">
                  <c:v>-38137</c:v>
                </c:pt>
                <c:pt idx="22">
                  <c:v>-38132</c:v>
                </c:pt>
                <c:pt idx="23">
                  <c:v>-38131.5</c:v>
                </c:pt>
                <c:pt idx="24">
                  <c:v>-36224.5</c:v>
                </c:pt>
                <c:pt idx="25">
                  <c:v>-36216.5</c:v>
                </c:pt>
                <c:pt idx="26">
                  <c:v>-36120</c:v>
                </c:pt>
                <c:pt idx="27">
                  <c:v>-35350.5</c:v>
                </c:pt>
                <c:pt idx="28">
                  <c:v>-35350</c:v>
                </c:pt>
                <c:pt idx="29">
                  <c:v>-34450</c:v>
                </c:pt>
                <c:pt idx="30">
                  <c:v>-34447</c:v>
                </c:pt>
                <c:pt idx="31">
                  <c:v>-34367.5</c:v>
                </c:pt>
                <c:pt idx="32">
                  <c:v>-34344.5</c:v>
                </c:pt>
                <c:pt idx="33">
                  <c:v>-34310</c:v>
                </c:pt>
                <c:pt idx="34">
                  <c:v>-34242</c:v>
                </c:pt>
                <c:pt idx="35">
                  <c:v>-33429.5</c:v>
                </c:pt>
                <c:pt idx="36">
                  <c:v>-33375</c:v>
                </c:pt>
                <c:pt idx="37">
                  <c:v>-33354</c:v>
                </c:pt>
                <c:pt idx="38">
                  <c:v>-33239</c:v>
                </c:pt>
                <c:pt idx="39">
                  <c:v>-32359</c:v>
                </c:pt>
                <c:pt idx="40">
                  <c:v>-32291</c:v>
                </c:pt>
                <c:pt idx="41">
                  <c:v>-30387</c:v>
                </c:pt>
                <c:pt idx="42">
                  <c:v>-29592</c:v>
                </c:pt>
                <c:pt idx="43">
                  <c:v>-29589.5</c:v>
                </c:pt>
                <c:pt idx="44">
                  <c:v>-29568.5</c:v>
                </c:pt>
                <c:pt idx="45">
                  <c:v>-29467.5</c:v>
                </c:pt>
                <c:pt idx="46">
                  <c:v>-29439</c:v>
                </c:pt>
                <c:pt idx="47">
                  <c:v>-26702</c:v>
                </c:pt>
                <c:pt idx="48">
                  <c:v>-26688.5</c:v>
                </c:pt>
                <c:pt idx="49">
                  <c:v>-25675.5</c:v>
                </c:pt>
                <c:pt idx="50">
                  <c:v>-24811</c:v>
                </c:pt>
                <c:pt idx="51">
                  <c:v>-22766</c:v>
                </c:pt>
                <c:pt idx="52">
                  <c:v>-18950</c:v>
                </c:pt>
                <c:pt idx="53">
                  <c:v>-16166</c:v>
                </c:pt>
                <c:pt idx="54">
                  <c:v>-12392</c:v>
                </c:pt>
                <c:pt idx="55">
                  <c:v>-10464</c:v>
                </c:pt>
                <c:pt idx="56">
                  <c:v>-9391</c:v>
                </c:pt>
                <c:pt idx="57">
                  <c:v>-7565.5</c:v>
                </c:pt>
                <c:pt idx="58">
                  <c:v>-6711</c:v>
                </c:pt>
                <c:pt idx="59">
                  <c:v>-6630.5</c:v>
                </c:pt>
                <c:pt idx="60">
                  <c:v>-5677</c:v>
                </c:pt>
                <c:pt idx="61">
                  <c:v>-5666.5</c:v>
                </c:pt>
                <c:pt idx="62">
                  <c:v>-4989</c:v>
                </c:pt>
                <c:pt idx="63">
                  <c:v>-4895</c:v>
                </c:pt>
                <c:pt idx="64">
                  <c:v>-4797</c:v>
                </c:pt>
                <c:pt idx="65">
                  <c:v>-4781.5</c:v>
                </c:pt>
                <c:pt idx="66">
                  <c:v>-4727.5</c:v>
                </c:pt>
                <c:pt idx="67">
                  <c:v>-3763.5</c:v>
                </c:pt>
                <c:pt idx="68">
                  <c:v>-3111</c:v>
                </c:pt>
                <c:pt idx="69">
                  <c:v>-2962.5</c:v>
                </c:pt>
                <c:pt idx="70">
                  <c:v>-2960</c:v>
                </c:pt>
                <c:pt idx="71">
                  <c:v>-2908.5</c:v>
                </c:pt>
                <c:pt idx="72">
                  <c:v>-2903</c:v>
                </c:pt>
                <c:pt idx="73">
                  <c:v>-2870.5</c:v>
                </c:pt>
                <c:pt idx="74">
                  <c:v>-2786</c:v>
                </c:pt>
                <c:pt idx="75">
                  <c:v>-1947</c:v>
                </c:pt>
                <c:pt idx="76">
                  <c:v>-1197.5</c:v>
                </c:pt>
                <c:pt idx="77">
                  <c:v>-1197.5</c:v>
                </c:pt>
                <c:pt idx="78">
                  <c:v>-971</c:v>
                </c:pt>
                <c:pt idx="79">
                  <c:v>-913</c:v>
                </c:pt>
                <c:pt idx="80">
                  <c:v>-145</c:v>
                </c:pt>
                <c:pt idx="81">
                  <c:v>-54</c:v>
                </c:pt>
                <c:pt idx="82">
                  <c:v>-38.5</c:v>
                </c:pt>
                <c:pt idx="83">
                  <c:v>-38</c:v>
                </c:pt>
                <c:pt idx="84">
                  <c:v>-33</c:v>
                </c:pt>
                <c:pt idx="85">
                  <c:v>-32.5</c:v>
                </c:pt>
                <c:pt idx="86">
                  <c:v>-14</c:v>
                </c:pt>
                <c:pt idx="87">
                  <c:v>24.5</c:v>
                </c:pt>
                <c:pt idx="88">
                  <c:v>25</c:v>
                </c:pt>
                <c:pt idx="89">
                  <c:v>680.5</c:v>
                </c:pt>
                <c:pt idx="90">
                  <c:v>733.5</c:v>
                </c:pt>
                <c:pt idx="91">
                  <c:v>804</c:v>
                </c:pt>
                <c:pt idx="92">
                  <c:v>808</c:v>
                </c:pt>
                <c:pt idx="93">
                  <c:v>1751</c:v>
                </c:pt>
                <c:pt idx="94">
                  <c:v>1826.5</c:v>
                </c:pt>
                <c:pt idx="95">
                  <c:v>1936</c:v>
                </c:pt>
                <c:pt idx="96">
                  <c:v>1978</c:v>
                </c:pt>
                <c:pt idx="97">
                  <c:v>1978</c:v>
                </c:pt>
                <c:pt idx="98">
                  <c:v>1978</c:v>
                </c:pt>
                <c:pt idx="99">
                  <c:v>2004</c:v>
                </c:pt>
                <c:pt idx="100">
                  <c:v>2729</c:v>
                </c:pt>
                <c:pt idx="101">
                  <c:v>2874</c:v>
                </c:pt>
                <c:pt idx="102">
                  <c:v>2963.5</c:v>
                </c:pt>
                <c:pt idx="103">
                  <c:v>3677</c:v>
                </c:pt>
                <c:pt idx="104">
                  <c:v>3716</c:v>
                </c:pt>
                <c:pt idx="105">
                  <c:v>3764.5</c:v>
                </c:pt>
                <c:pt idx="106">
                  <c:v>3765</c:v>
                </c:pt>
                <c:pt idx="107">
                  <c:v>4627</c:v>
                </c:pt>
                <c:pt idx="108">
                  <c:v>5387</c:v>
                </c:pt>
                <c:pt idx="109">
                  <c:v>5434</c:v>
                </c:pt>
                <c:pt idx="110">
                  <c:v>5559</c:v>
                </c:pt>
                <c:pt idx="111">
                  <c:v>5559.5</c:v>
                </c:pt>
                <c:pt idx="112">
                  <c:v>5713</c:v>
                </c:pt>
                <c:pt idx="113">
                  <c:v>5713</c:v>
                </c:pt>
                <c:pt idx="114">
                  <c:v>5801.5</c:v>
                </c:pt>
                <c:pt idx="115">
                  <c:v>5802</c:v>
                </c:pt>
                <c:pt idx="116">
                  <c:v>5859</c:v>
                </c:pt>
                <c:pt idx="117">
                  <c:v>6485.5</c:v>
                </c:pt>
                <c:pt idx="118">
                  <c:v>6653</c:v>
                </c:pt>
                <c:pt idx="119">
                  <c:v>6658</c:v>
                </c:pt>
                <c:pt idx="120">
                  <c:v>6710.5</c:v>
                </c:pt>
                <c:pt idx="121">
                  <c:v>6711</c:v>
                </c:pt>
                <c:pt idx="122">
                  <c:v>7388.5</c:v>
                </c:pt>
                <c:pt idx="123">
                  <c:v>7588</c:v>
                </c:pt>
                <c:pt idx="124">
                  <c:v>8345</c:v>
                </c:pt>
                <c:pt idx="125">
                  <c:v>8345</c:v>
                </c:pt>
                <c:pt idx="126">
                  <c:v>8559.5</c:v>
                </c:pt>
                <c:pt idx="127">
                  <c:v>8560</c:v>
                </c:pt>
                <c:pt idx="128">
                  <c:v>9267</c:v>
                </c:pt>
                <c:pt idx="129">
                  <c:v>9373</c:v>
                </c:pt>
                <c:pt idx="130">
                  <c:v>9445</c:v>
                </c:pt>
                <c:pt idx="131">
                  <c:v>9627.5</c:v>
                </c:pt>
                <c:pt idx="132">
                  <c:v>10230</c:v>
                </c:pt>
                <c:pt idx="133">
                  <c:v>10230</c:v>
                </c:pt>
                <c:pt idx="134">
                  <c:v>10462.5</c:v>
                </c:pt>
                <c:pt idx="135">
                  <c:v>12183.5</c:v>
                </c:pt>
                <c:pt idx="136">
                  <c:v>12412</c:v>
                </c:pt>
                <c:pt idx="137">
                  <c:v>12412.5</c:v>
                </c:pt>
                <c:pt idx="138">
                  <c:v>12460</c:v>
                </c:pt>
                <c:pt idx="139">
                  <c:v>13077</c:v>
                </c:pt>
              </c:numCache>
            </c:numRef>
          </c:xVal>
          <c:yVal>
            <c:numRef>
              <c:f>'Inactive 2'!$H$21:$H$992</c:f>
              <c:numCache>
                <c:formatCode>General</c:formatCode>
                <c:ptCount val="972"/>
                <c:pt idx="2">
                  <c:v>3.4152399966842495E-3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B-423F-8BE7-B096A0C96D74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'Inactive 2'!$F$21:$F$992</c:f>
              <c:numCache>
                <c:formatCode>General</c:formatCode>
                <c:ptCount val="972"/>
                <c:pt idx="0">
                  <c:v>-52485</c:v>
                </c:pt>
                <c:pt idx="1">
                  <c:v>-43122.5</c:v>
                </c:pt>
                <c:pt idx="2">
                  <c:v>-43122</c:v>
                </c:pt>
                <c:pt idx="3">
                  <c:v>-43120</c:v>
                </c:pt>
                <c:pt idx="4">
                  <c:v>-41130</c:v>
                </c:pt>
                <c:pt idx="5">
                  <c:v>-41129.5</c:v>
                </c:pt>
                <c:pt idx="6">
                  <c:v>-41127.5</c:v>
                </c:pt>
                <c:pt idx="7">
                  <c:v>-41127</c:v>
                </c:pt>
                <c:pt idx="8">
                  <c:v>-40291</c:v>
                </c:pt>
                <c:pt idx="9">
                  <c:v>-40171.5</c:v>
                </c:pt>
                <c:pt idx="10">
                  <c:v>-40171</c:v>
                </c:pt>
                <c:pt idx="11">
                  <c:v>-40166.5</c:v>
                </c:pt>
                <c:pt idx="12">
                  <c:v>-40166</c:v>
                </c:pt>
                <c:pt idx="13">
                  <c:v>-40166</c:v>
                </c:pt>
                <c:pt idx="14">
                  <c:v>-40140</c:v>
                </c:pt>
                <c:pt idx="15">
                  <c:v>-40140</c:v>
                </c:pt>
                <c:pt idx="16">
                  <c:v>-39258.5</c:v>
                </c:pt>
                <c:pt idx="17">
                  <c:v>-39180</c:v>
                </c:pt>
                <c:pt idx="18">
                  <c:v>-39152</c:v>
                </c:pt>
                <c:pt idx="19">
                  <c:v>-39092</c:v>
                </c:pt>
                <c:pt idx="20">
                  <c:v>-39039.5</c:v>
                </c:pt>
                <c:pt idx="21">
                  <c:v>-38137</c:v>
                </c:pt>
                <c:pt idx="22">
                  <c:v>-38132</c:v>
                </c:pt>
                <c:pt idx="23">
                  <c:v>-38131.5</c:v>
                </c:pt>
                <c:pt idx="24">
                  <c:v>-36224.5</c:v>
                </c:pt>
                <c:pt idx="25">
                  <c:v>-36216.5</c:v>
                </c:pt>
                <c:pt idx="26">
                  <c:v>-36120</c:v>
                </c:pt>
                <c:pt idx="27">
                  <c:v>-35350.5</c:v>
                </c:pt>
                <c:pt idx="28">
                  <c:v>-35350</c:v>
                </c:pt>
                <c:pt idx="29">
                  <c:v>-34450</c:v>
                </c:pt>
                <c:pt idx="30">
                  <c:v>-34447</c:v>
                </c:pt>
                <c:pt idx="31">
                  <c:v>-34367.5</c:v>
                </c:pt>
                <c:pt idx="32">
                  <c:v>-34344.5</c:v>
                </c:pt>
                <c:pt idx="33">
                  <c:v>-34310</c:v>
                </c:pt>
                <c:pt idx="34">
                  <c:v>-34242</c:v>
                </c:pt>
                <c:pt idx="35">
                  <c:v>-33429.5</c:v>
                </c:pt>
                <c:pt idx="36">
                  <c:v>-33375</c:v>
                </c:pt>
                <c:pt idx="37">
                  <c:v>-33354</c:v>
                </c:pt>
                <c:pt idx="38">
                  <c:v>-33239</c:v>
                </c:pt>
                <c:pt idx="39">
                  <c:v>-32359</c:v>
                </c:pt>
                <c:pt idx="40">
                  <c:v>-32291</c:v>
                </c:pt>
                <c:pt idx="41">
                  <c:v>-30387</c:v>
                </c:pt>
                <c:pt idx="42">
                  <c:v>-29592</c:v>
                </c:pt>
                <c:pt idx="43">
                  <c:v>-29589.5</c:v>
                </c:pt>
                <c:pt idx="44">
                  <c:v>-29568.5</c:v>
                </c:pt>
                <c:pt idx="45">
                  <c:v>-29467.5</c:v>
                </c:pt>
                <c:pt idx="46">
                  <c:v>-29439</c:v>
                </c:pt>
                <c:pt idx="47">
                  <c:v>-26702</c:v>
                </c:pt>
                <c:pt idx="48">
                  <c:v>-26688.5</c:v>
                </c:pt>
                <c:pt idx="49">
                  <c:v>-25675.5</c:v>
                </c:pt>
                <c:pt idx="50">
                  <c:v>-24811</c:v>
                </c:pt>
                <c:pt idx="51">
                  <c:v>-22766</c:v>
                </c:pt>
                <c:pt idx="52">
                  <c:v>-18950</c:v>
                </c:pt>
                <c:pt idx="53">
                  <c:v>-16166</c:v>
                </c:pt>
                <c:pt idx="54">
                  <c:v>-12392</c:v>
                </c:pt>
                <c:pt idx="55">
                  <c:v>-10464</c:v>
                </c:pt>
                <c:pt idx="56">
                  <c:v>-9391</c:v>
                </c:pt>
                <c:pt idx="57">
                  <c:v>-7565.5</c:v>
                </c:pt>
                <c:pt idx="58">
                  <c:v>-6711</c:v>
                </c:pt>
                <c:pt idx="59">
                  <c:v>-6630.5</c:v>
                </c:pt>
                <c:pt idx="60">
                  <c:v>-5677</c:v>
                </c:pt>
                <c:pt idx="61">
                  <c:v>-5666.5</c:v>
                </c:pt>
                <c:pt idx="62">
                  <c:v>-4989</c:v>
                </c:pt>
                <c:pt idx="63">
                  <c:v>-4895</c:v>
                </c:pt>
                <c:pt idx="64">
                  <c:v>-4797</c:v>
                </c:pt>
                <c:pt idx="65">
                  <c:v>-4781.5</c:v>
                </c:pt>
                <c:pt idx="66">
                  <c:v>-4727.5</c:v>
                </c:pt>
                <c:pt idx="67">
                  <c:v>-3763.5</c:v>
                </c:pt>
                <c:pt idx="68">
                  <c:v>-3111</c:v>
                </c:pt>
                <c:pt idx="69">
                  <c:v>-2962.5</c:v>
                </c:pt>
                <c:pt idx="70">
                  <c:v>-2960</c:v>
                </c:pt>
                <c:pt idx="71">
                  <c:v>-2908.5</c:v>
                </c:pt>
                <c:pt idx="72">
                  <c:v>-2903</c:v>
                </c:pt>
                <c:pt idx="73">
                  <c:v>-2870.5</c:v>
                </c:pt>
                <c:pt idx="74">
                  <c:v>-2786</c:v>
                </c:pt>
                <c:pt idx="75">
                  <c:v>-1947</c:v>
                </c:pt>
                <c:pt idx="76">
                  <c:v>-1197.5</c:v>
                </c:pt>
                <c:pt idx="77">
                  <c:v>-1197.5</c:v>
                </c:pt>
                <c:pt idx="78">
                  <c:v>-971</c:v>
                </c:pt>
                <c:pt idx="79">
                  <c:v>-913</c:v>
                </c:pt>
                <c:pt idx="80">
                  <c:v>-145</c:v>
                </c:pt>
                <c:pt idx="81">
                  <c:v>-54</c:v>
                </c:pt>
                <c:pt idx="82">
                  <c:v>-38.5</c:v>
                </c:pt>
                <c:pt idx="83">
                  <c:v>-38</c:v>
                </c:pt>
                <c:pt idx="84">
                  <c:v>-33</c:v>
                </c:pt>
                <c:pt idx="85">
                  <c:v>-32.5</c:v>
                </c:pt>
                <c:pt idx="86">
                  <c:v>-14</c:v>
                </c:pt>
                <c:pt idx="87">
                  <c:v>24.5</c:v>
                </c:pt>
                <c:pt idx="88">
                  <c:v>25</c:v>
                </c:pt>
                <c:pt idx="89">
                  <c:v>680.5</c:v>
                </c:pt>
                <c:pt idx="90">
                  <c:v>733.5</c:v>
                </c:pt>
                <c:pt idx="91">
                  <c:v>804</c:v>
                </c:pt>
                <c:pt idx="92">
                  <c:v>808</c:v>
                </c:pt>
                <c:pt idx="93">
                  <c:v>1751</c:v>
                </c:pt>
                <c:pt idx="94">
                  <c:v>1826.5</c:v>
                </c:pt>
                <c:pt idx="95">
                  <c:v>1936</c:v>
                </c:pt>
                <c:pt idx="96">
                  <c:v>1978</c:v>
                </c:pt>
                <c:pt idx="97">
                  <c:v>1978</c:v>
                </c:pt>
                <c:pt idx="98">
                  <c:v>1978</c:v>
                </c:pt>
                <c:pt idx="99">
                  <c:v>2004</c:v>
                </c:pt>
                <c:pt idx="100">
                  <c:v>2729</c:v>
                </c:pt>
                <c:pt idx="101">
                  <c:v>2874</c:v>
                </c:pt>
                <c:pt idx="102">
                  <c:v>2963.5</c:v>
                </c:pt>
                <c:pt idx="103">
                  <c:v>3677</c:v>
                </c:pt>
                <c:pt idx="104">
                  <c:v>3716</c:v>
                </c:pt>
                <c:pt idx="105">
                  <c:v>3764.5</c:v>
                </c:pt>
                <c:pt idx="106">
                  <c:v>3765</c:v>
                </c:pt>
                <c:pt idx="107">
                  <c:v>4627</c:v>
                </c:pt>
                <c:pt idx="108">
                  <c:v>5387</c:v>
                </c:pt>
                <c:pt idx="109">
                  <c:v>5434</c:v>
                </c:pt>
                <c:pt idx="110">
                  <c:v>5559</c:v>
                </c:pt>
                <c:pt idx="111">
                  <c:v>5559.5</c:v>
                </c:pt>
                <c:pt idx="112">
                  <c:v>5713</c:v>
                </c:pt>
                <c:pt idx="113">
                  <c:v>5713</c:v>
                </c:pt>
                <c:pt idx="114">
                  <c:v>5801.5</c:v>
                </c:pt>
                <c:pt idx="115">
                  <c:v>5802</c:v>
                </c:pt>
                <c:pt idx="116">
                  <c:v>5859</c:v>
                </c:pt>
                <c:pt idx="117">
                  <c:v>6485.5</c:v>
                </c:pt>
                <c:pt idx="118">
                  <c:v>6653</c:v>
                </c:pt>
                <c:pt idx="119">
                  <c:v>6658</c:v>
                </c:pt>
                <c:pt idx="120">
                  <c:v>6710.5</c:v>
                </c:pt>
                <c:pt idx="121">
                  <c:v>6711</c:v>
                </c:pt>
                <c:pt idx="122">
                  <c:v>7388.5</c:v>
                </c:pt>
                <c:pt idx="123">
                  <c:v>7588</c:v>
                </c:pt>
                <c:pt idx="124">
                  <c:v>8345</c:v>
                </c:pt>
                <c:pt idx="125">
                  <c:v>8345</c:v>
                </c:pt>
                <c:pt idx="126">
                  <c:v>8559.5</c:v>
                </c:pt>
                <c:pt idx="127">
                  <c:v>8560</c:v>
                </c:pt>
                <c:pt idx="128">
                  <c:v>9267</c:v>
                </c:pt>
                <c:pt idx="129">
                  <c:v>9373</c:v>
                </c:pt>
                <c:pt idx="130">
                  <c:v>9445</c:v>
                </c:pt>
                <c:pt idx="131">
                  <c:v>9627.5</c:v>
                </c:pt>
                <c:pt idx="132">
                  <c:v>10230</c:v>
                </c:pt>
                <c:pt idx="133">
                  <c:v>10230</c:v>
                </c:pt>
                <c:pt idx="134">
                  <c:v>10462.5</c:v>
                </c:pt>
                <c:pt idx="135">
                  <c:v>12183.5</c:v>
                </c:pt>
                <c:pt idx="136">
                  <c:v>12412</c:v>
                </c:pt>
                <c:pt idx="137">
                  <c:v>12412.5</c:v>
                </c:pt>
                <c:pt idx="138">
                  <c:v>12460</c:v>
                </c:pt>
                <c:pt idx="139">
                  <c:v>13077</c:v>
                </c:pt>
              </c:numCache>
            </c:numRef>
          </c:xVal>
          <c:yVal>
            <c:numRef>
              <c:f>'Inactive 2'!$I$21:$I$992</c:f>
              <c:numCache>
                <c:formatCode>General</c:formatCode>
                <c:ptCount val="972"/>
                <c:pt idx="16">
                  <c:v>1.7285570000240114E-2</c:v>
                </c:pt>
                <c:pt idx="17">
                  <c:v>5.0155999924754724E-3</c:v>
                </c:pt>
                <c:pt idx="18">
                  <c:v>6.3078399980440736E-3</c:v>
                </c:pt>
                <c:pt idx="19">
                  <c:v>-4.1637359994638246E-2</c:v>
                </c:pt>
                <c:pt idx="20">
                  <c:v>1.1035590003302786E-2</c:v>
                </c:pt>
                <c:pt idx="24">
                  <c:v>-6.9767099994351156E-3</c:v>
                </c:pt>
                <c:pt idx="25">
                  <c:v>-1.6036069995607249E-2</c:v>
                </c:pt>
                <c:pt idx="26">
                  <c:v>-1.6189599999052007E-2</c:v>
                </c:pt>
                <c:pt idx="31">
                  <c:v>-2.1630650000588503E-2</c:v>
                </c:pt>
                <c:pt idx="33">
                  <c:v>-2.4369800004933495E-2</c:v>
                </c:pt>
                <c:pt idx="34">
                  <c:v>-7.3743600005400367E-3</c:v>
                </c:pt>
                <c:pt idx="35">
                  <c:v>-1.0340610002458561E-2</c:v>
                </c:pt>
                <c:pt idx="36">
                  <c:v>-1.6432500000519212E-2</c:v>
                </c:pt>
                <c:pt idx="37">
                  <c:v>-1.7963320002309047E-2</c:v>
                </c:pt>
                <c:pt idx="38">
                  <c:v>-9.4416200008708984E-3</c:v>
                </c:pt>
                <c:pt idx="39">
                  <c:v>-3.971220001403708E-3</c:v>
                </c:pt>
                <c:pt idx="40">
                  <c:v>-3.197577999526402E-2</c:v>
                </c:pt>
                <c:pt idx="41">
                  <c:v>-1.7103460006183013E-2</c:v>
                </c:pt>
                <c:pt idx="45">
                  <c:v>-9.4886499937274493E-3</c:v>
                </c:pt>
                <c:pt idx="46">
                  <c:v>-2.163762000418501E-2</c:v>
                </c:pt>
                <c:pt idx="47">
                  <c:v>5.1788400014629588E-3</c:v>
                </c:pt>
                <c:pt idx="48">
                  <c:v>1.0266170000249986E-2</c:v>
                </c:pt>
                <c:pt idx="49">
                  <c:v>2.0374710002215579E-2</c:v>
                </c:pt>
                <c:pt idx="50">
                  <c:v>5.2262000099290162E-4</c:v>
                </c:pt>
                <c:pt idx="51">
                  <c:v>-8.0262799965566956E-3</c:v>
                </c:pt>
                <c:pt idx="52">
                  <c:v>-4.9412364001909737E-2</c:v>
                </c:pt>
                <c:pt idx="53">
                  <c:v>-6.2982800009194762E-3</c:v>
                </c:pt>
                <c:pt idx="54">
                  <c:v>-1.7513599959784187E-3</c:v>
                </c:pt>
                <c:pt idx="55">
                  <c:v>-9.3571200050064363E-3</c:v>
                </c:pt>
                <c:pt idx="56">
                  <c:v>-4.6937799997976981E-3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5B-423F-8BE7-B096A0C96D74}"/>
            </c:ext>
          </c:extLst>
        </c:ser>
        <c:ser>
          <c:idx val="3"/>
          <c:order val="2"/>
          <c:tx>
            <c:strRef>
              <c:f>'Inactive 2'!$J$20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'Inactive 2'!$D$21:$D$944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2.0000000000000001E-4</c:v>
                  </c:pt>
                  <c:pt idx="69">
                    <c:v>1.6000000000000001E-3</c:v>
                  </c:pt>
                  <c:pt idx="70">
                    <c:v>1.1000000000000001E-3</c:v>
                  </c:pt>
                  <c:pt idx="71">
                    <c:v>2.0000000000000001E-4</c:v>
                  </c:pt>
                  <c:pt idx="72">
                    <c:v>4.4000000000000003E-3</c:v>
                  </c:pt>
                  <c:pt idx="73">
                    <c:v>2.9999999999999997E-4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4.0000000000000002E-4</c:v>
                  </c:pt>
                  <c:pt idx="77">
                    <c:v>4.0000000000000002E-4</c:v>
                  </c:pt>
                  <c:pt idx="78">
                    <c:v>1E-4</c:v>
                  </c:pt>
                  <c:pt idx="79">
                    <c:v>6.4000000000000003E-3</c:v>
                  </c:pt>
                  <c:pt idx="80">
                    <c:v>5.0000000000000001E-4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5.0000000000000001E-3</c:v>
                  </c:pt>
                  <c:pt idx="84">
                    <c:v>1.6000000000000001E-3</c:v>
                  </c:pt>
                  <c:pt idx="85">
                    <c:v>2E-3</c:v>
                  </c:pt>
                  <c:pt idx="86">
                    <c:v>2.0000000000000001E-4</c:v>
                  </c:pt>
                  <c:pt idx="87">
                    <c:v>4.0000000000000002E-4</c:v>
                  </c:pt>
                  <c:pt idx="88">
                    <c:v>8.0000000000000004E-4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5.9999999999999995E-4</c:v>
                  </c:pt>
                  <c:pt idx="97">
                    <c:v>8.9999999999999998E-4</c:v>
                  </c:pt>
                  <c:pt idx="98">
                    <c:v>5.9999999999999995E-4</c:v>
                  </c:pt>
                  <c:pt idx="99">
                    <c:v>2.9999999999999997E-4</c:v>
                  </c:pt>
                  <c:pt idx="100">
                    <c:v>6.9999999999999999E-4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1.1999999999999999E-3</c:v>
                  </c:pt>
                  <c:pt idx="106">
                    <c:v>1.6999999999999999E-3</c:v>
                  </c:pt>
                  <c:pt idx="107">
                    <c:v>2.9999999999999997E-4</c:v>
                  </c:pt>
                  <c:pt idx="108">
                    <c:v>1E-3</c:v>
                  </c:pt>
                  <c:pt idx="109">
                    <c:v>4.0000000000000002E-4</c:v>
                  </c:pt>
                  <c:pt idx="110">
                    <c:v>3.2000000000000003E-4</c:v>
                  </c:pt>
                  <c:pt idx="111">
                    <c:v>3.6000000000000002E-4</c:v>
                  </c:pt>
                  <c:pt idx="112">
                    <c:v>3.0000000000000001E-3</c:v>
                  </c:pt>
                  <c:pt idx="113">
                    <c:v>2.0000000000000001E-4</c:v>
                  </c:pt>
                  <c:pt idx="114">
                    <c:v>1.4E-3</c:v>
                  </c:pt>
                  <c:pt idx="115">
                    <c:v>2.5999999999999999E-3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1.1000000000000001E-3</c:v>
                  </c:pt>
                  <c:pt idx="119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1E-4</c:v>
                  </c:pt>
                  <c:pt idx="123">
                    <c:v>6.0000000000000002E-5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1.2999999999999999E-3</c:v>
                  </c:pt>
                  <c:pt idx="127">
                    <c:v>1.1000000000000001E-3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9.0000000000000006E-5</c:v>
                  </c:pt>
                  <c:pt idx="131">
                    <c:v>1.4999999999999999E-4</c:v>
                  </c:pt>
                  <c:pt idx="132">
                    <c:v>4.0000000000000002E-4</c:v>
                  </c:pt>
                  <c:pt idx="133">
                    <c:v>4.0000000000000002E-4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1.1999999999999999E-3</c:v>
                  </c:pt>
                  <c:pt idx="137">
                    <c:v>3.8999999999999998E-3</c:v>
                  </c:pt>
                  <c:pt idx="138">
                    <c:v>1.1999999999999999E-3</c:v>
                  </c:pt>
                  <c:pt idx="139">
                    <c:v>4.0000000000000002E-4</c:v>
                  </c:pt>
                </c:numCache>
              </c:numRef>
            </c:plus>
            <c:minus>
              <c:numRef>
                <c:f>'Inactive 2'!$D$21:$D$944</c:f>
                <c:numCache>
                  <c:formatCode>General</c:formatCode>
                  <c:ptCount val="9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2.0000000000000001E-4</c:v>
                  </c:pt>
                  <c:pt idx="69">
                    <c:v>1.6000000000000001E-3</c:v>
                  </c:pt>
                  <c:pt idx="70">
                    <c:v>1.1000000000000001E-3</c:v>
                  </c:pt>
                  <c:pt idx="71">
                    <c:v>2.0000000000000001E-4</c:v>
                  </c:pt>
                  <c:pt idx="72">
                    <c:v>4.4000000000000003E-3</c:v>
                  </c:pt>
                  <c:pt idx="73">
                    <c:v>2.9999999999999997E-4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4.0000000000000002E-4</c:v>
                  </c:pt>
                  <c:pt idx="77">
                    <c:v>4.0000000000000002E-4</c:v>
                  </c:pt>
                  <c:pt idx="78">
                    <c:v>1E-4</c:v>
                  </c:pt>
                  <c:pt idx="79">
                    <c:v>6.4000000000000003E-3</c:v>
                  </c:pt>
                  <c:pt idx="80">
                    <c:v>5.0000000000000001E-4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5.0000000000000001E-3</c:v>
                  </c:pt>
                  <c:pt idx="84">
                    <c:v>1.6000000000000001E-3</c:v>
                  </c:pt>
                  <c:pt idx="85">
                    <c:v>2E-3</c:v>
                  </c:pt>
                  <c:pt idx="86">
                    <c:v>2.0000000000000001E-4</c:v>
                  </c:pt>
                  <c:pt idx="87">
                    <c:v>4.0000000000000002E-4</c:v>
                  </c:pt>
                  <c:pt idx="88">
                    <c:v>8.0000000000000004E-4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5.0000000000000001E-4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5.9999999999999995E-4</c:v>
                  </c:pt>
                  <c:pt idx="97">
                    <c:v>8.9999999999999998E-4</c:v>
                  </c:pt>
                  <c:pt idx="98">
                    <c:v>5.9999999999999995E-4</c:v>
                  </c:pt>
                  <c:pt idx="99">
                    <c:v>2.9999999999999997E-4</c:v>
                  </c:pt>
                  <c:pt idx="100">
                    <c:v>6.9999999999999999E-4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1.1999999999999999E-3</c:v>
                  </c:pt>
                  <c:pt idx="106">
                    <c:v>1.6999999999999999E-3</c:v>
                  </c:pt>
                  <c:pt idx="107">
                    <c:v>2.9999999999999997E-4</c:v>
                  </c:pt>
                  <c:pt idx="108">
                    <c:v>1E-3</c:v>
                  </c:pt>
                  <c:pt idx="109">
                    <c:v>4.0000000000000002E-4</c:v>
                  </c:pt>
                  <c:pt idx="110">
                    <c:v>3.2000000000000003E-4</c:v>
                  </c:pt>
                  <c:pt idx="111">
                    <c:v>3.6000000000000002E-4</c:v>
                  </c:pt>
                  <c:pt idx="112">
                    <c:v>3.0000000000000001E-3</c:v>
                  </c:pt>
                  <c:pt idx="113">
                    <c:v>2.0000000000000001E-4</c:v>
                  </c:pt>
                  <c:pt idx="114">
                    <c:v>1.4E-3</c:v>
                  </c:pt>
                  <c:pt idx="115">
                    <c:v>2.5999999999999999E-3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1.1000000000000001E-3</c:v>
                  </c:pt>
                  <c:pt idx="119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1E-4</c:v>
                  </c:pt>
                  <c:pt idx="123">
                    <c:v>6.0000000000000002E-5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1.2999999999999999E-3</c:v>
                  </c:pt>
                  <c:pt idx="127">
                    <c:v>1.1000000000000001E-3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9.0000000000000006E-5</c:v>
                  </c:pt>
                  <c:pt idx="131">
                    <c:v>1.4999999999999999E-4</c:v>
                  </c:pt>
                  <c:pt idx="132">
                    <c:v>4.0000000000000002E-4</c:v>
                  </c:pt>
                  <c:pt idx="133">
                    <c:v>4.0000000000000002E-4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1.1999999999999999E-3</c:v>
                  </c:pt>
                  <c:pt idx="137">
                    <c:v>3.8999999999999998E-3</c:v>
                  </c:pt>
                  <c:pt idx="138">
                    <c:v>1.1999999999999999E-3</c:v>
                  </c:pt>
                  <c:pt idx="1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2'!$F$21:$F$992</c:f>
              <c:numCache>
                <c:formatCode>General</c:formatCode>
                <c:ptCount val="972"/>
                <c:pt idx="0">
                  <c:v>-52485</c:v>
                </c:pt>
                <c:pt idx="1">
                  <c:v>-43122.5</c:v>
                </c:pt>
                <c:pt idx="2">
                  <c:v>-43122</c:v>
                </c:pt>
                <c:pt idx="3">
                  <c:v>-43120</c:v>
                </c:pt>
                <c:pt idx="4">
                  <c:v>-41130</c:v>
                </c:pt>
                <c:pt idx="5">
                  <c:v>-41129.5</c:v>
                </c:pt>
                <c:pt idx="6">
                  <c:v>-41127.5</c:v>
                </c:pt>
                <c:pt idx="7">
                  <c:v>-41127</c:v>
                </c:pt>
                <c:pt idx="8">
                  <c:v>-40291</c:v>
                </c:pt>
                <c:pt idx="9">
                  <c:v>-40171.5</c:v>
                </c:pt>
                <c:pt idx="10">
                  <c:v>-40171</c:v>
                </c:pt>
                <c:pt idx="11">
                  <c:v>-40166.5</c:v>
                </c:pt>
                <c:pt idx="12">
                  <c:v>-40166</c:v>
                </c:pt>
                <c:pt idx="13">
                  <c:v>-40166</c:v>
                </c:pt>
                <c:pt idx="14">
                  <c:v>-40140</c:v>
                </c:pt>
                <c:pt idx="15">
                  <c:v>-40140</c:v>
                </c:pt>
                <c:pt idx="16">
                  <c:v>-39258.5</c:v>
                </c:pt>
                <c:pt idx="17">
                  <c:v>-39180</c:v>
                </c:pt>
                <c:pt idx="18">
                  <c:v>-39152</c:v>
                </c:pt>
                <c:pt idx="19">
                  <c:v>-39092</c:v>
                </c:pt>
                <c:pt idx="20">
                  <c:v>-39039.5</c:v>
                </c:pt>
                <c:pt idx="21">
                  <c:v>-38137</c:v>
                </c:pt>
                <c:pt idx="22">
                  <c:v>-38132</c:v>
                </c:pt>
                <c:pt idx="23">
                  <c:v>-38131.5</c:v>
                </c:pt>
                <c:pt idx="24">
                  <c:v>-36224.5</c:v>
                </c:pt>
                <c:pt idx="25">
                  <c:v>-36216.5</c:v>
                </c:pt>
                <c:pt idx="26">
                  <c:v>-36120</c:v>
                </c:pt>
                <c:pt idx="27">
                  <c:v>-35350.5</c:v>
                </c:pt>
                <c:pt idx="28">
                  <c:v>-35350</c:v>
                </c:pt>
                <c:pt idx="29">
                  <c:v>-34450</c:v>
                </c:pt>
                <c:pt idx="30">
                  <c:v>-34447</c:v>
                </c:pt>
                <c:pt idx="31">
                  <c:v>-34367.5</c:v>
                </c:pt>
                <c:pt idx="32">
                  <c:v>-34344.5</c:v>
                </c:pt>
                <c:pt idx="33">
                  <c:v>-34310</c:v>
                </c:pt>
                <c:pt idx="34">
                  <c:v>-34242</c:v>
                </c:pt>
                <c:pt idx="35">
                  <c:v>-33429.5</c:v>
                </c:pt>
                <c:pt idx="36">
                  <c:v>-33375</c:v>
                </c:pt>
                <c:pt idx="37">
                  <c:v>-33354</c:v>
                </c:pt>
                <c:pt idx="38">
                  <c:v>-33239</c:v>
                </c:pt>
                <c:pt idx="39">
                  <c:v>-32359</c:v>
                </c:pt>
                <c:pt idx="40">
                  <c:v>-32291</c:v>
                </c:pt>
                <c:pt idx="41">
                  <c:v>-30387</c:v>
                </c:pt>
                <c:pt idx="42">
                  <c:v>-29592</c:v>
                </c:pt>
                <c:pt idx="43">
                  <c:v>-29589.5</c:v>
                </c:pt>
                <c:pt idx="44">
                  <c:v>-29568.5</c:v>
                </c:pt>
                <c:pt idx="45">
                  <c:v>-29467.5</c:v>
                </c:pt>
                <c:pt idx="46">
                  <c:v>-29439</c:v>
                </c:pt>
                <c:pt idx="47">
                  <c:v>-26702</c:v>
                </c:pt>
                <c:pt idx="48">
                  <c:v>-26688.5</c:v>
                </c:pt>
                <c:pt idx="49">
                  <c:v>-25675.5</c:v>
                </c:pt>
                <c:pt idx="50">
                  <c:v>-24811</c:v>
                </c:pt>
                <c:pt idx="51">
                  <c:v>-22766</c:v>
                </c:pt>
                <c:pt idx="52">
                  <c:v>-18950</c:v>
                </c:pt>
                <c:pt idx="53">
                  <c:v>-16166</c:v>
                </c:pt>
                <c:pt idx="54">
                  <c:v>-12392</c:v>
                </c:pt>
                <c:pt idx="55">
                  <c:v>-10464</c:v>
                </c:pt>
                <c:pt idx="56">
                  <c:v>-9391</c:v>
                </c:pt>
                <c:pt idx="57">
                  <c:v>-7565.5</c:v>
                </c:pt>
                <c:pt idx="58">
                  <c:v>-6711</c:v>
                </c:pt>
                <c:pt idx="59">
                  <c:v>-6630.5</c:v>
                </c:pt>
                <c:pt idx="60">
                  <c:v>-5677</c:v>
                </c:pt>
                <c:pt idx="61">
                  <c:v>-5666.5</c:v>
                </c:pt>
                <c:pt idx="62">
                  <c:v>-4989</c:v>
                </c:pt>
                <c:pt idx="63">
                  <c:v>-4895</c:v>
                </c:pt>
                <c:pt idx="64">
                  <c:v>-4797</c:v>
                </c:pt>
                <c:pt idx="65">
                  <c:v>-4781.5</c:v>
                </c:pt>
                <c:pt idx="66">
                  <c:v>-4727.5</c:v>
                </c:pt>
                <c:pt idx="67">
                  <c:v>-3763.5</c:v>
                </c:pt>
                <c:pt idx="68">
                  <c:v>-3111</c:v>
                </c:pt>
                <c:pt idx="69">
                  <c:v>-2962.5</c:v>
                </c:pt>
                <c:pt idx="70">
                  <c:v>-2960</c:v>
                </c:pt>
                <c:pt idx="71">
                  <c:v>-2908.5</c:v>
                </c:pt>
                <c:pt idx="72">
                  <c:v>-2903</c:v>
                </c:pt>
                <c:pt idx="73">
                  <c:v>-2870.5</c:v>
                </c:pt>
                <c:pt idx="74">
                  <c:v>-2786</c:v>
                </c:pt>
                <c:pt idx="75">
                  <c:v>-1947</c:v>
                </c:pt>
                <c:pt idx="76">
                  <c:v>-1197.5</c:v>
                </c:pt>
                <c:pt idx="77">
                  <c:v>-1197.5</c:v>
                </c:pt>
                <c:pt idx="78">
                  <c:v>-971</c:v>
                </c:pt>
                <c:pt idx="79">
                  <c:v>-913</c:v>
                </c:pt>
                <c:pt idx="80">
                  <c:v>-145</c:v>
                </c:pt>
                <c:pt idx="81">
                  <c:v>-54</c:v>
                </c:pt>
                <c:pt idx="82">
                  <c:v>-38.5</c:v>
                </c:pt>
                <c:pt idx="83">
                  <c:v>-38</c:v>
                </c:pt>
                <c:pt idx="84">
                  <c:v>-33</c:v>
                </c:pt>
                <c:pt idx="85">
                  <c:v>-32.5</c:v>
                </c:pt>
                <c:pt idx="86">
                  <c:v>-14</c:v>
                </c:pt>
                <c:pt idx="87">
                  <c:v>24.5</c:v>
                </c:pt>
                <c:pt idx="88">
                  <c:v>25</c:v>
                </c:pt>
                <c:pt idx="89">
                  <c:v>680.5</c:v>
                </c:pt>
                <c:pt idx="90">
                  <c:v>733.5</c:v>
                </c:pt>
                <c:pt idx="91">
                  <c:v>804</c:v>
                </c:pt>
                <c:pt idx="92">
                  <c:v>808</c:v>
                </c:pt>
                <c:pt idx="93">
                  <c:v>1751</c:v>
                </c:pt>
                <c:pt idx="94">
                  <c:v>1826.5</c:v>
                </c:pt>
                <c:pt idx="95">
                  <c:v>1936</c:v>
                </c:pt>
                <c:pt idx="96">
                  <c:v>1978</c:v>
                </c:pt>
                <c:pt idx="97">
                  <c:v>1978</c:v>
                </c:pt>
                <c:pt idx="98">
                  <c:v>1978</c:v>
                </c:pt>
                <c:pt idx="99">
                  <c:v>2004</c:v>
                </c:pt>
                <c:pt idx="100">
                  <c:v>2729</c:v>
                </c:pt>
                <c:pt idx="101">
                  <c:v>2874</c:v>
                </c:pt>
                <c:pt idx="102">
                  <c:v>2963.5</c:v>
                </c:pt>
                <c:pt idx="103">
                  <c:v>3677</c:v>
                </c:pt>
                <c:pt idx="104">
                  <c:v>3716</c:v>
                </c:pt>
                <c:pt idx="105">
                  <c:v>3764.5</c:v>
                </c:pt>
                <c:pt idx="106">
                  <c:v>3765</c:v>
                </c:pt>
                <c:pt idx="107">
                  <c:v>4627</c:v>
                </c:pt>
                <c:pt idx="108">
                  <c:v>5387</c:v>
                </c:pt>
                <c:pt idx="109">
                  <c:v>5434</c:v>
                </c:pt>
                <c:pt idx="110">
                  <c:v>5559</c:v>
                </c:pt>
                <c:pt idx="111">
                  <c:v>5559.5</c:v>
                </c:pt>
                <c:pt idx="112">
                  <c:v>5713</c:v>
                </c:pt>
                <c:pt idx="113">
                  <c:v>5713</c:v>
                </c:pt>
                <c:pt idx="114">
                  <c:v>5801.5</c:v>
                </c:pt>
                <c:pt idx="115">
                  <c:v>5802</c:v>
                </c:pt>
                <c:pt idx="116">
                  <c:v>5859</c:v>
                </c:pt>
                <c:pt idx="117">
                  <c:v>6485.5</c:v>
                </c:pt>
                <c:pt idx="118">
                  <c:v>6653</c:v>
                </c:pt>
                <c:pt idx="119">
                  <c:v>6658</c:v>
                </c:pt>
                <c:pt idx="120">
                  <c:v>6710.5</c:v>
                </c:pt>
                <c:pt idx="121">
                  <c:v>6711</c:v>
                </c:pt>
                <c:pt idx="122">
                  <c:v>7388.5</c:v>
                </c:pt>
                <c:pt idx="123">
                  <c:v>7588</c:v>
                </c:pt>
                <c:pt idx="124">
                  <c:v>8345</c:v>
                </c:pt>
                <c:pt idx="125">
                  <c:v>8345</c:v>
                </c:pt>
                <c:pt idx="126">
                  <c:v>8559.5</c:v>
                </c:pt>
                <c:pt idx="127">
                  <c:v>8560</c:v>
                </c:pt>
                <c:pt idx="128">
                  <c:v>9267</c:v>
                </c:pt>
                <c:pt idx="129">
                  <c:v>9373</c:v>
                </c:pt>
                <c:pt idx="130">
                  <c:v>9445</c:v>
                </c:pt>
                <c:pt idx="131">
                  <c:v>9627.5</c:v>
                </c:pt>
                <c:pt idx="132">
                  <c:v>10230</c:v>
                </c:pt>
                <c:pt idx="133">
                  <c:v>10230</c:v>
                </c:pt>
                <c:pt idx="134">
                  <c:v>10462.5</c:v>
                </c:pt>
                <c:pt idx="135">
                  <c:v>12183.5</c:v>
                </c:pt>
                <c:pt idx="136">
                  <c:v>12412</c:v>
                </c:pt>
                <c:pt idx="137">
                  <c:v>12412.5</c:v>
                </c:pt>
                <c:pt idx="138">
                  <c:v>12460</c:v>
                </c:pt>
                <c:pt idx="139">
                  <c:v>13077</c:v>
                </c:pt>
              </c:numCache>
            </c:numRef>
          </c:xVal>
          <c:yVal>
            <c:numRef>
              <c:f>'Inactive 2'!$J$21:$J$992</c:f>
              <c:numCache>
                <c:formatCode>General</c:formatCode>
                <c:ptCount val="972"/>
                <c:pt idx="63">
                  <c:v>-3.5409999691182747E-4</c:v>
                </c:pt>
                <c:pt idx="86">
                  <c:v>-5.4611999803455546E-4</c:v>
                </c:pt>
                <c:pt idx="90">
                  <c:v>2.1449300038511865E-3</c:v>
                </c:pt>
                <c:pt idx="104">
                  <c:v>2.6272800023434684E-3</c:v>
                </c:pt>
                <c:pt idx="105">
                  <c:v>7.8299099986907095E-3</c:v>
                </c:pt>
                <c:pt idx="106">
                  <c:v>2.6886999985435978E-3</c:v>
                </c:pt>
                <c:pt idx="107">
                  <c:v>3.5926600030506961E-3</c:v>
                </c:pt>
                <c:pt idx="108">
                  <c:v>4.6134600052027963E-3</c:v>
                </c:pt>
                <c:pt idx="109">
                  <c:v>5.3997200011508539E-3</c:v>
                </c:pt>
                <c:pt idx="110">
                  <c:v>4.0772200009087101E-3</c:v>
                </c:pt>
                <c:pt idx="111">
                  <c:v>7.4060100014321506E-3</c:v>
                </c:pt>
                <c:pt idx="112">
                  <c:v>4.4345399946905673E-3</c:v>
                </c:pt>
                <c:pt idx="113">
                  <c:v>6.0345399979269132E-3</c:v>
                </c:pt>
                <c:pt idx="114">
                  <c:v>5.1403699981165119E-3</c:v>
                </c:pt>
                <c:pt idx="115">
                  <c:v>6.9991600030334666E-3</c:v>
                </c:pt>
                <c:pt idx="116">
                  <c:v>5.4012199980206788E-3</c:v>
                </c:pt>
                <c:pt idx="117">
                  <c:v>6.1650899660889991E-3</c:v>
                </c:pt>
                <c:pt idx="118">
                  <c:v>4.8597400018479675E-3</c:v>
                </c:pt>
                <c:pt idx="119">
                  <c:v>6.0476400030893274E-3</c:v>
                </c:pt>
                <c:pt idx="120">
                  <c:v>8.920590000343509E-3</c:v>
                </c:pt>
                <c:pt idx="121">
                  <c:v>7.679380003537517E-3</c:v>
                </c:pt>
                <c:pt idx="122">
                  <c:v>6.1398300022119656E-3</c:v>
                </c:pt>
                <c:pt idx="123">
                  <c:v>5.6870400003390387E-3</c:v>
                </c:pt>
                <c:pt idx="124">
                  <c:v>4.7051000001374632E-3</c:v>
                </c:pt>
                <c:pt idx="125">
                  <c:v>5.1051000045845285E-3</c:v>
                </c:pt>
                <c:pt idx="126">
                  <c:v>6.7260100040584803E-3</c:v>
                </c:pt>
                <c:pt idx="127">
                  <c:v>1.8848000036086887E-3</c:v>
                </c:pt>
                <c:pt idx="128">
                  <c:v>4.3138600012753159E-3</c:v>
                </c:pt>
                <c:pt idx="129">
                  <c:v>2.97733999468619E-3</c:v>
                </c:pt>
                <c:pt idx="130">
                  <c:v>3.5430999996606261E-3</c:v>
                </c:pt>
                <c:pt idx="131">
                  <c:v>4.05144999967888E-3</c:v>
                </c:pt>
                <c:pt idx="132">
                  <c:v>2.8114330270909704E-3</c:v>
                </c:pt>
                <c:pt idx="133">
                  <c:v>2.8433999978005886E-3</c:v>
                </c:pt>
                <c:pt idx="134">
                  <c:v>3.7807499975315295E-3</c:v>
                </c:pt>
                <c:pt idx="135">
                  <c:v>-4.6406999899772927E-4</c:v>
                </c:pt>
                <c:pt idx="136">
                  <c:v>-1.1970400009886362E-3</c:v>
                </c:pt>
                <c:pt idx="137">
                  <c:v>-2.7382499974919483E-3</c:v>
                </c:pt>
                <c:pt idx="138">
                  <c:v>-4.3532000054256059E-3</c:v>
                </c:pt>
                <c:pt idx="139">
                  <c:v>-7.0633999712299556E-4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5B-423F-8BE7-B096A0C96D74}"/>
            </c:ext>
          </c:extLst>
        </c:ser>
        <c:ser>
          <c:idx val="4"/>
          <c:order val="3"/>
          <c:tx>
            <c:strRef>
              <c:f>'Inactive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2.0000000000000001E-4</c:v>
                  </c:pt>
                  <c:pt idx="69">
                    <c:v>1.6000000000000001E-3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'Inactive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2.0000000000000001E-4</c:v>
                  </c:pt>
                  <c:pt idx="69">
                    <c:v>1.6000000000000001E-3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2'!$F$21:$F$992</c:f>
              <c:numCache>
                <c:formatCode>General</c:formatCode>
                <c:ptCount val="972"/>
                <c:pt idx="0">
                  <c:v>-52485</c:v>
                </c:pt>
                <c:pt idx="1">
                  <c:v>-43122.5</c:v>
                </c:pt>
                <c:pt idx="2">
                  <c:v>-43122</c:v>
                </c:pt>
                <c:pt idx="3">
                  <c:v>-43120</c:v>
                </c:pt>
                <c:pt idx="4">
                  <c:v>-41130</c:v>
                </c:pt>
                <c:pt idx="5">
                  <c:v>-41129.5</c:v>
                </c:pt>
                <c:pt idx="6">
                  <c:v>-41127.5</c:v>
                </c:pt>
                <c:pt idx="7">
                  <c:v>-41127</c:v>
                </c:pt>
                <c:pt idx="8">
                  <c:v>-40291</c:v>
                </c:pt>
                <c:pt idx="9">
                  <c:v>-40171.5</c:v>
                </c:pt>
                <c:pt idx="10">
                  <c:v>-40171</c:v>
                </c:pt>
                <c:pt idx="11">
                  <c:v>-40166.5</c:v>
                </c:pt>
                <c:pt idx="12">
                  <c:v>-40166</c:v>
                </c:pt>
                <c:pt idx="13">
                  <c:v>-40166</c:v>
                </c:pt>
                <c:pt idx="14">
                  <c:v>-40140</c:v>
                </c:pt>
                <c:pt idx="15">
                  <c:v>-40140</c:v>
                </c:pt>
                <c:pt idx="16">
                  <c:v>-39258.5</c:v>
                </c:pt>
                <c:pt idx="17">
                  <c:v>-39180</c:v>
                </c:pt>
                <c:pt idx="18">
                  <c:v>-39152</c:v>
                </c:pt>
                <c:pt idx="19">
                  <c:v>-39092</c:v>
                </c:pt>
                <c:pt idx="20">
                  <c:v>-39039.5</c:v>
                </c:pt>
                <c:pt idx="21">
                  <c:v>-38137</c:v>
                </c:pt>
                <c:pt idx="22">
                  <c:v>-38132</c:v>
                </c:pt>
                <c:pt idx="23">
                  <c:v>-38131.5</c:v>
                </c:pt>
                <c:pt idx="24">
                  <c:v>-36224.5</c:v>
                </c:pt>
                <c:pt idx="25">
                  <c:v>-36216.5</c:v>
                </c:pt>
                <c:pt idx="26">
                  <c:v>-36120</c:v>
                </c:pt>
                <c:pt idx="27">
                  <c:v>-35350.5</c:v>
                </c:pt>
                <c:pt idx="28">
                  <c:v>-35350</c:v>
                </c:pt>
                <c:pt idx="29">
                  <c:v>-34450</c:v>
                </c:pt>
                <c:pt idx="30">
                  <c:v>-34447</c:v>
                </c:pt>
                <c:pt idx="31">
                  <c:v>-34367.5</c:v>
                </c:pt>
                <c:pt idx="32">
                  <c:v>-34344.5</c:v>
                </c:pt>
                <c:pt idx="33">
                  <c:v>-34310</c:v>
                </c:pt>
                <c:pt idx="34">
                  <c:v>-34242</c:v>
                </c:pt>
                <c:pt idx="35">
                  <c:v>-33429.5</c:v>
                </c:pt>
                <c:pt idx="36">
                  <c:v>-33375</c:v>
                </c:pt>
                <c:pt idx="37">
                  <c:v>-33354</c:v>
                </c:pt>
                <c:pt idx="38">
                  <c:v>-33239</c:v>
                </c:pt>
                <c:pt idx="39">
                  <c:v>-32359</c:v>
                </c:pt>
                <c:pt idx="40">
                  <c:v>-32291</c:v>
                </c:pt>
                <c:pt idx="41">
                  <c:v>-30387</c:v>
                </c:pt>
                <c:pt idx="42">
                  <c:v>-29592</c:v>
                </c:pt>
                <c:pt idx="43">
                  <c:v>-29589.5</c:v>
                </c:pt>
                <c:pt idx="44">
                  <c:v>-29568.5</c:v>
                </c:pt>
                <c:pt idx="45">
                  <c:v>-29467.5</c:v>
                </c:pt>
                <c:pt idx="46">
                  <c:v>-29439</c:v>
                </c:pt>
                <c:pt idx="47">
                  <c:v>-26702</c:v>
                </c:pt>
                <c:pt idx="48">
                  <c:v>-26688.5</c:v>
                </c:pt>
                <c:pt idx="49">
                  <c:v>-25675.5</c:v>
                </c:pt>
                <c:pt idx="50">
                  <c:v>-24811</c:v>
                </c:pt>
                <c:pt idx="51">
                  <c:v>-22766</c:v>
                </c:pt>
                <c:pt idx="52">
                  <c:v>-18950</c:v>
                </c:pt>
                <c:pt idx="53">
                  <c:v>-16166</c:v>
                </c:pt>
                <c:pt idx="54">
                  <c:v>-12392</c:v>
                </c:pt>
                <c:pt idx="55">
                  <c:v>-10464</c:v>
                </c:pt>
                <c:pt idx="56">
                  <c:v>-9391</c:v>
                </c:pt>
                <c:pt idx="57">
                  <c:v>-7565.5</c:v>
                </c:pt>
                <c:pt idx="58">
                  <c:v>-6711</c:v>
                </c:pt>
                <c:pt idx="59">
                  <c:v>-6630.5</c:v>
                </c:pt>
                <c:pt idx="60">
                  <c:v>-5677</c:v>
                </c:pt>
                <c:pt idx="61">
                  <c:v>-5666.5</c:v>
                </c:pt>
                <c:pt idx="62">
                  <c:v>-4989</c:v>
                </c:pt>
                <c:pt idx="63">
                  <c:v>-4895</c:v>
                </c:pt>
                <c:pt idx="64">
                  <c:v>-4797</c:v>
                </c:pt>
                <c:pt idx="65">
                  <c:v>-4781.5</c:v>
                </c:pt>
                <c:pt idx="66">
                  <c:v>-4727.5</c:v>
                </c:pt>
                <c:pt idx="67">
                  <c:v>-3763.5</c:v>
                </c:pt>
                <c:pt idx="68">
                  <c:v>-3111</c:v>
                </c:pt>
                <c:pt idx="69">
                  <c:v>-2962.5</c:v>
                </c:pt>
                <c:pt idx="70">
                  <c:v>-2960</c:v>
                </c:pt>
                <c:pt idx="71">
                  <c:v>-2908.5</c:v>
                </c:pt>
                <c:pt idx="72">
                  <c:v>-2903</c:v>
                </c:pt>
                <c:pt idx="73">
                  <c:v>-2870.5</c:v>
                </c:pt>
                <c:pt idx="74">
                  <c:v>-2786</c:v>
                </c:pt>
                <c:pt idx="75">
                  <c:v>-1947</c:v>
                </c:pt>
                <c:pt idx="76">
                  <c:v>-1197.5</c:v>
                </c:pt>
                <c:pt idx="77">
                  <c:v>-1197.5</c:v>
                </c:pt>
                <c:pt idx="78">
                  <c:v>-971</c:v>
                </c:pt>
                <c:pt idx="79">
                  <c:v>-913</c:v>
                </c:pt>
                <c:pt idx="80">
                  <c:v>-145</c:v>
                </c:pt>
                <c:pt idx="81">
                  <c:v>-54</c:v>
                </c:pt>
                <c:pt idx="82">
                  <c:v>-38.5</c:v>
                </c:pt>
                <c:pt idx="83">
                  <c:v>-38</c:v>
                </c:pt>
                <c:pt idx="84">
                  <c:v>-33</c:v>
                </c:pt>
                <c:pt idx="85">
                  <c:v>-32.5</c:v>
                </c:pt>
                <c:pt idx="86">
                  <c:v>-14</c:v>
                </c:pt>
                <c:pt idx="87">
                  <c:v>24.5</c:v>
                </c:pt>
                <c:pt idx="88">
                  <c:v>25</c:v>
                </c:pt>
                <c:pt idx="89">
                  <c:v>680.5</c:v>
                </c:pt>
                <c:pt idx="90">
                  <c:v>733.5</c:v>
                </c:pt>
                <c:pt idx="91">
                  <c:v>804</c:v>
                </c:pt>
                <c:pt idx="92">
                  <c:v>808</c:v>
                </c:pt>
                <c:pt idx="93">
                  <c:v>1751</c:v>
                </c:pt>
                <c:pt idx="94">
                  <c:v>1826.5</c:v>
                </c:pt>
                <c:pt idx="95">
                  <c:v>1936</c:v>
                </c:pt>
                <c:pt idx="96">
                  <c:v>1978</c:v>
                </c:pt>
                <c:pt idx="97">
                  <c:v>1978</c:v>
                </c:pt>
                <c:pt idx="98">
                  <c:v>1978</c:v>
                </c:pt>
                <c:pt idx="99">
                  <c:v>2004</c:v>
                </c:pt>
                <c:pt idx="100">
                  <c:v>2729</c:v>
                </c:pt>
                <c:pt idx="101">
                  <c:v>2874</c:v>
                </c:pt>
                <c:pt idx="102">
                  <c:v>2963.5</c:v>
                </c:pt>
                <c:pt idx="103">
                  <c:v>3677</c:v>
                </c:pt>
                <c:pt idx="104">
                  <c:v>3716</c:v>
                </c:pt>
                <c:pt idx="105">
                  <c:v>3764.5</c:v>
                </c:pt>
                <c:pt idx="106">
                  <c:v>3765</c:v>
                </c:pt>
                <c:pt idx="107">
                  <c:v>4627</c:v>
                </c:pt>
                <c:pt idx="108">
                  <c:v>5387</c:v>
                </c:pt>
                <c:pt idx="109">
                  <c:v>5434</c:v>
                </c:pt>
                <c:pt idx="110">
                  <c:v>5559</c:v>
                </c:pt>
                <c:pt idx="111">
                  <c:v>5559.5</c:v>
                </c:pt>
                <c:pt idx="112">
                  <c:v>5713</c:v>
                </c:pt>
                <c:pt idx="113">
                  <c:v>5713</c:v>
                </c:pt>
                <c:pt idx="114">
                  <c:v>5801.5</c:v>
                </c:pt>
                <c:pt idx="115">
                  <c:v>5802</c:v>
                </c:pt>
                <c:pt idx="116">
                  <c:v>5859</c:v>
                </c:pt>
                <c:pt idx="117">
                  <c:v>6485.5</c:v>
                </c:pt>
                <c:pt idx="118">
                  <c:v>6653</c:v>
                </c:pt>
                <c:pt idx="119">
                  <c:v>6658</c:v>
                </c:pt>
                <c:pt idx="120">
                  <c:v>6710.5</c:v>
                </c:pt>
                <c:pt idx="121">
                  <c:v>6711</c:v>
                </c:pt>
                <c:pt idx="122">
                  <c:v>7388.5</c:v>
                </c:pt>
                <c:pt idx="123">
                  <c:v>7588</c:v>
                </c:pt>
                <c:pt idx="124">
                  <c:v>8345</c:v>
                </c:pt>
                <c:pt idx="125">
                  <c:v>8345</c:v>
                </c:pt>
                <c:pt idx="126">
                  <c:v>8559.5</c:v>
                </c:pt>
                <c:pt idx="127">
                  <c:v>8560</c:v>
                </c:pt>
                <c:pt idx="128">
                  <c:v>9267</c:v>
                </c:pt>
                <c:pt idx="129">
                  <c:v>9373</c:v>
                </c:pt>
                <c:pt idx="130">
                  <c:v>9445</c:v>
                </c:pt>
                <c:pt idx="131">
                  <c:v>9627.5</c:v>
                </c:pt>
                <c:pt idx="132">
                  <c:v>10230</c:v>
                </c:pt>
                <c:pt idx="133">
                  <c:v>10230</c:v>
                </c:pt>
                <c:pt idx="134">
                  <c:v>10462.5</c:v>
                </c:pt>
                <c:pt idx="135">
                  <c:v>12183.5</c:v>
                </c:pt>
                <c:pt idx="136">
                  <c:v>12412</c:v>
                </c:pt>
                <c:pt idx="137">
                  <c:v>12412.5</c:v>
                </c:pt>
                <c:pt idx="138">
                  <c:v>12460</c:v>
                </c:pt>
                <c:pt idx="139">
                  <c:v>13077</c:v>
                </c:pt>
              </c:numCache>
            </c:numRef>
          </c:xVal>
          <c:yVal>
            <c:numRef>
              <c:f>'Inactive 2'!$K$21:$K$992</c:f>
              <c:numCache>
                <c:formatCode>General</c:formatCode>
                <c:ptCount val="972"/>
                <c:pt idx="1">
                  <c:v>3.9564499966218136E-3</c:v>
                </c:pt>
                <c:pt idx="3">
                  <c:v>2.7504000026965514E-3</c:v>
                </c:pt>
                <c:pt idx="4">
                  <c:v>2.2346000041579828E-3</c:v>
                </c:pt>
                <c:pt idx="5">
                  <c:v>1.933899984578602E-4</c:v>
                </c:pt>
                <c:pt idx="6">
                  <c:v>-1.7144999583251774E-4</c:v>
                </c:pt>
                <c:pt idx="7">
                  <c:v>5.8734000049298629E-4</c:v>
                </c:pt>
                <c:pt idx="8">
                  <c:v>3.3842199991340749E-3</c:v>
                </c:pt>
                <c:pt idx="9">
                  <c:v>2.2350299987010658E-3</c:v>
                </c:pt>
                <c:pt idx="10">
                  <c:v>1.293820001592394E-3</c:v>
                </c:pt>
                <c:pt idx="11">
                  <c:v>3.0229299954953603E-3</c:v>
                </c:pt>
                <c:pt idx="13">
                  <c:v>5.8171999990008771E-4</c:v>
                </c:pt>
                <c:pt idx="15">
                  <c:v>2.1388000022852793E-3</c:v>
                </c:pt>
                <c:pt idx="21">
                  <c:v>-1.6484599982504733E-3</c:v>
                </c:pt>
                <c:pt idx="22">
                  <c:v>-4.6055999700911343E-4</c:v>
                </c:pt>
                <c:pt idx="23">
                  <c:v>-2.2017699957359582E-3</c:v>
                </c:pt>
                <c:pt idx="27">
                  <c:v>-3.1117899998207577E-3</c:v>
                </c:pt>
                <c:pt idx="28">
                  <c:v>-4.3530000039027072E-3</c:v>
                </c:pt>
                <c:pt idx="57">
                  <c:v>-7.5148999894736335E-4</c:v>
                </c:pt>
                <c:pt idx="59">
                  <c:v>-6.1419000121532008E-4</c:v>
                </c:pt>
                <c:pt idx="60">
                  <c:v>-1.201660001242999E-3</c:v>
                </c:pt>
                <c:pt idx="61">
                  <c:v>-2.6706999778980389E-4</c:v>
                </c:pt>
                <c:pt idx="62">
                  <c:v>1.9338000129209831E-4</c:v>
                </c:pt>
                <c:pt idx="64">
                  <c:v>2.5687400047900155E-3</c:v>
                </c:pt>
                <c:pt idx="65">
                  <c:v>4.2912299977615476E-3</c:v>
                </c:pt>
                <c:pt idx="66">
                  <c:v>1.1405500044929795E-3</c:v>
                </c:pt>
                <c:pt idx="68">
                  <c:v>3.0862000130582601E-4</c:v>
                </c:pt>
                <c:pt idx="69">
                  <c:v>1.1692499974742532E-3</c:v>
                </c:pt>
                <c:pt idx="70">
                  <c:v>5.6319999566767365E-4</c:v>
                </c:pt>
                <c:pt idx="71">
                  <c:v>2.2185699999681674E-3</c:v>
                </c:pt>
                <c:pt idx="72">
                  <c:v>1.76525999995647E-3</c:v>
                </c:pt>
                <c:pt idx="73">
                  <c:v>2.7866100062965415E-3</c:v>
                </c:pt>
                <c:pt idx="74">
                  <c:v>2.9221200020401739E-3</c:v>
                </c:pt>
                <c:pt idx="75">
                  <c:v>8.7173999781953171E-4</c:v>
                </c:pt>
                <c:pt idx="76">
                  <c:v>2.4979500012705103E-3</c:v>
                </c:pt>
                <c:pt idx="77">
                  <c:v>2.4979500012705103E-3</c:v>
                </c:pt>
                <c:pt idx="78">
                  <c:v>3.0298199999378994E-3</c:v>
                </c:pt>
                <c:pt idx="79">
                  <c:v>9.494600017205812E-4</c:v>
                </c:pt>
                <c:pt idx="80">
                  <c:v>-6.0490999967441894E-3</c:v>
                </c:pt>
                <c:pt idx="81">
                  <c:v>8.5068000043975189E-4</c:v>
                </c:pt>
                <c:pt idx="82">
                  <c:v>9.1731700013042428E-3</c:v>
                </c:pt>
                <c:pt idx="84">
                  <c:v>-7.8013999882386997E-4</c:v>
                </c:pt>
                <c:pt idx="85">
                  <c:v>2.7786499995272607E-3</c:v>
                </c:pt>
                <c:pt idx="87">
                  <c:v>2.8807100025005639E-3</c:v>
                </c:pt>
                <c:pt idx="88">
                  <c:v>-1.1605000036070123E-3</c:v>
                </c:pt>
                <c:pt idx="89">
                  <c:v>3.3131899981526658E-3</c:v>
                </c:pt>
                <c:pt idx="91">
                  <c:v>2.8343200028757565E-3</c:v>
                </c:pt>
                <c:pt idx="92">
                  <c:v>1.8046400000457652E-3</c:v>
                </c:pt>
                <c:pt idx="93">
                  <c:v>9.8258000070927665E-4</c:v>
                </c:pt>
                <c:pt idx="94">
                  <c:v>3.2598700054222718E-3</c:v>
                </c:pt>
                <c:pt idx="95">
                  <c:v>1.3348800057428889E-3</c:v>
                </c:pt>
                <c:pt idx="99">
                  <c:v>7.3032000364037231E-4</c:v>
                </c:pt>
                <c:pt idx="100">
                  <c:v>3.7582000368274748E-4</c:v>
                </c:pt>
                <c:pt idx="101">
                  <c:v>2.4249199996120296E-3</c:v>
                </c:pt>
                <c:pt idx="102">
                  <c:v>2.0483299958868884E-3</c:v>
                </c:pt>
                <c:pt idx="103">
                  <c:v>1.1416599954827689E-3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5B-423F-8BE7-B096A0C96D74}"/>
            </c:ext>
          </c:extLst>
        </c:ser>
        <c:ser>
          <c:idx val="2"/>
          <c:order val="4"/>
          <c:tx>
            <c:strRef>
              <c:f>'Inactive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2.0000000000000001E-4</c:v>
                  </c:pt>
                  <c:pt idx="69">
                    <c:v>1.6000000000000001E-3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'Inactive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2.0000000000000001E-4</c:v>
                  </c:pt>
                  <c:pt idx="69">
                    <c:v>1.6000000000000001E-3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2'!$F$21:$F$992</c:f>
              <c:numCache>
                <c:formatCode>General</c:formatCode>
                <c:ptCount val="972"/>
                <c:pt idx="0">
                  <c:v>-52485</c:v>
                </c:pt>
                <c:pt idx="1">
                  <c:v>-43122.5</c:v>
                </c:pt>
                <c:pt idx="2">
                  <c:v>-43122</c:v>
                </c:pt>
                <c:pt idx="3">
                  <c:v>-43120</c:v>
                </c:pt>
                <c:pt idx="4">
                  <c:v>-41130</c:v>
                </c:pt>
                <c:pt idx="5">
                  <c:v>-41129.5</c:v>
                </c:pt>
                <c:pt idx="6">
                  <c:v>-41127.5</c:v>
                </c:pt>
                <c:pt idx="7">
                  <c:v>-41127</c:v>
                </c:pt>
                <c:pt idx="8">
                  <c:v>-40291</c:v>
                </c:pt>
                <c:pt idx="9">
                  <c:v>-40171.5</c:v>
                </c:pt>
                <c:pt idx="10">
                  <c:v>-40171</c:v>
                </c:pt>
                <c:pt idx="11">
                  <c:v>-40166.5</c:v>
                </c:pt>
                <c:pt idx="12">
                  <c:v>-40166</c:v>
                </c:pt>
                <c:pt idx="13">
                  <c:v>-40166</c:v>
                </c:pt>
                <c:pt idx="14">
                  <c:v>-40140</c:v>
                </c:pt>
                <c:pt idx="15">
                  <c:v>-40140</c:v>
                </c:pt>
                <c:pt idx="16">
                  <c:v>-39258.5</c:v>
                </c:pt>
                <c:pt idx="17">
                  <c:v>-39180</c:v>
                </c:pt>
                <c:pt idx="18">
                  <c:v>-39152</c:v>
                </c:pt>
                <c:pt idx="19">
                  <c:v>-39092</c:v>
                </c:pt>
                <c:pt idx="20">
                  <c:v>-39039.5</c:v>
                </c:pt>
                <c:pt idx="21">
                  <c:v>-38137</c:v>
                </c:pt>
                <c:pt idx="22">
                  <c:v>-38132</c:v>
                </c:pt>
                <c:pt idx="23">
                  <c:v>-38131.5</c:v>
                </c:pt>
                <c:pt idx="24">
                  <c:v>-36224.5</c:v>
                </c:pt>
                <c:pt idx="25">
                  <c:v>-36216.5</c:v>
                </c:pt>
                <c:pt idx="26">
                  <c:v>-36120</c:v>
                </c:pt>
                <c:pt idx="27">
                  <c:v>-35350.5</c:v>
                </c:pt>
                <c:pt idx="28">
                  <c:v>-35350</c:v>
                </c:pt>
                <c:pt idx="29">
                  <c:v>-34450</c:v>
                </c:pt>
                <c:pt idx="30">
                  <c:v>-34447</c:v>
                </c:pt>
                <c:pt idx="31">
                  <c:v>-34367.5</c:v>
                </c:pt>
                <c:pt idx="32">
                  <c:v>-34344.5</c:v>
                </c:pt>
                <c:pt idx="33">
                  <c:v>-34310</c:v>
                </c:pt>
                <c:pt idx="34">
                  <c:v>-34242</c:v>
                </c:pt>
                <c:pt idx="35">
                  <c:v>-33429.5</c:v>
                </c:pt>
                <c:pt idx="36">
                  <c:v>-33375</c:v>
                </c:pt>
                <c:pt idx="37">
                  <c:v>-33354</c:v>
                </c:pt>
                <c:pt idx="38">
                  <c:v>-33239</c:v>
                </c:pt>
                <c:pt idx="39">
                  <c:v>-32359</c:v>
                </c:pt>
                <c:pt idx="40">
                  <c:v>-32291</c:v>
                </c:pt>
                <c:pt idx="41">
                  <c:v>-30387</c:v>
                </c:pt>
                <c:pt idx="42">
                  <c:v>-29592</c:v>
                </c:pt>
                <c:pt idx="43">
                  <c:v>-29589.5</c:v>
                </c:pt>
                <c:pt idx="44">
                  <c:v>-29568.5</c:v>
                </c:pt>
                <c:pt idx="45">
                  <c:v>-29467.5</c:v>
                </c:pt>
                <c:pt idx="46">
                  <c:v>-29439</c:v>
                </c:pt>
                <c:pt idx="47">
                  <c:v>-26702</c:v>
                </c:pt>
                <c:pt idx="48">
                  <c:v>-26688.5</c:v>
                </c:pt>
                <c:pt idx="49">
                  <c:v>-25675.5</c:v>
                </c:pt>
                <c:pt idx="50">
                  <c:v>-24811</c:v>
                </c:pt>
                <c:pt idx="51">
                  <c:v>-22766</c:v>
                </c:pt>
                <c:pt idx="52">
                  <c:v>-18950</c:v>
                </c:pt>
                <c:pt idx="53">
                  <c:v>-16166</c:v>
                </c:pt>
                <c:pt idx="54">
                  <c:v>-12392</c:v>
                </c:pt>
                <c:pt idx="55">
                  <c:v>-10464</c:v>
                </c:pt>
                <c:pt idx="56">
                  <c:v>-9391</c:v>
                </c:pt>
                <c:pt idx="57">
                  <c:v>-7565.5</c:v>
                </c:pt>
                <c:pt idx="58">
                  <c:v>-6711</c:v>
                </c:pt>
                <c:pt idx="59">
                  <c:v>-6630.5</c:v>
                </c:pt>
                <c:pt idx="60">
                  <c:v>-5677</c:v>
                </c:pt>
                <c:pt idx="61">
                  <c:v>-5666.5</c:v>
                </c:pt>
                <c:pt idx="62">
                  <c:v>-4989</c:v>
                </c:pt>
                <c:pt idx="63">
                  <c:v>-4895</c:v>
                </c:pt>
                <c:pt idx="64">
                  <c:v>-4797</c:v>
                </c:pt>
                <c:pt idx="65">
                  <c:v>-4781.5</c:v>
                </c:pt>
                <c:pt idx="66">
                  <c:v>-4727.5</c:v>
                </c:pt>
                <c:pt idx="67">
                  <c:v>-3763.5</c:v>
                </c:pt>
                <c:pt idx="68">
                  <c:v>-3111</c:v>
                </c:pt>
                <c:pt idx="69">
                  <c:v>-2962.5</c:v>
                </c:pt>
                <c:pt idx="70">
                  <c:v>-2960</c:v>
                </c:pt>
                <c:pt idx="71">
                  <c:v>-2908.5</c:v>
                </c:pt>
                <c:pt idx="72">
                  <c:v>-2903</c:v>
                </c:pt>
                <c:pt idx="73">
                  <c:v>-2870.5</c:v>
                </c:pt>
                <c:pt idx="74">
                  <c:v>-2786</c:v>
                </c:pt>
                <c:pt idx="75">
                  <c:v>-1947</c:v>
                </c:pt>
                <c:pt idx="76">
                  <c:v>-1197.5</c:v>
                </c:pt>
                <c:pt idx="77">
                  <c:v>-1197.5</c:v>
                </c:pt>
                <c:pt idx="78">
                  <c:v>-971</c:v>
                </c:pt>
                <c:pt idx="79">
                  <c:v>-913</c:v>
                </c:pt>
                <c:pt idx="80">
                  <c:v>-145</c:v>
                </c:pt>
                <c:pt idx="81">
                  <c:v>-54</c:v>
                </c:pt>
                <c:pt idx="82">
                  <c:v>-38.5</c:v>
                </c:pt>
                <c:pt idx="83">
                  <c:v>-38</c:v>
                </c:pt>
                <c:pt idx="84">
                  <c:v>-33</c:v>
                </c:pt>
                <c:pt idx="85">
                  <c:v>-32.5</c:v>
                </c:pt>
                <c:pt idx="86">
                  <c:v>-14</c:v>
                </c:pt>
                <c:pt idx="87">
                  <c:v>24.5</c:v>
                </c:pt>
                <c:pt idx="88">
                  <c:v>25</c:v>
                </c:pt>
                <c:pt idx="89">
                  <c:v>680.5</c:v>
                </c:pt>
                <c:pt idx="90">
                  <c:v>733.5</c:v>
                </c:pt>
                <c:pt idx="91">
                  <c:v>804</c:v>
                </c:pt>
                <c:pt idx="92">
                  <c:v>808</c:v>
                </c:pt>
                <c:pt idx="93">
                  <c:v>1751</c:v>
                </c:pt>
                <c:pt idx="94">
                  <c:v>1826.5</c:v>
                </c:pt>
                <c:pt idx="95">
                  <c:v>1936</c:v>
                </c:pt>
                <c:pt idx="96">
                  <c:v>1978</c:v>
                </c:pt>
                <c:pt idx="97">
                  <c:v>1978</c:v>
                </c:pt>
                <c:pt idx="98">
                  <c:v>1978</c:v>
                </c:pt>
                <c:pt idx="99">
                  <c:v>2004</c:v>
                </c:pt>
                <c:pt idx="100">
                  <c:v>2729</c:v>
                </c:pt>
                <c:pt idx="101">
                  <c:v>2874</c:v>
                </c:pt>
                <c:pt idx="102">
                  <c:v>2963.5</c:v>
                </c:pt>
                <c:pt idx="103">
                  <c:v>3677</c:v>
                </c:pt>
                <c:pt idx="104">
                  <c:v>3716</c:v>
                </c:pt>
                <c:pt idx="105">
                  <c:v>3764.5</c:v>
                </c:pt>
                <c:pt idx="106">
                  <c:v>3765</c:v>
                </c:pt>
                <c:pt idx="107">
                  <c:v>4627</c:v>
                </c:pt>
                <c:pt idx="108">
                  <c:v>5387</c:v>
                </c:pt>
                <c:pt idx="109">
                  <c:v>5434</c:v>
                </c:pt>
                <c:pt idx="110">
                  <c:v>5559</c:v>
                </c:pt>
                <c:pt idx="111">
                  <c:v>5559.5</c:v>
                </c:pt>
                <c:pt idx="112">
                  <c:v>5713</c:v>
                </c:pt>
                <c:pt idx="113">
                  <c:v>5713</c:v>
                </c:pt>
                <c:pt idx="114">
                  <c:v>5801.5</c:v>
                </c:pt>
                <c:pt idx="115">
                  <c:v>5802</c:v>
                </c:pt>
                <c:pt idx="116">
                  <c:v>5859</c:v>
                </c:pt>
                <c:pt idx="117">
                  <c:v>6485.5</c:v>
                </c:pt>
                <c:pt idx="118">
                  <c:v>6653</c:v>
                </c:pt>
                <c:pt idx="119">
                  <c:v>6658</c:v>
                </c:pt>
                <c:pt idx="120">
                  <c:v>6710.5</c:v>
                </c:pt>
                <c:pt idx="121">
                  <c:v>6711</c:v>
                </c:pt>
                <c:pt idx="122">
                  <c:v>7388.5</c:v>
                </c:pt>
                <c:pt idx="123">
                  <c:v>7588</c:v>
                </c:pt>
                <c:pt idx="124">
                  <c:v>8345</c:v>
                </c:pt>
                <c:pt idx="125">
                  <c:v>8345</c:v>
                </c:pt>
                <c:pt idx="126">
                  <c:v>8559.5</c:v>
                </c:pt>
                <c:pt idx="127">
                  <c:v>8560</c:v>
                </c:pt>
                <c:pt idx="128">
                  <c:v>9267</c:v>
                </c:pt>
                <c:pt idx="129">
                  <c:v>9373</c:v>
                </c:pt>
                <c:pt idx="130">
                  <c:v>9445</c:v>
                </c:pt>
                <c:pt idx="131">
                  <c:v>9627.5</c:v>
                </c:pt>
                <c:pt idx="132">
                  <c:v>10230</c:v>
                </c:pt>
                <c:pt idx="133">
                  <c:v>10230</c:v>
                </c:pt>
                <c:pt idx="134">
                  <c:v>10462.5</c:v>
                </c:pt>
                <c:pt idx="135">
                  <c:v>12183.5</c:v>
                </c:pt>
                <c:pt idx="136">
                  <c:v>12412</c:v>
                </c:pt>
                <c:pt idx="137">
                  <c:v>12412.5</c:v>
                </c:pt>
                <c:pt idx="138">
                  <c:v>12460</c:v>
                </c:pt>
                <c:pt idx="139">
                  <c:v>13077</c:v>
                </c:pt>
              </c:numCache>
            </c:numRef>
          </c:xVal>
          <c:yVal>
            <c:numRef>
              <c:f>'Inactive 2'!$L$21:$L$992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5B-423F-8BE7-B096A0C96D74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2.0000000000000001E-4</c:v>
                  </c:pt>
                  <c:pt idx="69">
                    <c:v>1.6000000000000001E-3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'Inactive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2.0000000000000001E-4</c:v>
                  </c:pt>
                  <c:pt idx="69">
                    <c:v>1.6000000000000001E-3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2'!$F$21:$F$992</c:f>
              <c:numCache>
                <c:formatCode>General</c:formatCode>
                <c:ptCount val="972"/>
                <c:pt idx="0">
                  <c:v>-52485</c:v>
                </c:pt>
                <c:pt idx="1">
                  <c:v>-43122.5</c:v>
                </c:pt>
                <c:pt idx="2">
                  <c:v>-43122</c:v>
                </c:pt>
                <c:pt idx="3">
                  <c:v>-43120</c:v>
                </c:pt>
                <c:pt idx="4">
                  <c:v>-41130</c:v>
                </c:pt>
                <c:pt idx="5">
                  <c:v>-41129.5</c:v>
                </c:pt>
                <c:pt idx="6">
                  <c:v>-41127.5</c:v>
                </c:pt>
                <c:pt idx="7">
                  <c:v>-41127</c:v>
                </c:pt>
                <c:pt idx="8">
                  <c:v>-40291</c:v>
                </c:pt>
                <c:pt idx="9">
                  <c:v>-40171.5</c:v>
                </c:pt>
                <c:pt idx="10">
                  <c:v>-40171</c:v>
                </c:pt>
                <c:pt idx="11">
                  <c:v>-40166.5</c:v>
                </c:pt>
                <c:pt idx="12">
                  <c:v>-40166</c:v>
                </c:pt>
                <c:pt idx="13">
                  <c:v>-40166</c:v>
                </c:pt>
                <c:pt idx="14">
                  <c:v>-40140</c:v>
                </c:pt>
                <c:pt idx="15">
                  <c:v>-40140</c:v>
                </c:pt>
                <c:pt idx="16">
                  <c:v>-39258.5</c:v>
                </c:pt>
                <c:pt idx="17">
                  <c:v>-39180</c:v>
                </c:pt>
                <c:pt idx="18">
                  <c:v>-39152</c:v>
                </c:pt>
                <c:pt idx="19">
                  <c:v>-39092</c:v>
                </c:pt>
                <c:pt idx="20">
                  <c:v>-39039.5</c:v>
                </c:pt>
                <c:pt idx="21">
                  <c:v>-38137</c:v>
                </c:pt>
                <c:pt idx="22">
                  <c:v>-38132</c:v>
                </c:pt>
                <c:pt idx="23">
                  <c:v>-38131.5</c:v>
                </c:pt>
                <c:pt idx="24">
                  <c:v>-36224.5</c:v>
                </c:pt>
                <c:pt idx="25">
                  <c:v>-36216.5</c:v>
                </c:pt>
                <c:pt idx="26">
                  <c:v>-36120</c:v>
                </c:pt>
                <c:pt idx="27">
                  <c:v>-35350.5</c:v>
                </c:pt>
                <c:pt idx="28">
                  <c:v>-35350</c:v>
                </c:pt>
                <c:pt idx="29">
                  <c:v>-34450</c:v>
                </c:pt>
                <c:pt idx="30">
                  <c:v>-34447</c:v>
                </c:pt>
                <c:pt idx="31">
                  <c:v>-34367.5</c:v>
                </c:pt>
                <c:pt idx="32">
                  <c:v>-34344.5</c:v>
                </c:pt>
                <c:pt idx="33">
                  <c:v>-34310</c:v>
                </c:pt>
                <c:pt idx="34">
                  <c:v>-34242</c:v>
                </c:pt>
                <c:pt idx="35">
                  <c:v>-33429.5</c:v>
                </c:pt>
                <c:pt idx="36">
                  <c:v>-33375</c:v>
                </c:pt>
                <c:pt idx="37">
                  <c:v>-33354</c:v>
                </c:pt>
                <c:pt idx="38">
                  <c:v>-33239</c:v>
                </c:pt>
                <c:pt idx="39">
                  <c:v>-32359</c:v>
                </c:pt>
                <c:pt idx="40">
                  <c:v>-32291</c:v>
                </c:pt>
                <c:pt idx="41">
                  <c:v>-30387</c:v>
                </c:pt>
                <c:pt idx="42">
                  <c:v>-29592</c:v>
                </c:pt>
                <c:pt idx="43">
                  <c:v>-29589.5</c:v>
                </c:pt>
                <c:pt idx="44">
                  <c:v>-29568.5</c:v>
                </c:pt>
                <c:pt idx="45">
                  <c:v>-29467.5</c:v>
                </c:pt>
                <c:pt idx="46">
                  <c:v>-29439</c:v>
                </c:pt>
                <c:pt idx="47">
                  <c:v>-26702</c:v>
                </c:pt>
                <c:pt idx="48">
                  <c:v>-26688.5</c:v>
                </c:pt>
                <c:pt idx="49">
                  <c:v>-25675.5</c:v>
                </c:pt>
                <c:pt idx="50">
                  <c:v>-24811</c:v>
                </c:pt>
                <c:pt idx="51">
                  <c:v>-22766</c:v>
                </c:pt>
                <c:pt idx="52">
                  <c:v>-18950</c:v>
                </c:pt>
                <c:pt idx="53">
                  <c:v>-16166</c:v>
                </c:pt>
                <c:pt idx="54">
                  <c:v>-12392</c:v>
                </c:pt>
                <c:pt idx="55">
                  <c:v>-10464</c:v>
                </c:pt>
                <c:pt idx="56">
                  <c:v>-9391</c:v>
                </c:pt>
                <c:pt idx="57">
                  <c:v>-7565.5</c:v>
                </c:pt>
                <c:pt idx="58">
                  <c:v>-6711</c:v>
                </c:pt>
                <c:pt idx="59">
                  <c:v>-6630.5</c:v>
                </c:pt>
                <c:pt idx="60">
                  <c:v>-5677</c:v>
                </c:pt>
                <c:pt idx="61">
                  <c:v>-5666.5</c:v>
                </c:pt>
                <c:pt idx="62">
                  <c:v>-4989</c:v>
                </c:pt>
                <c:pt idx="63">
                  <c:v>-4895</c:v>
                </c:pt>
                <c:pt idx="64">
                  <c:v>-4797</c:v>
                </c:pt>
                <c:pt idx="65">
                  <c:v>-4781.5</c:v>
                </c:pt>
                <c:pt idx="66">
                  <c:v>-4727.5</c:v>
                </c:pt>
                <c:pt idx="67">
                  <c:v>-3763.5</c:v>
                </c:pt>
                <c:pt idx="68">
                  <c:v>-3111</c:v>
                </c:pt>
                <c:pt idx="69">
                  <c:v>-2962.5</c:v>
                </c:pt>
                <c:pt idx="70">
                  <c:v>-2960</c:v>
                </c:pt>
                <c:pt idx="71">
                  <c:v>-2908.5</c:v>
                </c:pt>
                <c:pt idx="72">
                  <c:v>-2903</c:v>
                </c:pt>
                <c:pt idx="73">
                  <c:v>-2870.5</c:v>
                </c:pt>
                <c:pt idx="74">
                  <c:v>-2786</c:v>
                </c:pt>
                <c:pt idx="75">
                  <c:v>-1947</c:v>
                </c:pt>
                <c:pt idx="76">
                  <c:v>-1197.5</c:v>
                </c:pt>
                <c:pt idx="77">
                  <c:v>-1197.5</c:v>
                </c:pt>
                <c:pt idx="78">
                  <c:v>-971</c:v>
                </c:pt>
                <c:pt idx="79">
                  <c:v>-913</c:v>
                </c:pt>
                <c:pt idx="80">
                  <c:v>-145</c:v>
                </c:pt>
                <c:pt idx="81">
                  <c:v>-54</c:v>
                </c:pt>
                <c:pt idx="82">
                  <c:v>-38.5</c:v>
                </c:pt>
                <c:pt idx="83">
                  <c:v>-38</c:v>
                </c:pt>
                <c:pt idx="84">
                  <c:v>-33</c:v>
                </c:pt>
                <c:pt idx="85">
                  <c:v>-32.5</c:v>
                </c:pt>
                <c:pt idx="86">
                  <c:v>-14</c:v>
                </c:pt>
                <c:pt idx="87">
                  <c:v>24.5</c:v>
                </c:pt>
                <c:pt idx="88">
                  <c:v>25</c:v>
                </c:pt>
                <c:pt idx="89">
                  <c:v>680.5</c:v>
                </c:pt>
                <c:pt idx="90">
                  <c:v>733.5</c:v>
                </c:pt>
                <c:pt idx="91">
                  <c:v>804</c:v>
                </c:pt>
                <c:pt idx="92">
                  <c:v>808</c:v>
                </c:pt>
                <c:pt idx="93">
                  <c:v>1751</c:v>
                </c:pt>
                <c:pt idx="94">
                  <c:v>1826.5</c:v>
                </c:pt>
                <c:pt idx="95">
                  <c:v>1936</c:v>
                </c:pt>
                <c:pt idx="96">
                  <c:v>1978</c:v>
                </c:pt>
                <c:pt idx="97">
                  <c:v>1978</c:v>
                </c:pt>
                <c:pt idx="98">
                  <c:v>1978</c:v>
                </c:pt>
                <c:pt idx="99">
                  <c:v>2004</c:v>
                </c:pt>
                <c:pt idx="100">
                  <c:v>2729</c:v>
                </c:pt>
                <c:pt idx="101">
                  <c:v>2874</c:v>
                </c:pt>
                <c:pt idx="102">
                  <c:v>2963.5</c:v>
                </c:pt>
                <c:pt idx="103">
                  <c:v>3677</c:v>
                </c:pt>
                <c:pt idx="104">
                  <c:v>3716</c:v>
                </c:pt>
                <c:pt idx="105">
                  <c:v>3764.5</c:v>
                </c:pt>
                <c:pt idx="106">
                  <c:v>3765</c:v>
                </c:pt>
                <c:pt idx="107">
                  <c:v>4627</c:v>
                </c:pt>
                <c:pt idx="108">
                  <c:v>5387</c:v>
                </c:pt>
                <c:pt idx="109">
                  <c:v>5434</c:v>
                </c:pt>
                <c:pt idx="110">
                  <c:v>5559</c:v>
                </c:pt>
                <c:pt idx="111">
                  <c:v>5559.5</c:v>
                </c:pt>
                <c:pt idx="112">
                  <c:v>5713</c:v>
                </c:pt>
                <c:pt idx="113">
                  <c:v>5713</c:v>
                </c:pt>
                <c:pt idx="114">
                  <c:v>5801.5</c:v>
                </c:pt>
                <c:pt idx="115">
                  <c:v>5802</c:v>
                </c:pt>
                <c:pt idx="116">
                  <c:v>5859</c:v>
                </c:pt>
                <c:pt idx="117">
                  <c:v>6485.5</c:v>
                </c:pt>
                <c:pt idx="118">
                  <c:v>6653</c:v>
                </c:pt>
                <c:pt idx="119">
                  <c:v>6658</c:v>
                </c:pt>
                <c:pt idx="120">
                  <c:v>6710.5</c:v>
                </c:pt>
                <c:pt idx="121">
                  <c:v>6711</c:v>
                </c:pt>
                <c:pt idx="122">
                  <c:v>7388.5</c:v>
                </c:pt>
                <c:pt idx="123">
                  <c:v>7588</c:v>
                </c:pt>
                <c:pt idx="124">
                  <c:v>8345</c:v>
                </c:pt>
                <c:pt idx="125">
                  <c:v>8345</c:v>
                </c:pt>
                <c:pt idx="126">
                  <c:v>8559.5</c:v>
                </c:pt>
                <c:pt idx="127">
                  <c:v>8560</c:v>
                </c:pt>
                <c:pt idx="128">
                  <c:v>9267</c:v>
                </c:pt>
                <c:pt idx="129">
                  <c:v>9373</c:v>
                </c:pt>
                <c:pt idx="130">
                  <c:v>9445</c:v>
                </c:pt>
                <c:pt idx="131">
                  <c:v>9627.5</c:v>
                </c:pt>
                <c:pt idx="132">
                  <c:v>10230</c:v>
                </c:pt>
                <c:pt idx="133">
                  <c:v>10230</c:v>
                </c:pt>
                <c:pt idx="134">
                  <c:v>10462.5</c:v>
                </c:pt>
                <c:pt idx="135">
                  <c:v>12183.5</c:v>
                </c:pt>
                <c:pt idx="136">
                  <c:v>12412</c:v>
                </c:pt>
                <c:pt idx="137">
                  <c:v>12412.5</c:v>
                </c:pt>
                <c:pt idx="138">
                  <c:v>12460</c:v>
                </c:pt>
                <c:pt idx="139">
                  <c:v>13077</c:v>
                </c:pt>
              </c:numCache>
            </c:numRef>
          </c:xVal>
          <c:yVal>
            <c:numRef>
              <c:f>'Inactive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5B-423F-8BE7-B096A0C96D74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2.0000000000000001E-4</c:v>
                  </c:pt>
                  <c:pt idx="69">
                    <c:v>1.6000000000000001E-3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'Inactive 2'!$D$21:$D$91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53">
                    <c:v>1E-3</c:v>
                  </c:pt>
                  <c:pt idx="54">
                    <c:v>1.4E-3</c:v>
                  </c:pt>
                  <c:pt idx="55">
                    <c:v>2.2000000000000001E-3</c:v>
                  </c:pt>
                  <c:pt idx="56">
                    <c:v>8.9999999999999998E-4</c:v>
                  </c:pt>
                  <c:pt idx="57">
                    <c:v>5.0000000000000001E-4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2.9999999999999997E-4</c:v>
                  </c:pt>
                  <c:pt idx="61">
                    <c:v>2.0000000000000001E-4</c:v>
                  </c:pt>
                  <c:pt idx="62">
                    <c:v>1E-3</c:v>
                  </c:pt>
                  <c:pt idx="63">
                    <c:v>1E-4</c:v>
                  </c:pt>
                  <c:pt idx="64">
                    <c:v>8.9999999999999998E-4</c:v>
                  </c:pt>
                  <c:pt idx="65">
                    <c:v>1.4E-3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2.0000000000000001E-4</c:v>
                  </c:pt>
                  <c:pt idx="69">
                    <c:v>1.6000000000000001E-3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2'!$F$21:$F$992</c:f>
              <c:numCache>
                <c:formatCode>General</c:formatCode>
                <c:ptCount val="972"/>
                <c:pt idx="0">
                  <c:v>-52485</c:v>
                </c:pt>
                <c:pt idx="1">
                  <c:v>-43122.5</c:v>
                </c:pt>
                <c:pt idx="2">
                  <c:v>-43122</c:v>
                </c:pt>
                <c:pt idx="3">
                  <c:v>-43120</c:v>
                </c:pt>
                <c:pt idx="4">
                  <c:v>-41130</c:v>
                </c:pt>
                <c:pt idx="5">
                  <c:v>-41129.5</c:v>
                </c:pt>
                <c:pt idx="6">
                  <c:v>-41127.5</c:v>
                </c:pt>
                <c:pt idx="7">
                  <c:v>-41127</c:v>
                </c:pt>
                <c:pt idx="8">
                  <c:v>-40291</c:v>
                </c:pt>
                <c:pt idx="9">
                  <c:v>-40171.5</c:v>
                </c:pt>
                <c:pt idx="10">
                  <c:v>-40171</c:v>
                </c:pt>
                <c:pt idx="11">
                  <c:v>-40166.5</c:v>
                </c:pt>
                <c:pt idx="12">
                  <c:v>-40166</c:v>
                </c:pt>
                <c:pt idx="13">
                  <c:v>-40166</c:v>
                </c:pt>
                <c:pt idx="14">
                  <c:v>-40140</c:v>
                </c:pt>
                <c:pt idx="15">
                  <c:v>-40140</c:v>
                </c:pt>
                <c:pt idx="16">
                  <c:v>-39258.5</c:v>
                </c:pt>
                <c:pt idx="17">
                  <c:v>-39180</c:v>
                </c:pt>
                <c:pt idx="18">
                  <c:v>-39152</c:v>
                </c:pt>
                <c:pt idx="19">
                  <c:v>-39092</c:v>
                </c:pt>
                <c:pt idx="20">
                  <c:v>-39039.5</c:v>
                </c:pt>
                <c:pt idx="21">
                  <c:v>-38137</c:v>
                </c:pt>
                <c:pt idx="22">
                  <c:v>-38132</c:v>
                </c:pt>
                <c:pt idx="23">
                  <c:v>-38131.5</c:v>
                </c:pt>
                <c:pt idx="24">
                  <c:v>-36224.5</c:v>
                </c:pt>
                <c:pt idx="25">
                  <c:v>-36216.5</c:v>
                </c:pt>
                <c:pt idx="26">
                  <c:v>-36120</c:v>
                </c:pt>
                <c:pt idx="27">
                  <c:v>-35350.5</c:v>
                </c:pt>
                <c:pt idx="28">
                  <c:v>-35350</c:v>
                </c:pt>
                <c:pt idx="29">
                  <c:v>-34450</c:v>
                </c:pt>
                <c:pt idx="30">
                  <c:v>-34447</c:v>
                </c:pt>
                <c:pt idx="31">
                  <c:v>-34367.5</c:v>
                </c:pt>
                <c:pt idx="32">
                  <c:v>-34344.5</c:v>
                </c:pt>
                <c:pt idx="33">
                  <c:v>-34310</c:v>
                </c:pt>
                <c:pt idx="34">
                  <c:v>-34242</c:v>
                </c:pt>
                <c:pt idx="35">
                  <c:v>-33429.5</c:v>
                </c:pt>
                <c:pt idx="36">
                  <c:v>-33375</c:v>
                </c:pt>
                <c:pt idx="37">
                  <c:v>-33354</c:v>
                </c:pt>
                <c:pt idx="38">
                  <c:v>-33239</c:v>
                </c:pt>
                <c:pt idx="39">
                  <c:v>-32359</c:v>
                </c:pt>
                <c:pt idx="40">
                  <c:v>-32291</c:v>
                </c:pt>
                <c:pt idx="41">
                  <c:v>-30387</c:v>
                </c:pt>
                <c:pt idx="42">
                  <c:v>-29592</c:v>
                </c:pt>
                <c:pt idx="43">
                  <c:v>-29589.5</c:v>
                </c:pt>
                <c:pt idx="44">
                  <c:v>-29568.5</c:v>
                </c:pt>
                <c:pt idx="45">
                  <c:v>-29467.5</c:v>
                </c:pt>
                <c:pt idx="46">
                  <c:v>-29439</c:v>
                </c:pt>
                <c:pt idx="47">
                  <c:v>-26702</c:v>
                </c:pt>
                <c:pt idx="48">
                  <c:v>-26688.5</c:v>
                </c:pt>
                <c:pt idx="49">
                  <c:v>-25675.5</c:v>
                </c:pt>
                <c:pt idx="50">
                  <c:v>-24811</c:v>
                </c:pt>
                <c:pt idx="51">
                  <c:v>-22766</c:v>
                </c:pt>
                <c:pt idx="52">
                  <c:v>-18950</c:v>
                </c:pt>
                <c:pt idx="53">
                  <c:v>-16166</c:v>
                </c:pt>
                <c:pt idx="54">
                  <c:v>-12392</c:v>
                </c:pt>
                <c:pt idx="55">
                  <c:v>-10464</c:v>
                </c:pt>
                <c:pt idx="56">
                  <c:v>-9391</c:v>
                </c:pt>
                <c:pt idx="57">
                  <c:v>-7565.5</c:v>
                </c:pt>
                <c:pt idx="58">
                  <c:v>-6711</c:v>
                </c:pt>
                <c:pt idx="59">
                  <c:v>-6630.5</c:v>
                </c:pt>
                <c:pt idx="60">
                  <c:v>-5677</c:v>
                </c:pt>
                <c:pt idx="61">
                  <c:v>-5666.5</c:v>
                </c:pt>
                <c:pt idx="62">
                  <c:v>-4989</c:v>
                </c:pt>
                <c:pt idx="63">
                  <c:v>-4895</c:v>
                </c:pt>
                <c:pt idx="64">
                  <c:v>-4797</c:v>
                </c:pt>
                <c:pt idx="65">
                  <c:v>-4781.5</c:v>
                </c:pt>
                <c:pt idx="66">
                  <c:v>-4727.5</c:v>
                </c:pt>
                <c:pt idx="67">
                  <c:v>-3763.5</c:v>
                </c:pt>
                <c:pt idx="68">
                  <c:v>-3111</c:v>
                </c:pt>
                <c:pt idx="69">
                  <c:v>-2962.5</c:v>
                </c:pt>
                <c:pt idx="70">
                  <c:v>-2960</c:v>
                </c:pt>
                <c:pt idx="71">
                  <c:v>-2908.5</c:v>
                </c:pt>
                <c:pt idx="72">
                  <c:v>-2903</c:v>
                </c:pt>
                <c:pt idx="73">
                  <c:v>-2870.5</c:v>
                </c:pt>
                <c:pt idx="74">
                  <c:v>-2786</c:v>
                </c:pt>
                <c:pt idx="75">
                  <c:v>-1947</c:v>
                </c:pt>
                <c:pt idx="76">
                  <c:v>-1197.5</c:v>
                </c:pt>
                <c:pt idx="77">
                  <c:v>-1197.5</c:v>
                </c:pt>
                <c:pt idx="78">
                  <c:v>-971</c:v>
                </c:pt>
                <c:pt idx="79">
                  <c:v>-913</c:v>
                </c:pt>
                <c:pt idx="80">
                  <c:v>-145</c:v>
                </c:pt>
                <c:pt idx="81">
                  <c:v>-54</c:v>
                </c:pt>
                <c:pt idx="82">
                  <c:v>-38.5</c:v>
                </c:pt>
                <c:pt idx="83">
                  <c:v>-38</c:v>
                </c:pt>
                <c:pt idx="84">
                  <c:v>-33</c:v>
                </c:pt>
                <c:pt idx="85">
                  <c:v>-32.5</c:v>
                </c:pt>
                <c:pt idx="86">
                  <c:v>-14</c:v>
                </c:pt>
                <c:pt idx="87">
                  <c:v>24.5</c:v>
                </c:pt>
                <c:pt idx="88">
                  <c:v>25</c:v>
                </c:pt>
                <c:pt idx="89">
                  <c:v>680.5</c:v>
                </c:pt>
                <c:pt idx="90">
                  <c:v>733.5</c:v>
                </c:pt>
                <c:pt idx="91">
                  <c:v>804</c:v>
                </c:pt>
                <c:pt idx="92">
                  <c:v>808</c:v>
                </c:pt>
                <c:pt idx="93">
                  <c:v>1751</c:v>
                </c:pt>
                <c:pt idx="94">
                  <c:v>1826.5</c:v>
                </c:pt>
                <c:pt idx="95">
                  <c:v>1936</c:v>
                </c:pt>
                <c:pt idx="96">
                  <c:v>1978</c:v>
                </c:pt>
                <c:pt idx="97">
                  <c:v>1978</c:v>
                </c:pt>
                <c:pt idx="98">
                  <c:v>1978</c:v>
                </c:pt>
                <c:pt idx="99">
                  <c:v>2004</c:v>
                </c:pt>
                <c:pt idx="100">
                  <c:v>2729</c:v>
                </c:pt>
                <c:pt idx="101">
                  <c:v>2874</c:v>
                </c:pt>
                <c:pt idx="102">
                  <c:v>2963.5</c:v>
                </c:pt>
                <c:pt idx="103">
                  <c:v>3677</c:v>
                </c:pt>
                <c:pt idx="104">
                  <c:v>3716</c:v>
                </c:pt>
                <c:pt idx="105">
                  <c:v>3764.5</c:v>
                </c:pt>
                <c:pt idx="106">
                  <c:v>3765</c:v>
                </c:pt>
                <c:pt idx="107">
                  <c:v>4627</c:v>
                </c:pt>
                <c:pt idx="108">
                  <c:v>5387</c:v>
                </c:pt>
                <c:pt idx="109">
                  <c:v>5434</c:v>
                </c:pt>
                <c:pt idx="110">
                  <c:v>5559</c:v>
                </c:pt>
                <c:pt idx="111">
                  <c:v>5559.5</c:v>
                </c:pt>
                <c:pt idx="112">
                  <c:v>5713</c:v>
                </c:pt>
                <c:pt idx="113">
                  <c:v>5713</c:v>
                </c:pt>
                <c:pt idx="114">
                  <c:v>5801.5</c:v>
                </c:pt>
                <c:pt idx="115">
                  <c:v>5802</c:v>
                </c:pt>
                <c:pt idx="116">
                  <c:v>5859</c:v>
                </c:pt>
                <c:pt idx="117">
                  <c:v>6485.5</c:v>
                </c:pt>
                <c:pt idx="118">
                  <c:v>6653</c:v>
                </c:pt>
                <c:pt idx="119">
                  <c:v>6658</c:v>
                </c:pt>
                <c:pt idx="120">
                  <c:v>6710.5</c:v>
                </c:pt>
                <c:pt idx="121">
                  <c:v>6711</c:v>
                </c:pt>
                <c:pt idx="122">
                  <c:v>7388.5</c:v>
                </c:pt>
                <c:pt idx="123">
                  <c:v>7588</c:v>
                </c:pt>
                <c:pt idx="124">
                  <c:v>8345</c:v>
                </c:pt>
                <c:pt idx="125">
                  <c:v>8345</c:v>
                </c:pt>
                <c:pt idx="126">
                  <c:v>8559.5</c:v>
                </c:pt>
                <c:pt idx="127">
                  <c:v>8560</c:v>
                </c:pt>
                <c:pt idx="128">
                  <c:v>9267</c:v>
                </c:pt>
                <c:pt idx="129">
                  <c:v>9373</c:v>
                </c:pt>
                <c:pt idx="130">
                  <c:v>9445</c:v>
                </c:pt>
                <c:pt idx="131">
                  <c:v>9627.5</c:v>
                </c:pt>
                <c:pt idx="132">
                  <c:v>10230</c:v>
                </c:pt>
                <c:pt idx="133">
                  <c:v>10230</c:v>
                </c:pt>
                <c:pt idx="134">
                  <c:v>10462.5</c:v>
                </c:pt>
                <c:pt idx="135">
                  <c:v>12183.5</c:v>
                </c:pt>
                <c:pt idx="136">
                  <c:v>12412</c:v>
                </c:pt>
                <c:pt idx="137">
                  <c:v>12412.5</c:v>
                </c:pt>
                <c:pt idx="138">
                  <c:v>12460</c:v>
                </c:pt>
                <c:pt idx="139">
                  <c:v>13077</c:v>
                </c:pt>
              </c:numCache>
            </c:numRef>
          </c:xVal>
          <c:yVal>
            <c:numRef>
              <c:f>'Inactive 2'!$N$21:$N$992</c:f>
              <c:numCache>
                <c:formatCode>General</c:formatCode>
                <c:ptCount val="972"/>
                <c:pt idx="0">
                  <c:v>1.7913699994096532E-2</c:v>
                </c:pt>
                <c:pt idx="12">
                  <c:v>5.817199926241301E-4</c:v>
                </c:pt>
                <c:pt idx="14">
                  <c:v>2.1387999950093217E-3</c:v>
                </c:pt>
                <c:pt idx="29">
                  <c:v>-7.3310000007040799E-3</c:v>
                </c:pt>
                <c:pt idx="30">
                  <c:v>-6.8782599992118776E-3</c:v>
                </c:pt>
                <c:pt idx="32">
                  <c:v>-6.9263100012904033E-3</c:v>
                </c:pt>
                <c:pt idx="42">
                  <c:v>-3.827360000286717E-3</c:v>
                </c:pt>
                <c:pt idx="43">
                  <c:v>-4.533409999567084E-3</c:v>
                </c:pt>
                <c:pt idx="44">
                  <c:v>-4.3642300006467849E-3</c:v>
                </c:pt>
                <c:pt idx="58">
                  <c:v>-1.5793800048413686E-3</c:v>
                </c:pt>
                <c:pt idx="67">
                  <c:v>-2.212330000475049E-3</c:v>
                </c:pt>
                <c:pt idx="83">
                  <c:v>4.3319600008544512E-3</c:v>
                </c:pt>
                <c:pt idx="96">
                  <c:v>-5.5676000192761421E-4</c:v>
                </c:pt>
                <c:pt idx="97">
                  <c:v>4.8324000090360641E-4</c:v>
                </c:pt>
                <c:pt idx="98">
                  <c:v>8.8323999807471409E-4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5B-423F-8BE7-B096A0C96D74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2'!$F$21:$F$992</c:f>
              <c:numCache>
                <c:formatCode>General</c:formatCode>
                <c:ptCount val="972"/>
                <c:pt idx="0">
                  <c:v>-52485</c:v>
                </c:pt>
                <c:pt idx="1">
                  <c:v>-43122.5</c:v>
                </c:pt>
                <c:pt idx="2">
                  <c:v>-43122</c:v>
                </c:pt>
                <c:pt idx="3">
                  <c:v>-43120</c:v>
                </c:pt>
                <c:pt idx="4">
                  <c:v>-41130</c:v>
                </c:pt>
                <c:pt idx="5">
                  <c:v>-41129.5</c:v>
                </c:pt>
                <c:pt idx="6">
                  <c:v>-41127.5</c:v>
                </c:pt>
                <c:pt idx="7">
                  <c:v>-41127</c:v>
                </c:pt>
                <c:pt idx="8">
                  <c:v>-40291</c:v>
                </c:pt>
                <c:pt idx="9">
                  <c:v>-40171.5</c:v>
                </c:pt>
                <c:pt idx="10">
                  <c:v>-40171</c:v>
                </c:pt>
                <c:pt idx="11">
                  <c:v>-40166.5</c:v>
                </c:pt>
                <c:pt idx="12">
                  <c:v>-40166</c:v>
                </c:pt>
                <c:pt idx="13">
                  <c:v>-40166</c:v>
                </c:pt>
                <c:pt idx="14">
                  <c:v>-40140</c:v>
                </c:pt>
                <c:pt idx="15">
                  <c:v>-40140</c:v>
                </c:pt>
                <c:pt idx="16">
                  <c:v>-39258.5</c:v>
                </c:pt>
                <c:pt idx="17">
                  <c:v>-39180</c:v>
                </c:pt>
                <c:pt idx="18">
                  <c:v>-39152</c:v>
                </c:pt>
                <c:pt idx="19">
                  <c:v>-39092</c:v>
                </c:pt>
                <c:pt idx="20">
                  <c:v>-39039.5</c:v>
                </c:pt>
                <c:pt idx="21">
                  <c:v>-38137</c:v>
                </c:pt>
                <c:pt idx="22">
                  <c:v>-38132</c:v>
                </c:pt>
                <c:pt idx="23">
                  <c:v>-38131.5</c:v>
                </c:pt>
                <c:pt idx="24">
                  <c:v>-36224.5</c:v>
                </c:pt>
                <c:pt idx="25">
                  <c:v>-36216.5</c:v>
                </c:pt>
                <c:pt idx="26">
                  <c:v>-36120</c:v>
                </c:pt>
                <c:pt idx="27">
                  <c:v>-35350.5</c:v>
                </c:pt>
                <c:pt idx="28">
                  <c:v>-35350</c:v>
                </c:pt>
                <c:pt idx="29">
                  <c:v>-34450</c:v>
                </c:pt>
                <c:pt idx="30">
                  <c:v>-34447</c:v>
                </c:pt>
                <c:pt idx="31">
                  <c:v>-34367.5</c:v>
                </c:pt>
                <c:pt idx="32">
                  <c:v>-34344.5</c:v>
                </c:pt>
                <c:pt idx="33">
                  <c:v>-34310</c:v>
                </c:pt>
                <c:pt idx="34">
                  <c:v>-34242</c:v>
                </c:pt>
                <c:pt idx="35">
                  <c:v>-33429.5</c:v>
                </c:pt>
                <c:pt idx="36">
                  <c:v>-33375</c:v>
                </c:pt>
                <c:pt idx="37">
                  <c:v>-33354</c:v>
                </c:pt>
                <c:pt idx="38">
                  <c:v>-33239</c:v>
                </c:pt>
                <c:pt idx="39">
                  <c:v>-32359</c:v>
                </c:pt>
                <c:pt idx="40">
                  <c:v>-32291</c:v>
                </c:pt>
                <c:pt idx="41">
                  <c:v>-30387</c:v>
                </c:pt>
                <c:pt idx="42">
                  <c:v>-29592</c:v>
                </c:pt>
                <c:pt idx="43">
                  <c:v>-29589.5</c:v>
                </c:pt>
                <c:pt idx="44">
                  <c:v>-29568.5</c:v>
                </c:pt>
                <c:pt idx="45">
                  <c:v>-29467.5</c:v>
                </c:pt>
                <c:pt idx="46">
                  <c:v>-29439</c:v>
                </c:pt>
                <c:pt idx="47">
                  <c:v>-26702</c:v>
                </c:pt>
                <c:pt idx="48">
                  <c:v>-26688.5</c:v>
                </c:pt>
                <c:pt idx="49">
                  <c:v>-25675.5</c:v>
                </c:pt>
                <c:pt idx="50">
                  <c:v>-24811</c:v>
                </c:pt>
                <c:pt idx="51">
                  <c:v>-22766</c:v>
                </c:pt>
                <c:pt idx="52">
                  <c:v>-18950</c:v>
                </c:pt>
                <c:pt idx="53">
                  <c:v>-16166</c:v>
                </c:pt>
                <c:pt idx="54">
                  <c:v>-12392</c:v>
                </c:pt>
                <c:pt idx="55">
                  <c:v>-10464</c:v>
                </c:pt>
                <c:pt idx="56">
                  <c:v>-9391</c:v>
                </c:pt>
                <c:pt idx="57">
                  <c:v>-7565.5</c:v>
                </c:pt>
                <c:pt idx="58">
                  <c:v>-6711</c:v>
                </c:pt>
                <c:pt idx="59">
                  <c:v>-6630.5</c:v>
                </c:pt>
                <c:pt idx="60">
                  <c:v>-5677</c:v>
                </c:pt>
                <c:pt idx="61">
                  <c:v>-5666.5</c:v>
                </c:pt>
                <c:pt idx="62">
                  <c:v>-4989</c:v>
                </c:pt>
                <c:pt idx="63">
                  <c:v>-4895</c:v>
                </c:pt>
                <c:pt idx="64">
                  <c:v>-4797</c:v>
                </c:pt>
                <c:pt idx="65">
                  <c:v>-4781.5</c:v>
                </c:pt>
                <c:pt idx="66">
                  <c:v>-4727.5</c:v>
                </c:pt>
                <c:pt idx="67">
                  <c:v>-3763.5</c:v>
                </c:pt>
                <c:pt idx="68">
                  <c:v>-3111</c:v>
                </c:pt>
                <c:pt idx="69">
                  <c:v>-2962.5</c:v>
                </c:pt>
                <c:pt idx="70">
                  <c:v>-2960</c:v>
                </c:pt>
                <c:pt idx="71">
                  <c:v>-2908.5</c:v>
                </c:pt>
                <c:pt idx="72">
                  <c:v>-2903</c:v>
                </c:pt>
                <c:pt idx="73">
                  <c:v>-2870.5</c:v>
                </c:pt>
                <c:pt idx="74">
                  <c:v>-2786</c:v>
                </c:pt>
                <c:pt idx="75">
                  <c:v>-1947</c:v>
                </c:pt>
                <c:pt idx="76">
                  <c:v>-1197.5</c:v>
                </c:pt>
                <c:pt idx="77">
                  <c:v>-1197.5</c:v>
                </c:pt>
                <c:pt idx="78">
                  <c:v>-971</c:v>
                </c:pt>
                <c:pt idx="79">
                  <c:v>-913</c:v>
                </c:pt>
                <c:pt idx="80">
                  <c:v>-145</c:v>
                </c:pt>
                <c:pt idx="81">
                  <c:v>-54</c:v>
                </c:pt>
                <c:pt idx="82">
                  <c:v>-38.5</c:v>
                </c:pt>
                <c:pt idx="83">
                  <c:v>-38</c:v>
                </c:pt>
                <c:pt idx="84">
                  <c:v>-33</c:v>
                </c:pt>
                <c:pt idx="85">
                  <c:v>-32.5</c:v>
                </c:pt>
                <c:pt idx="86">
                  <c:v>-14</c:v>
                </c:pt>
                <c:pt idx="87">
                  <c:v>24.5</c:v>
                </c:pt>
                <c:pt idx="88">
                  <c:v>25</c:v>
                </c:pt>
                <c:pt idx="89">
                  <c:v>680.5</c:v>
                </c:pt>
                <c:pt idx="90">
                  <c:v>733.5</c:v>
                </c:pt>
                <c:pt idx="91">
                  <c:v>804</c:v>
                </c:pt>
                <c:pt idx="92">
                  <c:v>808</c:v>
                </c:pt>
                <c:pt idx="93">
                  <c:v>1751</c:v>
                </c:pt>
                <c:pt idx="94">
                  <c:v>1826.5</c:v>
                </c:pt>
                <c:pt idx="95">
                  <c:v>1936</c:v>
                </c:pt>
                <c:pt idx="96">
                  <c:v>1978</c:v>
                </c:pt>
                <c:pt idx="97">
                  <c:v>1978</c:v>
                </c:pt>
                <c:pt idx="98">
                  <c:v>1978</c:v>
                </c:pt>
                <c:pt idx="99">
                  <c:v>2004</c:v>
                </c:pt>
                <c:pt idx="100">
                  <c:v>2729</c:v>
                </c:pt>
                <c:pt idx="101">
                  <c:v>2874</c:v>
                </c:pt>
                <c:pt idx="102">
                  <c:v>2963.5</c:v>
                </c:pt>
                <c:pt idx="103">
                  <c:v>3677</c:v>
                </c:pt>
                <c:pt idx="104">
                  <c:v>3716</c:v>
                </c:pt>
                <c:pt idx="105">
                  <c:v>3764.5</c:v>
                </c:pt>
                <c:pt idx="106">
                  <c:v>3765</c:v>
                </c:pt>
                <c:pt idx="107">
                  <c:v>4627</c:v>
                </c:pt>
                <c:pt idx="108">
                  <c:v>5387</c:v>
                </c:pt>
                <c:pt idx="109">
                  <c:v>5434</c:v>
                </c:pt>
                <c:pt idx="110">
                  <c:v>5559</c:v>
                </c:pt>
                <c:pt idx="111">
                  <c:v>5559.5</c:v>
                </c:pt>
                <c:pt idx="112">
                  <c:v>5713</c:v>
                </c:pt>
                <c:pt idx="113">
                  <c:v>5713</c:v>
                </c:pt>
                <c:pt idx="114">
                  <c:v>5801.5</c:v>
                </c:pt>
                <c:pt idx="115">
                  <c:v>5802</c:v>
                </c:pt>
                <c:pt idx="116">
                  <c:v>5859</c:v>
                </c:pt>
                <c:pt idx="117">
                  <c:v>6485.5</c:v>
                </c:pt>
                <c:pt idx="118">
                  <c:v>6653</c:v>
                </c:pt>
                <c:pt idx="119">
                  <c:v>6658</c:v>
                </c:pt>
                <c:pt idx="120">
                  <c:v>6710.5</c:v>
                </c:pt>
                <c:pt idx="121">
                  <c:v>6711</c:v>
                </c:pt>
                <c:pt idx="122">
                  <c:v>7388.5</c:v>
                </c:pt>
                <c:pt idx="123">
                  <c:v>7588</c:v>
                </c:pt>
                <c:pt idx="124">
                  <c:v>8345</c:v>
                </c:pt>
                <c:pt idx="125">
                  <c:v>8345</c:v>
                </c:pt>
                <c:pt idx="126">
                  <c:v>8559.5</c:v>
                </c:pt>
                <c:pt idx="127">
                  <c:v>8560</c:v>
                </c:pt>
                <c:pt idx="128">
                  <c:v>9267</c:v>
                </c:pt>
                <c:pt idx="129">
                  <c:v>9373</c:v>
                </c:pt>
                <c:pt idx="130">
                  <c:v>9445</c:v>
                </c:pt>
                <c:pt idx="131">
                  <c:v>9627.5</c:v>
                </c:pt>
                <c:pt idx="132">
                  <c:v>10230</c:v>
                </c:pt>
                <c:pt idx="133">
                  <c:v>10230</c:v>
                </c:pt>
                <c:pt idx="134">
                  <c:v>10462.5</c:v>
                </c:pt>
                <c:pt idx="135">
                  <c:v>12183.5</c:v>
                </c:pt>
                <c:pt idx="136">
                  <c:v>12412</c:v>
                </c:pt>
                <c:pt idx="137">
                  <c:v>12412.5</c:v>
                </c:pt>
                <c:pt idx="138">
                  <c:v>12460</c:v>
                </c:pt>
                <c:pt idx="139">
                  <c:v>13077</c:v>
                </c:pt>
              </c:numCache>
            </c:numRef>
          </c:xVal>
          <c:yVal>
            <c:numRef>
              <c:f>'Inactive 2'!$O$21:$O$992</c:f>
              <c:numCache>
                <c:formatCode>General</c:formatCode>
                <c:ptCount val="972"/>
                <c:pt idx="0">
                  <c:v>-5.8769571605726319E-3</c:v>
                </c:pt>
                <c:pt idx="1">
                  <c:v>-4.5511825186627559E-3</c:v>
                </c:pt>
                <c:pt idx="2">
                  <c:v>-4.5511117162786753E-3</c:v>
                </c:pt>
                <c:pt idx="3">
                  <c:v>-4.5508285067423528E-3</c:v>
                </c:pt>
                <c:pt idx="4">
                  <c:v>-4.2690350181014275E-3</c:v>
                </c:pt>
                <c:pt idx="5">
                  <c:v>-4.2689642157173469E-3</c:v>
                </c:pt>
                <c:pt idx="6">
                  <c:v>-4.2686810061810243E-3</c:v>
                </c:pt>
                <c:pt idx="7">
                  <c:v>-4.2686102037969437E-3</c:v>
                </c:pt>
                <c:pt idx="8">
                  <c:v>-4.1502286176141236E-3</c:v>
                </c:pt>
                <c:pt idx="9">
                  <c:v>-4.1333068478188514E-3</c:v>
                </c:pt>
                <c:pt idx="10">
                  <c:v>-4.1332360454347707E-3</c:v>
                </c:pt>
                <c:pt idx="11">
                  <c:v>-4.132598823978045E-3</c:v>
                </c:pt>
                <c:pt idx="12">
                  <c:v>-4.1325280215939644E-3</c:v>
                </c:pt>
                <c:pt idx="13">
                  <c:v>-4.1325280215939644E-3</c:v>
                </c:pt>
                <c:pt idx="14">
                  <c:v>-4.1288462976217712E-3</c:v>
                </c:pt>
                <c:pt idx="15">
                  <c:v>-4.1288462976217712E-3</c:v>
                </c:pt>
                <c:pt idx="16">
                  <c:v>-4.0040216944876132E-3</c:v>
                </c:pt>
                <c:pt idx="17">
                  <c:v>-3.9929057201869532E-3</c:v>
                </c:pt>
                <c:pt idx="18">
                  <c:v>-3.9889407866784393E-3</c:v>
                </c:pt>
                <c:pt idx="19">
                  <c:v>-3.9804445005887628E-3</c:v>
                </c:pt>
                <c:pt idx="20">
                  <c:v>-3.9730102502602959E-3</c:v>
                </c:pt>
                <c:pt idx="21">
                  <c:v>-3.8452119469947507E-3</c:v>
                </c:pt>
                <c:pt idx="22">
                  <c:v>-3.8445039231539443E-3</c:v>
                </c:pt>
                <c:pt idx="23">
                  <c:v>-3.8444331207698637E-3</c:v>
                </c:pt>
                <c:pt idx="24">
                  <c:v>-3.5743928278863251E-3</c:v>
                </c:pt>
                <c:pt idx="25">
                  <c:v>-3.5732599897410349E-3</c:v>
                </c:pt>
                <c:pt idx="26">
                  <c:v>-3.5595951296134719E-3</c:v>
                </c:pt>
                <c:pt idx="27">
                  <c:v>-3.4506302605133757E-3</c:v>
                </c:pt>
                <c:pt idx="28">
                  <c:v>-3.4505594581292951E-3</c:v>
                </c:pt>
                <c:pt idx="29">
                  <c:v>-3.3231151667841535E-3</c:v>
                </c:pt>
                <c:pt idx="30">
                  <c:v>-3.3226903524796697E-3</c:v>
                </c:pt>
                <c:pt idx="31">
                  <c:v>-3.3114327734108493E-3</c:v>
                </c:pt>
                <c:pt idx="32">
                  <c:v>-3.30817586374314E-3</c:v>
                </c:pt>
                <c:pt idx="33">
                  <c:v>-3.303290499241576E-3</c:v>
                </c:pt>
                <c:pt idx="34">
                  <c:v>-3.2936613750066093E-3</c:v>
                </c:pt>
                <c:pt idx="35">
                  <c:v>-3.1786075008755793E-3</c:v>
                </c:pt>
                <c:pt idx="36">
                  <c:v>-3.1708900410107898E-3</c:v>
                </c:pt>
                <c:pt idx="37">
                  <c:v>-3.1679163408794031E-3</c:v>
                </c:pt>
                <c:pt idx="38">
                  <c:v>-3.1516317925408574E-3</c:v>
                </c:pt>
                <c:pt idx="39">
                  <c:v>-3.0270195965589413E-3</c:v>
                </c:pt>
                <c:pt idx="40">
                  <c:v>-3.0173904723239746E-3</c:v>
                </c:pt>
                <c:pt idx="41">
                  <c:v>-2.747774993744919E-3</c:v>
                </c:pt>
                <c:pt idx="42">
                  <c:v>-2.6351992030567112E-3</c:v>
                </c:pt>
                <c:pt idx="43">
                  <c:v>-2.634845191136308E-3</c:v>
                </c:pt>
                <c:pt idx="44">
                  <c:v>-2.6318714910049212E-3</c:v>
                </c:pt>
                <c:pt idx="45">
                  <c:v>-2.6175694094206325E-3</c:v>
                </c:pt>
                <c:pt idx="46">
                  <c:v>-2.6135336735280371E-3</c:v>
                </c:pt>
                <c:pt idx="47">
                  <c:v>-2.2259614230706447E-3</c:v>
                </c:pt>
                <c:pt idx="48">
                  <c:v>-2.2240497587004675E-3</c:v>
                </c:pt>
                <c:pt idx="49">
                  <c:v>-2.0806041285531024E-3</c:v>
                </c:pt>
                <c:pt idx="50">
                  <c:v>-1.9581868064776856E-3</c:v>
                </c:pt>
                <c:pt idx="51">
                  <c:v>-1.6686050555878916E-3</c:v>
                </c:pt>
                <c:pt idx="52">
                  <c:v>-1.1282412602844909E-3</c:v>
                </c:pt>
                <c:pt idx="53">
                  <c:v>-7.3401358572351911E-4</c:v>
                </c:pt>
                <c:pt idx="54">
                  <c:v>-1.9959719068289149E-4</c:v>
                </c:pt>
                <c:pt idx="55">
                  <c:v>7.3416802332034337E-5</c:v>
                </c:pt>
                <c:pt idx="56">
                  <c:v>2.2535871856907549E-4</c:v>
                </c:pt>
                <c:pt idx="57">
                  <c:v>4.8385822284747137E-4</c:v>
                </c:pt>
                <c:pt idx="58">
                  <c:v>6.048594972412753E-4</c:v>
                </c:pt>
                <c:pt idx="59">
                  <c:v>6.1625868107825744E-4</c:v>
                </c:pt>
                <c:pt idx="60">
                  <c:v>7.5127882752002698E-4</c:v>
                </c:pt>
                <c:pt idx="61">
                  <c:v>7.5276567758572035E-4</c:v>
                </c:pt>
                <c:pt idx="62">
                  <c:v>8.4870290801497973E-4</c:v>
                </c:pt>
                <c:pt idx="63">
                  <c:v>8.6201375622213907E-4</c:v>
                </c:pt>
                <c:pt idx="64">
                  <c:v>8.7589102350194329E-4</c:v>
                </c:pt>
                <c:pt idx="65">
                  <c:v>8.7808589740844304E-4</c:v>
                </c:pt>
                <c:pt idx="66">
                  <c:v>8.8573255488915152E-4</c:v>
                </c:pt>
                <c:pt idx="67">
                  <c:v>1.0222395513966144E-3</c:v>
                </c:pt>
                <c:pt idx="68">
                  <c:v>1.1146366626218422E-3</c:v>
                </c:pt>
                <c:pt idx="69">
                  <c:v>1.1356649706937905E-3</c:v>
                </c:pt>
                <c:pt idx="70">
                  <c:v>1.1360189826141937E-3</c:v>
                </c:pt>
                <c:pt idx="71">
                  <c:v>1.1433116281744991E-3</c:v>
                </c:pt>
                <c:pt idx="72">
                  <c:v>1.1440904543993861E-3</c:v>
                </c:pt>
                <c:pt idx="73">
                  <c:v>1.1486926093646273E-3</c:v>
                </c:pt>
                <c:pt idx="74">
                  <c:v>1.1606582122742543E-3</c:v>
                </c:pt>
                <c:pt idx="75">
                  <c:v>1.2794646127615586E-3</c:v>
                </c:pt>
                <c:pt idx="76">
                  <c:v>1.3855973864984295E-3</c:v>
                </c:pt>
                <c:pt idx="77">
                  <c:v>1.3855973864984295E-3</c:v>
                </c:pt>
                <c:pt idx="78">
                  <c:v>1.4176708664869568E-3</c:v>
                </c:pt>
                <c:pt idx="79">
                  <c:v>1.4258839430403105E-3</c:v>
                </c:pt>
                <c:pt idx="80">
                  <c:v>1.5346364049881648E-3</c:v>
                </c:pt>
                <c:pt idx="81">
                  <c:v>1.5475224388908401E-3</c:v>
                </c:pt>
                <c:pt idx="82">
                  <c:v>1.5497173127973398E-3</c:v>
                </c:pt>
                <c:pt idx="83">
                  <c:v>1.5497881151814205E-3</c:v>
                </c:pt>
                <c:pt idx="84">
                  <c:v>1.5504961390222268E-3</c:v>
                </c:pt>
                <c:pt idx="85">
                  <c:v>1.5505669414063075E-3</c:v>
                </c:pt>
                <c:pt idx="86">
                  <c:v>1.5531866296172908E-3</c:v>
                </c:pt>
                <c:pt idx="87">
                  <c:v>1.5586384131914997E-3</c:v>
                </c:pt>
                <c:pt idx="88">
                  <c:v>1.5587092155755803E-3</c:v>
                </c:pt>
                <c:pt idx="89">
                  <c:v>1.6515311411052919E-3</c:v>
                </c:pt>
                <c:pt idx="90">
                  <c:v>1.6590361938178392E-3</c:v>
                </c:pt>
                <c:pt idx="91">
                  <c:v>1.6690193299732086E-3</c:v>
                </c:pt>
                <c:pt idx="92">
                  <c:v>1.6695857490458537E-3</c:v>
                </c:pt>
                <c:pt idx="93">
                  <c:v>1.8031190454219298E-3</c:v>
                </c:pt>
                <c:pt idx="94">
                  <c:v>1.8138102054181056E-3</c:v>
                </c:pt>
                <c:pt idx="95">
                  <c:v>1.8293159275317647E-3</c:v>
                </c:pt>
                <c:pt idx="96">
                  <c:v>1.8352633277945378E-3</c:v>
                </c:pt>
                <c:pt idx="97">
                  <c:v>1.8352633277945378E-3</c:v>
                </c:pt>
                <c:pt idx="98">
                  <c:v>1.8352633277945378E-3</c:v>
                </c:pt>
                <c:pt idx="99">
                  <c:v>1.8389450517667309E-3</c:v>
                </c:pt>
                <c:pt idx="100">
                  <c:v>1.9416085086836506E-3</c:v>
                </c:pt>
                <c:pt idx="101">
                  <c:v>1.9621412000670347E-3</c:v>
                </c:pt>
                <c:pt idx="102">
                  <c:v>1.9748148268174679E-3</c:v>
                </c:pt>
                <c:pt idx="103">
                  <c:v>2.0758498289005331E-3</c:v>
                </c:pt>
                <c:pt idx="104">
                  <c:v>2.0813724148588228E-3</c:v>
                </c:pt>
                <c:pt idx="105">
                  <c:v>2.0882402461146442E-3</c:v>
                </c:pt>
                <c:pt idx="106">
                  <c:v>2.0883110484987248E-3</c:v>
                </c:pt>
                <c:pt idx="107">
                  <c:v>2.2103743586537384E-3</c:v>
                </c:pt>
                <c:pt idx="108">
                  <c:v>2.3179939824563025E-3</c:v>
                </c:pt>
                <c:pt idx="109">
                  <c:v>2.3246494065598819E-3</c:v>
                </c:pt>
                <c:pt idx="110">
                  <c:v>2.3423500025800408E-3</c:v>
                </c:pt>
                <c:pt idx="111">
                  <c:v>2.3424208049641214E-3</c:v>
                </c:pt>
                <c:pt idx="112">
                  <c:v>2.3641571368768761E-3</c:v>
                </c:pt>
                <c:pt idx="113">
                  <c:v>2.3641571368768761E-3</c:v>
                </c:pt>
                <c:pt idx="114">
                  <c:v>2.3766891588591485E-3</c:v>
                </c:pt>
                <c:pt idx="115">
                  <c:v>2.3767599612432291E-3</c:v>
                </c:pt>
                <c:pt idx="116">
                  <c:v>2.3848314330284213E-3</c:v>
                </c:pt>
                <c:pt idx="117">
                  <c:v>2.4735468202814561E-3</c:v>
                </c:pt>
                <c:pt idx="118">
                  <c:v>2.4972656189484682E-3</c:v>
                </c:pt>
                <c:pt idx="119">
                  <c:v>2.4979736427892746E-3</c:v>
                </c:pt>
                <c:pt idx="120">
                  <c:v>2.5054078931177415E-3</c:v>
                </c:pt>
                <c:pt idx="121">
                  <c:v>2.5054786955018222E-3</c:v>
                </c:pt>
                <c:pt idx="122">
                  <c:v>2.6014159259310815E-3</c:v>
                </c:pt>
                <c:pt idx="123">
                  <c:v>2.6296660771792544E-3</c:v>
                </c:pt>
                <c:pt idx="124">
                  <c:v>2.7368608866773347E-3</c:v>
                </c:pt>
                <c:pt idx="125">
                  <c:v>2.7368608866773347E-3</c:v>
                </c:pt>
                <c:pt idx="126">
                  <c:v>2.7672351094479271E-3</c:v>
                </c:pt>
                <c:pt idx="127">
                  <c:v>2.7673059118320078E-3</c:v>
                </c:pt>
                <c:pt idx="128">
                  <c:v>2.8674204829220243E-3</c:v>
                </c:pt>
                <c:pt idx="129">
                  <c:v>2.8824305883471189E-3</c:v>
                </c:pt>
                <c:pt idx="130">
                  <c:v>2.8926261316547302E-3</c:v>
                </c:pt>
                <c:pt idx="131">
                  <c:v>2.9184690018441619E-3</c:v>
                </c:pt>
                <c:pt idx="132">
                  <c:v>3.0037858746613261E-3</c:v>
                </c:pt>
                <c:pt idx="133">
                  <c:v>3.0037858746613261E-3</c:v>
                </c:pt>
                <c:pt idx="134">
                  <c:v>3.0367089832588211E-3</c:v>
                </c:pt>
                <c:pt idx="135">
                  <c:v>3.280410789264364E-3</c:v>
                </c:pt>
                <c:pt idx="136">
                  <c:v>3.3127674787892143E-3</c:v>
                </c:pt>
                <c:pt idx="137">
                  <c:v>3.312838281173295E-3</c:v>
                </c:pt>
                <c:pt idx="138">
                  <c:v>3.319564507660955E-3</c:v>
                </c:pt>
                <c:pt idx="139">
                  <c:v>3.4069346496164578E-3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5B-423F-8BE7-B096A0C96D74}"/>
            </c:ext>
          </c:extLst>
        </c:ser>
        <c:ser>
          <c:idx val="8"/>
          <c:order val="8"/>
          <c:tx>
            <c:strRef>
              <c:f>'Inactive 2'!$V$1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'Inactive 2'!$U$2:$U$21</c:f>
              <c:numCache>
                <c:formatCode>General</c:formatCode>
                <c:ptCount val="20"/>
                <c:pt idx="0">
                  <c:v>0</c:v>
                </c:pt>
                <c:pt idx="1">
                  <c:v>3000</c:v>
                </c:pt>
                <c:pt idx="2">
                  <c:v>6000</c:v>
                </c:pt>
                <c:pt idx="3">
                  <c:v>9000</c:v>
                </c:pt>
                <c:pt idx="4">
                  <c:v>12000</c:v>
                </c:pt>
                <c:pt idx="5">
                  <c:v>15000</c:v>
                </c:pt>
                <c:pt idx="6">
                  <c:v>18000</c:v>
                </c:pt>
                <c:pt idx="7">
                  <c:v>21000</c:v>
                </c:pt>
                <c:pt idx="8">
                  <c:v>24000</c:v>
                </c:pt>
                <c:pt idx="9">
                  <c:v>27000</c:v>
                </c:pt>
                <c:pt idx="10">
                  <c:v>30000</c:v>
                </c:pt>
                <c:pt idx="11">
                  <c:v>33000</c:v>
                </c:pt>
                <c:pt idx="12">
                  <c:v>36000</c:v>
                </c:pt>
                <c:pt idx="13">
                  <c:v>39000</c:v>
                </c:pt>
                <c:pt idx="14">
                  <c:v>42000</c:v>
                </c:pt>
                <c:pt idx="15">
                  <c:v>45000</c:v>
                </c:pt>
                <c:pt idx="16">
                  <c:v>48000</c:v>
                </c:pt>
                <c:pt idx="17">
                  <c:v>51000</c:v>
                </c:pt>
                <c:pt idx="18">
                  <c:v>54000</c:v>
                </c:pt>
                <c:pt idx="19">
                  <c:v>57000</c:v>
                </c:pt>
              </c:numCache>
            </c:numRef>
          </c:xVal>
          <c:yVal>
            <c:numRef>
              <c:f>'Inactive 2'!$V$2:$V$21</c:f>
              <c:numCache>
                <c:formatCode>0.00E+00</c:formatCode>
                <c:ptCount val="20"/>
                <c:pt idx="0">
                  <c:v>-20095.5671</c:v>
                </c:pt>
                <c:pt idx="1">
                  <c:v>-20095.571995400001</c:v>
                </c:pt>
                <c:pt idx="2">
                  <c:v>-20095.5763616</c:v>
                </c:pt>
                <c:pt idx="3">
                  <c:v>-20095.580198599997</c:v>
                </c:pt>
                <c:pt idx="4">
                  <c:v>-20095.583506399998</c:v>
                </c:pt>
                <c:pt idx="5">
                  <c:v>-20095.586285000001</c:v>
                </c:pt>
                <c:pt idx="6">
                  <c:v>-20095.588534400002</c:v>
                </c:pt>
                <c:pt idx="7">
                  <c:v>-20095.5902546</c:v>
                </c:pt>
                <c:pt idx="8">
                  <c:v>-20095.591445600003</c:v>
                </c:pt>
                <c:pt idx="9">
                  <c:v>-20095.5921074</c:v>
                </c:pt>
                <c:pt idx="10">
                  <c:v>-20095.592239999998</c:v>
                </c:pt>
                <c:pt idx="11">
                  <c:v>-20095.591843400001</c:v>
                </c:pt>
                <c:pt idx="12">
                  <c:v>-20095.590917599999</c:v>
                </c:pt>
                <c:pt idx="13">
                  <c:v>-20095.589462600001</c:v>
                </c:pt>
                <c:pt idx="14">
                  <c:v>-20095.587478399997</c:v>
                </c:pt>
                <c:pt idx="15">
                  <c:v>-20095.584964999998</c:v>
                </c:pt>
                <c:pt idx="16">
                  <c:v>-20095.581922400001</c:v>
                </c:pt>
                <c:pt idx="17">
                  <c:v>-20095.578350600001</c:v>
                </c:pt>
                <c:pt idx="18">
                  <c:v>-20095.574249600002</c:v>
                </c:pt>
                <c:pt idx="19">
                  <c:v>-20095.569619400001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5B-423F-8BE7-B096A0C9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2904"/>
        <c:axId val="1"/>
      </c:scatterChart>
      <c:valAx>
        <c:axId val="829722904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8211552824189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91412742382273E-2"/>
              <c:y val="0.416667520218509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2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66481994459833"/>
          <c:y val="0.94715447154471544"/>
          <c:w val="0.76454293628808867"/>
          <c:h val="4.065040650406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Cnc - O-C Diagr.</a:t>
            </a:r>
          </a:p>
        </c:rich>
      </c:tx>
      <c:layout>
        <c:manualLayout>
          <c:xMode val="edge"/>
          <c:yMode val="edge"/>
          <c:x val="0.3654194562578073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99315534681955"/>
          <c:y val="0.14723926380368099"/>
          <c:w val="0.780750022194640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A!$H$21:$H$953</c:f>
              <c:numCache>
                <c:formatCode>General</c:formatCode>
                <c:ptCount val="933"/>
                <c:pt idx="0">
                  <c:v>4.8452798360813176E-2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6-40C0-89C3-783B655BB23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A!$I$21:$I$953</c:f>
              <c:numCache>
                <c:formatCode>General</c:formatCode>
                <c:ptCount val="933"/>
                <c:pt idx="18">
                  <c:v>1.3030712820182089E-2</c:v>
                </c:pt>
                <c:pt idx="19">
                  <c:v>7.4368316563777626E-4</c:v>
                </c:pt>
                <c:pt idx="20">
                  <c:v>2.0298381932661869E-3</c:v>
                </c:pt>
                <c:pt idx="21">
                  <c:v>-4.5928401021228638E-2</c:v>
                </c:pt>
                <c:pt idx="22">
                  <c:v>6.7331396639929153E-3</c:v>
                </c:pt>
                <c:pt idx="26">
                  <c:v>-1.1890917136042845E-2</c:v>
                </c:pt>
                <c:pt idx="27">
                  <c:v>-2.0952015700459015E-2</c:v>
                </c:pt>
                <c:pt idx="28">
                  <c:v>-2.1126517116499599E-2</c:v>
                </c:pt>
                <c:pt idx="33">
                  <c:v>-2.6948421036649961E-2</c:v>
                </c:pt>
                <c:pt idx="35">
                  <c:v>-2.970006695977645E-2</c:v>
                </c:pt>
                <c:pt idx="36">
                  <c:v>-1.2719404745439533E-2</c:v>
                </c:pt>
                <c:pt idx="37">
                  <c:v>-1.5862227526667994E-2</c:v>
                </c:pt>
                <c:pt idx="38">
                  <c:v>-2.1965961481328122E-2</c:v>
                </c:pt>
                <c:pt idx="39">
                  <c:v>-2.3501345211116131E-2</c:v>
                </c:pt>
                <c:pt idx="40">
                  <c:v>-1.5004637054516934E-2</c:v>
                </c:pt>
                <c:pt idx="41">
                  <c:v>-9.7254789652652107E-3</c:v>
                </c:pt>
                <c:pt idx="42">
                  <c:v>-3.7744816749182064E-2</c:v>
                </c:pt>
                <c:pt idx="43">
                  <c:v>-2.3286274707061239E-2</c:v>
                </c:pt>
                <c:pt idx="47">
                  <c:v>-1.587129076506244E-2</c:v>
                </c:pt>
                <c:pt idx="48">
                  <c:v>-2.8026454398059286E-2</c:v>
                </c:pt>
                <c:pt idx="49">
                  <c:v>-3.3798725977248978E-2</c:v>
                </c:pt>
                <c:pt idx="50">
                  <c:v>-4.1403079827432521E-2</c:v>
                </c:pt>
                <c:pt idx="51">
                  <c:v>-1.8609673126775306E-2</c:v>
                </c:pt>
                <c:pt idx="52">
                  <c:v>-1.8048002020805143E-3</c:v>
                </c:pt>
                <c:pt idx="53">
                  <c:v>3.2795959705254063E-3</c:v>
                </c:pt>
                <c:pt idx="54">
                  <c:v>1.3167990451620426E-2</c:v>
                </c:pt>
                <c:pt idx="55">
                  <c:v>-6.8719729970325716E-3</c:v>
                </c:pt>
                <c:pt idx="56">
                  <c:v>8.4279469592729583E-4</c:v>
                </c:pt>
                <c:pt idx="57">
                  <c:v>-1.5865293113165535E-2</c:v>
                </c:pt>
                <c:pt idx="59">
                  <c:v>-1.5571607451420277E-2</c:v>
                </c:pt>
                <c:pt idx="61">
                  <c:v>-1.5688513391069137E-2</c:v>
                </c:pt>
                <c:pt idx="63">
                  <c:v>-1.5439452843565959E-2</c:v>
                </c:pt>
                <c:pt idx="96">
                  <c:v>-8.4463101156870835E-3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6-40C0-89C3-783B655BB23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A!$D$21:$D$905</c:f>
                <c:numCache>
                  <c:formatCode>General</c:formatCode>
                  <c:ptCount val="8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  <c:pt idx="71">
                    <c:v>8.9999999999999998E-4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5.9999999999999995E-4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1.6000000000000001E-3</c:v>
                  </c:pt>
                  <c:pt idx="82">
                    <c:v>1.1000000000000001E-3</c:v>
                  </c:pt>
                  <c:pt idx="83">
                    <c:v>2.0000000000000001E-4</c:v>
                  </c:pt>
                  <c:pt idx="84">
                    <c:v>4.4000000000000003E-3</c:v>
                  </c:pt>
                  <c:pt idx="85">
                    <c:v>2.9999999999999997E-4</c:v>
                  </c:pt>
                  <c:pt idx="86">
                    <c:v>2.2000000000000001E-3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6.4000000000000003E-3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5.0000000000000001E-3</c:v>
                  </c:pt>
                  <c:pt idx="97">
                    <c:v>1.6000000000000001E-3</c:v>
                  </c:pt>
                  <c:pt idx="98">
                    <c:v>2E-3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8.0000000000000004E-4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5.9999999999999995E-4</c:v>
                  </c:pt>
                  <c:pt idx="110">
                    <c:v>8.9999999999999998E-4</c:v>
                  </c:pt>
                  <c:pt idx="111">
                    <c:v>5.9999999999999995E-4</c:v>
                  </c:pt>
                  <c:pt idx="112">
                    <c:v>2.9999999999999997E-4</c:v>
                  </c:pt>
                  <c:pt idx="113">
                    <c:v>6.9999999999999999E-4</c:v>
                  </c:pt>
                  <c:pt idx="114">
                    <c:v>4.7999999999999996E-3</c:v>
                  </c:pt>
                  <c:pt idx="115">
                    <c:v>2.9999999999999997E-4</c:v>
                  </c:pt>
                  <c:pt idx="116">
                    <c:v>5.0000000000000001E-4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1.1999999999999999E-3</c:v>
                  </c:pt>
                  <c:pt idx="121">
                    <c:v>1.6999999999999999E-3</c:v>
                  </c:pt>
                  <c:pt idx="122">
                    <c:v>2.9999999999999997E-4</c:v>
                  </c:pt>
                  <c:pt idx="123">
                    <c:v>1E-3</c:v>
                  </c:pt>
                  <c:pt idx="124">
                    <c:v>4.0000000000000002E-4</c:v>
                  </c:pt>
                  <c:pt idx="125">
                    <c:v>3.2000000000000003E-4</c:v>
                  </c:pt>
                  <c:pt idx="126">
                    <c:v>3.6000000000000002E-4</c:v>
                  </c:pt>
                  <c:pt idx="127">
                    <c:v>3.0000000000000001E-3</c:v>
                  </c:pt>
                  <c:pt idx="128">
                    <c:v>2.0000000000000001E-4</c:v>
                  </c:pt>
                  <c:pt idx="129">
                    <c:v>1.4E-3</c:v>
                  </c:pt>
                  <c:pt idx="130">
                    <c:v>2.5999999999999999E-3</c:v>
                  </c:pt>
                  <c:pt idx="131">
                    <c:v>4.0000000000000002E-4</c:v>
                  </c:pt>
                  <c:pt idx="132">
                    <c:v>0</c:v>
                  </c:pt>
                  <c:pt idx="133">
                    <c:v>1.1000000000000001E-3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6.0000000000000002E-5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1.2999999999999999E-3</c:v>
                  </c:pt>
                  <c:pt idx="142">
                    <c:v>1.1000000000000001E-3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9.0000000000000006E-5</c:v>
                  </c:pt>
                  <c:pt idx="148">
                    <c:v>1.4999999999999999E-4</c:v>
                  </c:pt>
                  <c:pt idx="149">
                    <c:v>0</c:v>
                  </c:pt>
                  <c:pt idx="150">
                    <c:v>4.0000000000000002E-4</c:v>
                  </c:pt>
                </c:numCache>
              </c:numRef>
            </c:plus>
            <c:minus>
              <c:numRef>
                <c:f>A!$D$21:$D$905</c:f>
                <c:numCache>
                  <c:formatCode>General</c:formatCode>
                  <c:ptCount val="8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  <c:pt idx="71">
                    <c:v>8.9999999999999998E-4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5.9999999999999995E-4</c:v>
                  </c:pt>
                  <c:pt idx="76">
                    <c:v>0</c:v>
                  </c:pt>
                  <c:pt idx="77">
                    <c:v>5.9999999999999995E-4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1.6000000000000001E-3</c:v>
                  </c:pt>
                  <c:pt idx="82">
                    <c:v>1.1000000000000001E-3</c:v>
                  </c:pt>
                  <c:pt idx="83">
                    <c:v>2.0000000000000001E-4</c:v>
                  </c:pt>
                  <c:pt idx="84">
                    <c:v>4.4000000000000003E-3</c:v>
                  </c:pt>
                  <c:pt idx="85">
                    <c:v>2.9999999999999997E-4</c:v>
                  </c:pt>
                  <c:pt idx="86">
                    <c:v>2.2000000000000001E-3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4.0000000000000002E-4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6.4000000000000003E-3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4.0000000000000002E-4</c:v>
                  </c:pt>
                  <c:pt idx="96">
                    <c:v>5.0000000000000001E-3</c:v>
                  </c:pt>
                  <c:pt idx="97">
                    <c:v>1.6000000000000001E-3</c:v>
                  </c:pt>
                  <c:pt idx="98">
                    <c:v>2E-3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8.0000000000000004E-4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5.9999999999999995E-4</c:v>
                  </c:pt>
                  <c:pt idx="110">
                    <c:v>8.9999999999999998E-4</c:v>
                  </c:pt>
                  <c:pt idx="111">
                    <c:v>5.9999999999999995E-4</c:v>
                  </c:pt>
                  <c:pt idx="112">
                    <c:v>2.9999999999999997E-4</c:v>
                  </c:pt>
                  <c:pt idx="113">
                    <c:v>6.9999999999999999E-4</c:v>
                  </c:pt>
                  <c:pt idx="114">
                    <c:v>4.7999999999999996E-3</c:v>
                  </c:pt>
                  <c:pt idx="115">
                    <c:v>2.9999999999999997E-4</c:v>
                  </c:pt>
                  <c:pt idx="116">
                    <c:v>5.0000000000000001E-4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1.1999999999999999E-3</c:v>
                  </c:pt>
                  <c:pt idx="121">
                    <c:v>1.6999999999999999E-3</c:v>
                  </c:pt>
                  <c:pt idx="122">
                    <c:v>2.9999999999999997E-4</c:v>
                  </c:pt>
                  <c:pt idx="123">
                    <c:v>1E-3</c:v>
                  </c:pt>
                  <c:pt idx="124">
                    <c:v>4.0000000000000002E-4</c:v>
                  </c:pt>
                  <c:pt idx="125">
                    <c:v>3.2000000000000003E-4</c:v>
                  </c:pt>
                  <c:pt idx="126">
                    <c:v>3.6000000000000002E-4</c:v>
                  </c:pt>
                  <c:pt idx="127">
                    <c:v>3.0000000000000001E-3</c:v>
                  </c:pt>
                  <c:pt idx="128">
                    <c:v>2.0000000000000001E-4</c:v>
                  </c:pt>
                  <c:pt idx="129">
                    <c:v>1.4E-3</c:v>
                  </c:pt>
                  <c:pt idx="130">
                    <c:v>2.5999999999999999E-3</c:v>
                  </c:pt>
                  <c:pt idx="131">
                    <c:v>4.0000000000000002E-4</c:v>
                  </c:pt>
                  <c:pt idx="132">
                    <c:v>0</c:v>
                  </c:pt>
                  <c:pt idx="133">
                    <c:v>1.1000000000000001E-3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6.0000000000000002E-5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1.2999999999999999E-3</c:v>
                  </c:pt>
                  <c:pt idx="142">
                    <c:v>1.1000000000000001E-3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4.0000000000000002E-4</c:v>
                  </c:pt>
                  <c:pt idx="146">
                    <c:v>4.0000000000000002E-4</c:v>
                  </c:pt>
                  <c:pt idx="147">
                    <c:v>9.0000000000000006E-5</c:v>
                  </c:pt>
                  <c:pt idx="148">
                    <c:v>1.4999999999999999E-4</c:v>
                  </c:pt>
                  <c:pt idx="149">
                    <c:v>0</c:v>
                  </c:pt>
                  <c:pt idx="15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A!$J$21:$J$953</c:f>
              <c:numCache>
                <c:formatCode>General</c:formatCode>
                <c:ptCount val="933"/>
                <c:pt idx="1">
                  <c:v>1.6533230467757676E-2</c:v>
                </c:pt>
                <c:pt idx="2">
                  <c:v>1.6533230467757676E-2</c:v>
                </c:pt>
                <c:pt idx="3">
                  <c:v>5.4131865908857435E-4</c:v>
                </c:pt>
                <c:pt idx="4">
                  <c:v>0</c:v>
                </c:pt>
                <c:pt idx="5">
                  <c:v>-6.6527463786769658E-4</c:v>
                </c:pt>
                <c:pt idx="6">
                  <c:v>-1.6135421392391436E-3</c:v>
                </c:pt>
                <c:pt idx="7">
                  <c:v>-3.6548608040902764E-3</c:v>
                </c:pt>
                <c:pt idx="8">
                  <c:v>-4.0201354422606528E-3</c:v>
                </c:pt>
                <c:pt idx="9">
                  <c:v>-3.261454105086159E-3</c:v>
                </c:pt>
                <c:pt idx="10">
                  <c:v>-6.4625392406014726E-4</c:v>
                </c:pt>
                <c:pt idx="11">
                  <c:v>-1.8214137016911991E-3</c:v>
                </c:pt>
                <c:pt idx="12">
                  <c:v>-2.7627323652268387E-3</c:v>
                </c:pt>
                <c:pt idx="13">
                  <c:v>-1.0346003036829643E-3</c:v>
                </c:pt>
                <c:pt idx="14">
                  <c:v>-3.4759189657052048E-3</c:v>
                </c:pt>
                <c:pt idx="15">
                  <c:v>-3.4759189584292471E-3</c:v>
                </c:pt>
                <c:pt idx="16">
                  <c:v>-1.9244892973802052E-3</c:v>
                </c:pt>
                <c:pt idx="17">
                  <c:v>-1.9244892901042476E-3</c:v>
                </c:pt>
                <c:pt idx="23">
                  <c:v>-6.1470419605029747E-3</c:v>
                </c:pt>
                <c:pt idx="24">
                  <c:v>-4.9602285653236322E-3</c:v>
                </c:pt>
                <c:pt idx="25">
                  <c:v>-6.7015472159255296E-3</c:v>
                </c:pt>
                <c:pt idx="29">
                  <c:v>-8.2159351295558736E-3</c:v>
                </c:pt>
                <c:pt idx="30">
                  <c:v>-9.4572537927888334E-3</c:v>
                </c:pt>
                <c:pt idx="31">
                  <c:v>-1.263084210222587E-2</c:v>
                </c:pt>
                <c:pt idx="32">
                  <c:v>-1.2178754062915687E-2</c:v>
                </c:pt>
                <c:pt idx="34">
                  <c:v>-1.2249079401954077E-2</c:v>
                </c:pt>
                <c:pt idx="44">
                  <c:v>-1.018294438108569E-2</c:v>
                </c:pt>
                <c:pt idx="45">
                  <c:v>-1.0889537683397066E-2</c:v>
                </c:pt>
                <c:pt idx="46">
                  <c:v>-1.0724921412474941E-2</c:v>
                </c:pt>
                <c:pt idx="64">
                  <c:v>-1.1893881150172092E-2</c:v>
                </c:pt>
                <c:pt idx="66">
                  <c:v>-1.1959775685681961E-2</c:v>
                </c:pt>
                <c:pt idx="67">
                  <c:v>-1.2754460636642762E-2</c:v>
                </c:pt>
                <c:pt idx="68">
                  <c:v>-1.1822152504464611E-2</c:v>
                </c:pt>
                <c:pt idx="71">
                  <c:v>-9.1753025481011719E-3</c:v>
                </c:pt>
                <c:pt idx="83">
                  <c:v>-9.9358820370980538E-3</c:v>
                </c:pt>
                <c:pt idx="84">
                  <c:v>-1.0390387295046821E-2</c:v>
                </c:pt>
                <c:pt idx="86">
                  <c:v>-9.258953774406109E-3</c:v>
                </c:pt>
                <c:pt idx="90">
                  <c:v>-1.0028337164840195E-2</c:v>
                </c:pt>
                <c:pt idx="91">
                  <c:v>-9.545690227241721E-3</c:v>
                </c:pt>
                <c:pt idx="92">
                  <c:v>-1.1638654803391546E-2</c:v>
                </c:pt>
                <c:pt idx="93">
                  <c:v>-1.880411683669081E-2</c:v>
                </c:pt>
                <c:pt idx="94">
                  <c:v>-1.1924112986889668E-2</c:v>
                </c:pt>
                <c:pt idx="97">
                  <c:v>-1.3559496714151464E-2</c:v>
                </c:pt>
                <c:pt idx="98">
                  <c:v>-1.0000815374951344E-2</c:v>
                </c:pt>
                <c:pt idx="100">
                  <c:v>-9.9111426316085272E-3</c:v>
                </c:pt>
                <c:pt idx="101">
                  <c:v>-1.3952461296867114E-2</c:v>
                </c:pt>
                <c:pt idx="105">
                  <c:v>-1.1157483131682966E-2</c:v>
                </c:pt>
                <c:pt idx="106">
                  <c:v>-1.2184476225229446E-2</c:v>
                </c:pt>
                <c:pt idx="114">
                  <c:v>-1.09861869859742E-2</c:v>
                </c:pt>
                <c:pt idx="120">
                  <c:v>-5.7747207538341172E-3</c:v>
                </c:pt>
                <c:pt idx="121">
                  <c:v>-1.0916039413132239E-2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66-40C0-89C3-783B655BB23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A!$K$21:$K$953</c:f>
              <c:numCache>
                <c:formatCode>General</c:formatCode>
                <c:ptCount val="933"/>
                <c:pt idx="60">
                  <c:v>-1.1844854459923226E-2</c:v>
                </c:pt>
                <c:pt idx="62">
                  <c:v>-1.9869608106091619E-2</c:v>
                </c:pt>
                <c:pt idx="63">
                  <c:v>-1.5439452843565959E-2</c:v>
                </c:pt>
                <c:pt idx="65">
                  <c:v>-1.290747139864834E-2</c:v>
                </c:pt>
                <c:pt idx="69">
                  <c:v>-1.1508937044709455E-2</c:v>
                </c:pt>
                <c:pt idx="70">
                  <c:v>-1.2076845152478199E-2</c:v>
                </c:pt>
                <c:pt idx="72">
                  <c:v>-7.4561810179147869E-3</c:v>
                </c:pt>
                <c:pt idx="73">
                  <c:v>-1.061859631590778E-2</c:v>
                </c:pt>
                <c:pt idx="74">
                  <c:v>-9.712190403661225E-3</c:v>
                </c:pt>
                <c:pt idx="75">
                  <c:v>-1.4280973140557762E-2</c:v>
                </c:pt>
                <c:pt idx="76">
                  <c:v>-1.4180973135808017E-2</c:v>
                </c:pt>
                <c:pt idx="77">
                  <c:v>-1.408097313833423E-2</c:v>
                </c:pt>
                <c:pt idx="78">
                  <c:v>-1.1801824664871674E-2</c:v>
                </c:pt>
                <c:pt idx="79">
                  <c:v>-1.1810393072664738E-2</c:v>
                </c:pt>
                <c:pt idx="80">
                  <c:v>-1.171039307519095E-2</c:v>
                </c:pt>
                <c:pt idx="81">
                  <c:v>-1.0973466734867543E-2</c:v>
                </c:pt>
                <c:pt idx="82">
                  <c:v>-1.1580060039705131E-2</c:v>
                </c:pt>
                <c:pt idx="85">
                  <c:v>-9.3761002062819898E-3</c:v>
                </c:pt>
                <c:pt idx="87">
                  <c:v>-1.1491665558423847E-2</c:v>
                </c:pt>
                <c:pt idx="88">
                  <c:v>-1.1438693276431877E-2</c:v>
                </c:pt>
                <c:pt idx="89">
                  <c:v>-1.0028337164840195E-2</c:v>
                </c:pt>
                <c:pt idx="95">
                  <c:v>-3.6049914560862817E-3</c:v>
                </c:pt>
                <c:pt idx="99">
                  <c:v>-1.3329605804756284E-2</c:v>
                </c:pt>
                <c:pt idx="102">
                  <c:v>-9.6212247881339863E-3</c:v>
                </c:pt>
                <c:pt idx="103">
                  <c:v>-1.080100276885787E-2</c:v>
                </c:pt>
                <c:pt idx="104">
                  <c:v>-1.0126933848368935E-2</c:v>
                </c:pt>
                <c:pt idx="107">
                  <c:v>-9.9235939123900607E-3</c:v>
                </c:pt>
                <c:pt idx="108">
                  <c:v>-1.1872380491695367E-2</c:v>
                </c:pt>
                <c:pt idx="109">
                  <c:v>-1.3773147948086262E-2</c:v>
                </c:pt>
                <c:pt idx="110">
                  <c:v>-1.2733147945255041E-2</c:v>
                </c:pt>
                <c:pt idx="111">
                  <c:v>-1.2333147948083933E-2</c:v>
                </c:pt>
                <c:pt idx="112">
                  <c:v>-1.2491718276578467E-2</c:v>
                </c:pt>
                <c:pt idx="113">
                  <c:v>-1.3003775529796258E-2</c:v>
                </c:pt>
                <c:pt idx="115">
                  <c:v>-1.138222715962911E-2</c:v>
                </c:pt>
                <c:pt idx="116">
                  <c:v>-9.5840951034915633E-3</c:v>
                </c:pt>
                <c:pt idx="117">
                  <c:v>-1.1183543894730974E-2</c:v>
                </c:pt>
                <c:pt idx="118">
                  <c:v>-1.244395522371633E-2</c:v>
                </c:pt>
                <c:pt idx="119">
                  <c:v>-1.0966810717945918E-2</c:v>
                </c:pt>
                <c:pt idx="122">
                  <c:v>-1.019940956030041E-2</c:v>
                </c:pt>
                <c:pt idx="123">
                  <c:v>-9.3437730247387663E-3</c:v>
                </c:pt>
                <c:pt idx="124">
                  <c:v>-8.5677270835731179E-3</c:v>
                </c:pt>
                <c:pt idx="125">
                  <c:v>-9.9173921335022897E-3</c:v>
                </c:pt>
                <c:pt idx="126">
                  <c:v>-6.5887107921298593E-3</c:v>
                </c:pt>
                <c:pt idx="127">
                  <c:v>-9.5935394710977562E-3</c:v>
                </c:pt>
                <c:pt idx="128">
                  <c:v>-7.9935394678614102E-3</c:v>
                </c:pt>
                <c:pt idx="129">
                  <c:v>-8.9069423120236024E-3</c:v>
                </c:pt>
                <c:pt idx="130">
                  <c:v>-7.0482609735336155E-3</c:v>
                </c:pt>
                <c:pt idx="131">
                  <c:v>-8.6585882454528473E-3</c:v>
                </c:pt>
                <c:pt idx="132">
                  <c:v>-8.0308694741688669E-3</c:v>
                </c:pt>
                <c:pt idx="133">
                  <c:v>-9.3726205959683284E-3</c:v>
                </c:pt>
                <c:pt idx="134">
                  <c:v>-8.1858071935130283E-3</c:v>
                </c:pt>
                <c:pt idx="135">
                  <c:v>-5.3242665235302411E-3</c:v>
                </c:pt>
                <c:pt idx="136">
                  <c:v>-6.5655851794872433E-3</c:v>
                </c:pt>
                <c:pt idx="137">
                  <c:v>-8.2523697201395407E-3</c:v>
                </c:pt>
                <c:pt idx="138">
                  <c:v>-8.74851513071917E-3</c:v>
                </c:pt>
                <c:pt idx="139">
                  <c:v>-9.8949666353291832E-3</c:v>
                </c:pt>
                <c:pt idx="140">
                  <c:v>-9.4949666308821179E-3</c:v>
                </c:pt>
                <c:pt idx="141">
                  <c:v>-7.920671851024963E-3</c:v>
                </c:pt>
                <c:pt idx="142">
                  <c:v>-1.2761990510625765E-2</c:v>
                </c:pt>
                <c:pt idx="143">
                  <c:v>-1.0486576000403147E-2</c:v>
                </c:pt>
                <c:pt idx="144">
                  <c:v>-1.1846131965285167E-2</c:v>
                </c:pt>
                <c:pt idx="145">
                  <c:v>-1.2198282471217681E-2</c:v>
                </c:pt>
                <c:pt idx="146">
                  <c:v>-1.5898320809355937E-2</c:v>
                </c:pt>
                <c:pt idx="147">
                  <c:v>-1.1296019023575354E-2</c:v>
                </c:pt>
                <c:pt idx="148">
                  <c:v>-1.0827329992025625E-2</c:v>
                </c:pt>
                <c:pt idx="149">
                  <c:v>-1.1279492493486032E-2</c:v>
                </c:pt>
                <c:pt idx="150">
                  <c:v>-1.6334766543877777E-2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66-40C0-89C3-783B655BB23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A!$L$21:$L$953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66-40C0-89C3-783B655BB23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A!$M$21:$M$953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66-40C0-89C3-783B655BB23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66-40C0-89C3-783B655BB23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A!$O$21:$O$953</c:f>
              <c:numCache>
                <c:formatCode>General</c:formatCode>
                <c:ptCount val="933"/>
                <c:pt idx="0">
                  <c:v>9.7369459903010075E-2</c:v>
                </c:pt>
                <c:pt idx="58">
                  <c:v>2.8651282459581241E-2</c:v>
                </c:pt>
                <c:pt idx="59">
                  <c:v>2.4743139666590031E-2</c:v>
                </c:pt>
                <c:pt idx="60">
                  <c:v>1.9445247820056681E-2</c:v>
                </c:pt>
                <c:pt idx="61">
                  <c:v>1.6877721538310658E-2</c:v>
                </c:pt>
                <c:pt idx="62">
                  <c:v>1.6738746632956443E-2</c:v>
                </c:pt>
                <c:pt idx="63">
                  <c:v>1.5232483264824417E-2</c:v>
                </c:pt>
                <c:pt idx="64">
                  <c:v>1.2669870237308083E-2</c:v>
                </c:pt>
                <c:pt idx="65">
                  <c:v>1.1470334311801264E-2</c:v>
                </c:pt>
                <c:pt idx="66">
                  <c:v>1.1357329464518291E-2</c:v>
                </c:pt>
                <c:pt idx="67">
                  <c:v>1.0018818633657257E-2</c:v>
                </c:pt>
                <c:pt idx="68">
                  <c:v>1.0004078870968172E-2</c:v>
                </c:pt>
                <c:pt idx="69">
                  <c:v>9.0530132307916136E-3</c:v>
                </c:pt>
                <c:pt idx="70">
                  <c:v>8.9210572600512475E-3</c:v>
                </c:pt>
                <c:pt idx="71">
                  <c:v>8.7834861416198062E-3</c:v>
                </c:pt>
                <c:pt idx="72">
                  <c:v>8.7617274443168719E-3</c:v>
                </c:pt>
                <c:pt idx="73">
                  <c:v>8.6859229504872987E-3</c:v>
                </c:pt>
                <c:pt idx="74">
                  <c:v>7.6141316349525312E-3</c:v>
                </c:pt>
                <c:pt idx="75">
                  <c:v>7.3326723569371796E-3</c:v>
                </c:pt>
                <c:pt idx="76">
                  <c:v>7.3326723569371796E-3</c:v>
                </c:pt>
                <c:pt idx="77">
                  <c:v>7.3326723569371796E-3</c:v>
                </c:pt>
                <c:pt idx="78">
                  <c:v>6.4167013898298667E-3</c:v>
                </c:pt>
                <c:pt idx="79">
                  <c:v>6.316330624851825E-3</c:v>
                </c:pt>
                <c:pt idx="80">
                  <c:v>6.316330624851825E-3</c:v>
                </c:pt>
                <c:pt idx="81">
                  <c:v>6.2082390317985472E-3</c:v>
                </c:pt>
                <c:pt idx="82">
                  <c:v>6.2047295644916262E-3</c:v>
                </c:pt>
                <c:pt idx="83">
                  <c:v>6.132434537968974E-3</c:v>
                </c:pt>
                <c:pt idx="84">
                  <c:v>6.1247137098937449E-3</c:v>
                </c:pt>
                <c:pt idx="85">
                  <c:v>6.0790906349037221E-3</c:v>
                </c:pt>
                <c:pt idx="86">
                  <c:v>5.9604706399296742E-3</c:v>
                </c:pt>
                <c:pt idx="87">
                  <c:v>4.782693411725783E-3</c:v>
                </c:pt>
                <c:pt idx="88">
                  <c:v>4.6086238333023222E-3</c:v>
                </c:pt>
                <c:pt idx="89">
                  <c:v>3.7305551131097958E-3</c:v>
                </c:pt>
                <c:pt idx="90">
                  <c:v>3.7305551131097958E-3</c:v>
                </c:pt>
                <c:pt idx="91">
                  <c:v>3.4125973751024247E-3</c:v>
                </c:pt>
                <c:pt idx="92">
                  <c:v>3.3311777335817763E-3</c:v>
                </c:pt>
                <c:pt idx="93">
                  <c:v>2.2530693768945467E-3</c:v>
                </c:pt>
                <c:pt idx="94">
                  <c:v>2.1253247669224887E-3</c:v>
                </c:pt>
                <c:pt idx="95">
                  <c:v>2.1035660696195613E-3</c:v>
                </c:pt>
                <c:pt idx="96">
                  <c:v>2.1028641761581743E-3</c:v>
                </c:pt>
                <c:pt idx="97">
                  <c:v>2.0958452415443252E-3</c:v>
                </c:pt>
                <c:pt idx="98">
                  <c:v>2.0951433480829382E-3</c:v>
                </c:pt>
                <c:pt idx="99">
                  <c:v>2.0691732900116958E-3</c:v>
                </c:pt>
                <c:pt idx="100">
                  <c:v>2.0151274934850569E-3</c:v>
                </c:pt>
                <c:pt idx="101">
                  <c:v>2.0144256000236768E-3</c:v>
                </c:pt>
                <c:pt idx="102">
                  <c:v>1.0942432721480488E-3</c:v>
                </c:pt>
                <c:pt idx="103">
                  <c:v>1.0198425652412496E-3</c:v>
                </c:pt>
                <c:pt idx="104">
                  <c:v>9.2087558718597501E-4</c:v>
                </c:pt>
                <c:pt idx="105">
                  <c:v>9.1526043949489294E-4</c:v>
                </c:pt>
                <c:pt idx="106">
                  <c:v>-4.0851062867705568E-4</c:v>
                </c:pt>
                <c:pt idx="107">
                  <c:v>-5.1449654134617939E-4</c:v>
                </c:pt>
                <c:pt idx="108">
                  <c:v>-6.6821120938947987E-4</c:v>
                </c:pt>
                <c:pt idx="109">
                  <c:v>-7.2717026014580688E-4</c:v>
                </c:pt>
                <c:pt idx="110">
                  <c:v>-7.2717026014580688E-4</c:v>
                </c:pt>
                <c:pt idx="111">
                  <c:v>-7.2717026014580688E-4</c:v>
                </c:pt>
                <c:pt idx="112">
                  <c:v>-7.636687201378195E-4</c:v>
                </c:pt>
                <c:pt idx="113">
                  <c:v>-1.7814142391459481E-3</c:v>
                </c:pt>
                <c:pt idx="114">
                  <c:v>-1.9849633429475794E-3</c:v>
                </c:pt>
                <c:pt idx="115">
                  <c:v>-2.1106022725354834E-3</c:v>
                </c:pt>
                <c:pt idx="116">
                  <c:v>-2.1169193136879455E-3</c:v>
                </c:pt>
                <c:pt idx="117">
                  <c:v>-2.1751764709828925E-3</c:v>
                </c:pt>
                <c:pt idx="118">
                  <c:v>-3.1122042419317597E-3</c:v>
                </c:pt>
                <c:pt idx="119">
                  <c:v>-3.1669519319197786E-3</c:v>
                </c:pt>
                <c:pt idx="120">
                  <c:v>-3.2350355976741157E-3</c:v>
                </c:pt>
                <c:pt idx="121">
                  <c:v>-3.2357374911354958E-3</c:v>
                </c:pt>
                <c:pt idx="122">
                  <c:v>-4.4458018185630915E-3</c:v>
                </c:pt>
                <c:pt idx="123">
                  <c:v>-5.5126798798681709E-3</c:v>
                </c:pt>
                <c:pt idx="124">
                  <c:v>-5.5786578652383539E-3</c:v>
                </c:pt>
                <c:pt idx="125">
                  <c:v>-5.7541312305845749E-3</c:v>
                </c:pt>
                <c:pt idx="126">
                  <c:v>-5.7548331240459688E-3</c:v>
                </c:pt>
                <c:pt idx="127">
                  <c:v>-5.9703144166911304E-3</c:v>
                </c:pt>
                <c:pt idx="128">
                  <c:v>-5.9703144166911304E-3</c:v>
                </c:pt>
                <c:pt idx="129">
                  <c:v>-6.0945495593562604E-3</c:v>
                </c:pt>
                <c:pt idx="130">
                  <c:v>-6.0952514528176405E-3</c:v>
                </c:pt>
                <c:pt idx="131">
                  <c:v>-6.1752673074155218E-3</c:v>
                </c:pt>
                <c:pt idx="132">
                  <c:v>-7.0547398145308221E-3</c:v>
                </c:pt>
                <c:pt idx="133">
                  <c:v>-7.2898741240947779E-3</c:v>
                </c:pt>
                <c:pt idx="134">
                  <c:v>-7.29689305870862E-3</c:v>
                </c:pt>
                <c:pt idx="135">
                  <c:v>-7.3705918721540392E-3</c:v>
                </c:pt>
                <c:pt idx="136">
                  <c:v>-7.3712937656154193E-3</c:v>
                </c:pt>
                <c:pt idx="137">
                  <c:v>-8.3223594057919847E-3</c:v>
                </c:pt>
                <c:pt idx="138">
                  <c:v>-8.6024148968845693E-3</c:v>
                </c:pt>
                <c:pt idx="139">
                  <c:v>-9.6650815974213267E-3</c:v>
                </c:pt>
                <c:pt idx="140">
                  <c:v>-9.6650815974213267E-3</c:v>
                </c:pt>
                <c:pt idx="141">
                  <c:v>-9.9661938923554655E-3</c:v>
                </c:pt>
                <c:pt idx="142">
                  <c:v>-9.9668957858168455E-3</c:v>
                </c:pt>
                <c:pt idx="143">
                  <c:v>-1.0959373140215112E-2</c:v>
                </c:pt>
                <c:pt idx="144">
                  <c:v>-1.1108174554028724E-2</c:v>
                </c:pt>
                <c:pt idx="145">
                  <c:v>-1.2311219946842464E-2</c:v>
                </c:pt>
                <c:pt idx="146">
                  <c:v>-1.5053517700473334E-2</c:v>
                </c:pt>
                <c:pt idx="147">
                  <c:v>-1.1209247212468146E-2</c:v>
                </c:pt>
                <c:pt idx="148">
                  <c:v>-1.1465438325873642E-2</c:v>
                </c:pt>
                <c:pt idx="149">
                  <c:v>-1.2637600406386451E-2</c:v>
                </c:pt>
                <c:pt idx="150">
                  <c:v>-1.6307801315968179E-2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66-40C0-89C3-783B655BB234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A!$V$2:$V$29</c:f>
              <c:numCache>
                <c:formatCode>General</c:formatCode>
                <c:ptCount val="28"/>
                <c:pt idx="0">
                  <c:v>-10000</c:v>
                </c:pt>
                <c:pt idx="1">
                  <c:v>-7500</c:v>
                </c:pt>
                <c:pt idx="2">
                  <c:v>-5000</c:v>
                </c:pt>
                <c:pt idx="3">
                  <c:v>-2500</c:v>
                </c:pt>
                <c:pt idx="4">
                  <c:v>0</c:v>
                </c:pt>
                <c:pt idx="5">
                  <c:v>2500</c:v>
                </c:pt>
                <c:pt idx="6">
                  <c:v>5000</c:v>
                </c:pt>
                <c:pt idx="7">
                  <c:v>7500</c:v>
                </c:pt>
                <c:pt idx="8">
                  <c:v>10000</c:v>
                </c:pt>
                <c:pt idx="9">
                  <c:v>12500</c:v>
                </c:pt>
                <c:pt idx="10">
                  <c:v>15000</c:v>
                </c:pt>
                <c:pt idx="11">
                  <c:v>17500</c:v>
                </c:pt>
                <c:pt idx="12">
                  <c:v>20000</c:v>
                </c:pt>
                <c:pt idx="13">
                  <c:v>22500</c:v>
                </c:pt>
                <c:pt idx="14">
                  <c:v>25000</c:v>
                </c:pt>
                <c:pt idx="15">
                  <c:v>27500</c:v>
                </c:pt>
                <c:pt idx="16">
                  <c:v>30000</c:v>
                </c:pt>
                <c:pt idx="17">
                  <c:v>32500</c:v>
                </c:pt>
                <c:pt idx="18">
                  <c:v>35000</c:v>
                </c:pt>
                <c:pt idx="19">
                  <c:v>37500</c:v>
                </c:pt>
                <c:pt idx="20">
                  <c:v>40000</c:v>
                </c:pt>
                <c:pt idx="21">
                  <c:v>42500</c:v>
                </c:pt>
                <c:pt idx="22">
                  <c:v>45000</c:v>
                </c:pt>
                <c:pt idx="23">
                  <c:v>47500</c:v>
                </c:pt>
                <c:pt idx="24">
                  <c:v>50000</c:v>
                </c:pt>
                <c:pt idx="25">
                  <c:v>52500</c:v>
                </c:pt>
                <c:pt idx="26">
                  <c:v>55000</c:v>
                </c:pt>
                <c:pt idx="27">
                  <c:v>57500</c:v>
                </c:pt>
              </c:numCache>
            </c:numRef>
          </c:xVal>
          <c:yVal>
            <c:numRef>
              <c:f>A!$W$2:$W$29</c:f>
              <c:numCache>
                <c:formatCode>General</c:formatCode>
                <c:ptCount val="28"/>
                <c:pt idx="0">
                  <c:v>1.3031743933202423E-2</c:v>
                </c:pt>
                <c:pt idx="1">
                  <c:v>9.4068395283306502E-3</c:v>
                </c:pt>
                <c:pt idx="2">
                  <c:v>6.0261632342493623E-3</c:v>
                </c:pt>
                <c:pt idx="3">
                  <c:v>2.8897150509585609E-3</c:v>
                </c:pt>
                <c:pt idx="4">
                  <c:v>-2.5050215417544741E-6</c:v>
                </c:pt>
                <c:pt idx="5">
                  <c:v>-2.6504969832515835E-3</c:v>
                </c:pt>
                <c:pt idx="6">
                  <c:v>-5.0542608341709264E-3</c:v>
                </c:pt>
                <c:pt idx="7">
                  <c:v>-7.2137965742997828E-3</c:v>
                </c:pt>
                <c:pt idx="8">
                  <c:v>-9.1291042036381539E-3</c:v>
                </c:pt>
                <c:pt idx="9">
                  <c:v>-1.0800183722186036E-2</c:v>
                </c:pt>
                <c:pt idx="10">
                  <c:v>-1.2227035129943435E-2</c:v>
                </c:pt>
                <c:pt idx="11">
                  <c:v>-1.3409658426910349E-2</c:v>
                </c:pt>
                <c:pt idx="12">
                  <c:v>-1.4348053613086774E-2</c:v>
                </c:pt>
                <c:pt idx="13">
                  <c:v>-1.504222068847271E-2</c:v>
                </c:pt>
                <c:pt idx="14">
                  <c:v>-1.5492159653068162E-2</c:v>
                </c:pt>
                <c:pt idx="15">
                  <c:v>-1.5697870506873129E-2</c:v>
                </c:pt>
                <c:pt idx="16">
                  <c:v>-1.5659353249887615E-2</c:v>
                </c:pt>
                <c:pt idx="17">
                  <c:v>-1.5376607882111606E-2</c:v>
                </c:pt>
                <c:pt idx="18">
                  <c:v>-1.4849634403545118E-2</c:v>
                </c:pt>
                <c:pt idx="19">
                  <c:v>-1.4078432814188135E-2</c:v>
                </c:pt>
                <c:pt idx="20">
                  <c:v>-1.3063003114040676E-2</c:v>
                </c:pt>
                <c:pt idx="21">
                  <c:v>-1.1803345303102723E-2</c:v>
                </c:pt>
                <c:pt idx="22">
                  <c:v>-1.0299459381374283E-2</c:v>
                </c:pt>
                <c:pt idx="23">
                  <c:v>-8.5513453488553631E-3</c:v>
                </c:pt>
                <c:pt idx="24">
                  <c:v>-6.5590032055459491E-3</c:v>
                </c:pt>
                <c:pt idx="25">
                  <c:v>-4.3224329514460549E-3</c:v>
                </c:pt>
                <c:pt idx="26">
                  <c:v>-1.8416345865556738E-3</c:v>
                </c:pt>
                <c:pt idx="27">
                  <c:v>8.833918891251874E-4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66-40C0-89C3-783B655BB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4376"/>
        <c:axId val="1"/>
      </c:scatterChart>
      <c:valAx>
        <c:axId val="829714376"/>
        <c:scaling>
          <c:orientation val="minMax"/>
          <c:max val="6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2700417795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4376"/>
        <c:crosses val="autoZero"/>
        <c:crossBetween val="midCat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34243313168742"/>
          <c:y val="0.92024539877300615"/>
          <c:w val="0.848486345623909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Cnc - O-C Diagr.</a:t>
            </a:r>
          </a:p>
        </c:rich>
      </c:tx>
      <c:layout>
        <c:manualLayout>
          <c:xMode val="edge"/>
          <c:yMode val="edge"/>
          <c:x val="0.3694163487296046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58966565349544"/>
          <c:w val="0.7955339809083389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A!$H$21:$H$953</c:f>
              <c:numCache>
                <c:formatCode>General</c:formatCode>
                <c:ptCount val="933"/>
                <c:pt idx="0">
                  <c:v>4.8452798360813176E-2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A3-4C7E-AF65-15C980EE8CB7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A!$I$21:$I$953</c:f>
              <c:numCache>
                <c:formatCode>General</c:formatCode>
                <c:ptCount val="933"/>
                <c:pt idx="18">
                  <c:v>1.3030712820182089E-2</c:v>
                </c:pt>
                <c:pt idx="19">
                  <c:v>7.4368316563777626E-4</c:v>
                </c:pt>
                <c:pt idx="20">
                  <c:v>2.0298381932661869E-3</c:v>
                </c:pt>
                <c:pt idx="21">
                  <c:v>-4.5928401021228638E-2</c:v>
                </c:pt>
                <c:pt idx="22">
                  <c:v>6.7331396639929153E-3</c:v>
                </c:pt>
                <c:pt idx="26">
                  <c:v>-1.1890917136042845E-2</c:v>
                </c:pt>
                <c:pt idx="27">
                  <c:v>-2.0952015700459015E-2</c:v>
                </c:pt>
                <c:pt idx="28">
                  <c:v>-2.1126517116499599E-2</c:v>
                </c:pt>
                <c:pt idx="33">
                  <c:v>-2.6948421036649961E-2</c:v>
                </c:pt>
                <c:pt idx="35">
                  <c:v>-2.970006695977645E-2</c:v>
                </c:pt>
                <c:pt idx="36">
                  <c:v>-1.2719404745439533E-2</c:v>
                </c:pt>
                <c:pt idx="37">
                  <c:v>-1.5862227526667994E-2</c:v>
                </c:pt>
                <c:pt idx="38">
                  <c:v>-2.1965961481328122E-2</c:v>
                </c:pt>
                <c:pt idx="39">
                  <c:v>-2.3501345211116131E-2</c:v>
                </c:pt>
                <c:pt idx="40">
                  <c:v>-1.5004637054516934E-2</c:v>
                </c:pt>
                <c:pt idx="41">
                  <c:v>-9.7254789652652107E-3</c:v>
                </c:pt>
                <c:pt idx="42">
                  <c:v>-3.7744816749182064E-2</c:v>
                </c:pt>
                <c:pt idx="43">
                  <c:v>-2.3286274707061239E-2</c:v>
                </c:pt>
                <c:pt idx="47">
                  <c:v>-1.587129076506244E-2</c:v>
                </c:pt>
                <c:pt idx="48">
                  <c:v>-2.8026454398059286E-2</c:v>
                </c:pt>
                <c:pt idx="49">
                  <c:v>-3.3798725977248978E-2</c:v>
                </c:pt>
                <c:pt idx="50">
                  <c:v>-4.1403079827432521E-2</c:v>
                </c:pt>
                <c:pt idx="51">
                  <c:v>-1.8609673126775306E-2</c:v>
                </c:pt>
                <c:pt idx="52">
                  <c:v>-1.8048002020805143E-3</c:v>
                </c:pt>
                <c:pt idx="53">
                  <c:v>3.2795959705254063E-3</c:v>
                </c:pt>
                <c:pt idx="54">
                  <c:v>1.3167990451620426E-2</c:v>
                </c:pt>
                <c:pt idx="55">
                  <c:v>-6.8719729970325716E-3</c:v>
                </c:pt>
                <c:pt idx="56">
                  <c:v>8.4279469592729583E-4</c:v>
                </c:pt>
                <c:pt idx="57">
                  <c:v>-1.5865293113165535E-2</c:v>
                </c:pt>
                <c:pt idx="59">
                  <c:v>-1.5571607451420277E-2</c:v>
                </c:pt>
                <c:pt idx="61">
                  <c:v>-1.5688513391069137E-2</c:v>
                </c:pt>
                <c:pt idx="63">
                  <c:v>-1.5439452843565959E-2</c:v>
                </c:pt>
                <c:pt idx="96">
                  <c:v>-8.4463101156870835E-3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A3-4C7E-AF65-15C980EE8CB7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A!$J$21:$J$953</c:f>
              <c:numCache>
                <c:formatCode>General</c:formatCode>
                <c:ptCount val="933"/>
                <c:pt idx="1">
                  <c:v>1.6533230467757676E-2</c:v>
                </c:pt>
                <c:pt idx="2">
                  <c:v>1.6533230467757676E-2</c:v>
                </c:pt>
                <c:pt idx="3">
                  <c:v>5.4131865908857435E-4</c:v>
                </c:pt>
                <c:pt idx="4">
                  <c:v>0</c:v>
                </c:pt>
                <c:pt idx="5">
                  <c:v>-6.6527463786769658E-4</c:v>
                </c:pt>
                <c:pt idx="6">
                  <c:v>-1.6135421392391436E-3</c:v>
                </c:pt>
                <c:pt idx="7">
                  <c:v>-3.6548608040902764E-3</c:v>
                </c:pt>
                <c:pt idx="8">
                  <c:v>-4.0201354422606528E-3</c:v>
                </c:pt>
                <c:pt idx="9">
                  <c:v>-3.261454105086159E-3</c:v>
                </c:pt>
                <c:pt idx="10">
                  <c:v>-6.4625392406014726E-4</c:v>
                </c:pt>
                <c:pt idx="11">
                  <c:v>-1.8214137016911991E-3</c:v>
                </c:pt>
                <c:pt idx="12">
                  <c:v>-2.7627323652268387E-3</c:v>
                </c:pt>
                <c:pt idx="13">
                  <c:v>-1.0346003036829643E-3</c:v>
                </c:pt>
                <c:pt idx="14">
                  <c:v>-3.4759189657052048E-3</c:v>
                </c:pt>
                <c:pt idx="15">
                  <c:v>-3.4759189584292471E-3</c:v>
                </c:pt>
                <c:pt idx="16">
                  <c:v>-1.9244892973802052E-3</c:v>
                </c:pt>
                <c:pt idx="17">
                  <c:v>-1.9244892901042476E-3</c:v>
                </c:pt>
                <c:pt idx="23">
                  <c:v>-6.1470419605029747E-3</c:v>
                </c:pt>
                <c:pt idx="24">
                  <c:v>-4.9602285653236322E-3</c:v>
                </c:pt>
                <c:pt idx="25">
                  <c:v>-6.7015472159255296E-3</c:v>
                </c:pt>
                <c:pt idx="29">
                  <c:v>-8.2159351295558736E-3</c:v>
                </c:pt>
                <c:pt idx="30">
                  <c:v>-9.4572537927888334E-3</c:v>
                </c:pt>
                <c:pt idx="31">
                  <c:v>-1.263084210222587E-2</c:v>
                </c:pt>
                <c:pt idx="32">
                  <c:v>-1.2178754062915687E-2</c:v>
                </c:pt>
                <c:pt idx="34">
                  <c:v>-1.2249079401954077E-2</c:v>
                </c:pt>
                <c:pt idx="44">
                  <c:v>-1.018294438108569E-2</c:v>
                </c:pt>
                <c:pt idx="45">
                  <c:v>-1.0889537683397066E-2</c:v>
                </c:pt>
                <c:pt idx="46">
                  <c:v>-1.0724921412474941E-2</c:v>
                </c:pt>
                <c:pt idx="64">
                  <c:v>-1.1893881150172092E-2</c:v>
                </c:pt>
                <c:pt idx="66">
                  <c:v>-1.1959775685681961E-2</c:v>
                </c:pt>
                <c:pt idx="67">
                  <c:v>-1.2754460636642762E-2</c:v>
                </c:pt>
                <c:pt idx="68">
                  <c:v>-1.1822152504464611E-2</c:v>
                </c:pt>
                <c:pt idx="71">
                  <c:v>-9.1753025481011719E-3</c:v>
                </c:pt>
                <c:pt idx="83">
                  <c:v>-9.9358820370980538E-3</c:v>
                </c:pt>
                <c:pt idx="84">
                  <c:v>-1.0390387295046821E-2</c:v>
                </c:pt>
                <c:pt idx="86">
                  <c:v>-9.258953774406109E-3</c:v>
                </c:pt>
                <c:pt idx="90">
                  <c:v>-1.0028337164840195E-2</c:v>
                </c:pt>
                <c:pt idx="91">
                  <c:v>-9.545690227241721E-3</c:v>
                </c:pt>
                <c:pt idx="92">
                  <c:v>-1.1638654803391546E-2</c:v>
                </c:pt>
                <c:pt idx="93">
                  <c:v>-1.880411683669081E-2</c:v>
                </c:pt>
                <c:pt idx="94">
                  <c:v>-1.1924112986889668E-2</c:v>
                </c:pt>
                <c:pt idx="97">
                  <c:v>-1.3559496714151464E-2</c:v>
                </c:pt>
                <c:pt idx="98">
                  <c:v>-1.0000815374951344E-2</c:v>
                </c:pt>
                <c:pt idx="100">
                  <c:v>-9.9111426316085272E-3</c:v>
                </c:pt>
                <c:pt idx="101">
                  <c:v>-1.3952461296867114E-2</c:v>
                </c:pt>
                <c:pt idx="105">
                  <c:v>-1.1157483131682966E-2</c:v>
                </c:pt>
                <c:pt idx="106">
                  <c:v>-1.2184476225229446E-2</c:v>
                </c:pt>
                <c:pt idx="114">
                  <c:v>-1.09861869859742E-2</c:v>
                </c:pt>
                <c:pt idx="120">
                  <c:v>-5.7747207538341172E-3</c:v>
                </c:pt>
                <c:pt idx="121">
                  <c:v>-1.0916039413132239E-2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A3-4C7E-AF65-15C980EE8CB7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A!$K$21:$K$953</c:f>
              <c:numCache>
                <c:formatCode>General</c:formatCode>
                <c:ptCount val="933"/>
                <c:pt idx="60">
                  <c:v>-1.1844854459923226E-2</c:v>
                </c:pt>
                <c:pt idx="62">
                  <c:v>-1.9869608106091619E-2</c:v>
                </c:pt>
                <c:pt idx="63">
                  <c:v>-1.5439452843565959E-2</c:v>
                </c:pt>
                <c:pt idx="65">
                  <c:v>-1.290747139864834E-2</c:v>
                </c:pt>
                <c:pt idx="69">
                  <c:v>-1.1508937044709455E-2</c:v>
                </c:pt>
                <c:pt idx="70">
                  <c:v>-1.2076845152478199E-2</c:v>
                </c:pt>
                <c:pt idx="72">
                  <c:v>-7.4561810179147869E-3</c:v>
                </c:pt>
                <c:pt idx="73">
                  <c:v>-1.061859631590778E-2</c:v>
                </c:pt>
                <c:pt idx="74">
                  <c:v>-9.712190403661225E-3</c:v>
                </c:pt>
                <c:pt idx="75">
                  <c:v>-1.4280973140557762E-2</c:v>
                </c:pt>
                <c:pt idx="76">
                  <c:v>-1.4180973135808017E-2</c:v>
                </c:pt>
                <c:pt idx="77">
                  <c:v>-1.408097313833423E-2</c:v>
                </c:pt>
                <c:pt idx="78">
                  <c:v>-1.1801824664871674E-2</c:v>
                </c:pt>
                <c:pt idx="79">
                  <c:v>-1.1810393072664738E-2</c:v>
                </c:pt>
                <c:pt idx="80">
                  <c:v>-1.171039307519095E-2</c:v>
                </c:pt>
                <c:pt idx="81">
                  <c:v>-1.0973466734867543E-2</c:v>
                </c:pt>
                <c:pt idx="82">
                  <c:v>-1.1580060039705131E-2</c:v>
                </c:pt>
                <c:pt idx="85">
                  <c:v>-9.3761002062819898E-3</c:v>
                </c:pt>
                <c:pt idx="87">
                  <c:v>-1.1491665558423847E-2</c:v>
                </c:pt>
                <c:pt idx="88">
                  <c:v>-1.1438693276431877E-2</c:v>
                </c:pt>
                <c:pt idx="89">
                  <c:v>-1.0028337164840195E-2</c:v>
                </c:pt>
                <c:pt idx="95">
                  <c:v>-3.6049914560862817E-3</c:v>
                </c:pt>
                <c:pt idx="99">
                  <c:v>-1.3329605804756284E-2</c:v>
                </c:pt>
                <c:pt idx="102">
                  <c:v>-9.6212247881339863E-3</c:v>
                </c:pt>
                <c:pt idx="103">
                  <c:v>-1.080100276885787E-2</c:v>
                </c:pt>
                <c:pt idx="104">
                  <c:v>-1.0126933848368935E-2</c:v>
                </c:pt>
                <c:pt idx="107">
                  <c:v>-9.9235939123900607E-3</c:v>
                </c:pt>
                <c:pt idx="108">
                  <c:v>-1.1872380491695367E-2</c:v>
                </c:pt>
                <c:pt idx="109">
                  <c:v>-1.3773147948086262E-2</c:v>
                </c:pt>
                <c:pt idx="110">
                  <c:v>-1.2733147945255041E-2</c:v>
                </c:pt>
                <c:pt idx="111">
                  <c:v>-1.2333147948083933E-2</c:v>
                </c:pt>
                <c:pt idx="112">
                  <c:v>-1.2491718276578467E-2</c:v>
                </c:pt>
                <c:pt idx="113">
                  <c:v>-1.3003775529796258E-2</c:v>
                </c:pt>
                <c:pt idx="115">
                  <c:v>-1.138222715962911E-2</c:v>
                </c:pt>
                <c:pt idx="116">
                  <c:v>-9.5840951034915633E-3</c:v>
                </c:pt>
                <c:pt idx="117">
                  <c:v>-1.1183543894730974E-2</c:v>
                </c:pt>
                <c:pt idx="118">
                  <c:v>-1.244395522371633E-2</c:v>
                </c:pt>
                <c:pt idx="119">
                  <c:v>-1.0966810717945918E-2</c:v>
                </c:pt>
                <c:pt idx="122">
                  <c:v>-1.019940956030041E-2</c:v>
                </c:pt>
                <c:pt idx="123">
                  <c:v>-9.3437730247387663E-3</c:v>
                </c:pt>
                <c:pt idx="124">
                  <c:v>-8.5677270835731179E-3</c:v>
                </c:pt>
                <c:pt idx="125">
                  <c:v>-9.9173921335022897E-3</c:v>
                </c:pt>
                <c:pt idx="126">
                  <c:v>-6.5887107921298593E-3</c:v>
                </c:pt>
                <c:pt idx="127">
                  <c:v>-9.5935394710977562E-3</c:v>
                </c:pt>
                <c:pt idx="128">
                  <c:v>-7.9935394678614102E-3</c:v>
                </c:pt>
                <c:pt idx="129">
                  <c:v>-8.9069423120236024E-3</c:v>
                </c:pt>
                <c:pt idx="130">
                  <c:v>-7.0482609735336155E-3</c:v>
                </c:pt>
                <c:pt idx="131">
                  <c:v>-8.6585882454528473E-3</c:v>
                </c:pt>
                <c:pt idx="132">
                  <c:v>-8.0308694741688669E-3</c:v>
                </c:pt>
                <c:pt idx="133">
                  <c:v>-9.3726205959683284E-3</c:v>
                </c:pt>
                <c:pt idx="134">
                  <c:v>-8.1858071935130283E-3</c:v>
                </c:pt>
                <c:pt idx="135">
                  <c:v>-5.3242665235302411E-3</c:v>
                </c:pt>
                <c:pt idx="136">
                  <c:v>-6.5655851794872433E-3</c:v>
                </c:pt>
                <c:pt idx="137">
                  <c:v>-8.2523697201395407E-3</c:v>
                </c:pt>
                <c:pt idx="138">
                  <c:v>-8.74851513071917E-3</c:v>
                </c:pt>
                <c:pt idx="139">
                  <c:v>-9.8949666353291832E-3</c:v>
                </c:pt>
                <c:pt idx="140">
                  <c:v>-9.4949666308821179E-3</c:v>
                </c:pt>
                <c:pt idx="141">
                  <c:v>-7.920671851024963E-3</c:v>
                </c:pt>
                <c:pt idx="142">
                  <c:v>-1.2761990510625765E-2</c:v>
                </c:pt>
                <c:pt idx="143">
                  <c:v>-1.0486576000403147E-2</c:v>
                </c:pt>
                <c:pt idx="144">
                  <c:v>-1.1846131965285167E-2</c:v>
                </c:pt>
                <c:pt idx="145">
                  <c:v>-1.2198282471217681E-2</c:v>
                </c:pt>
                <c:pt idx="146">
                  <c:v>-1.5898320809355937E-2</c:v>
                </c:pt>
                <c:pt idx="147">
                  <c:v>-1.1296019023575354E-2</c:v>
                </c:pt>
                <c:pt idx="148">
                  <c:v>-1.0827329992025625E-2</c:v>
                </c:pt>
                <c:pt idx="149">
                  <c:v>-1.1279492493486032E-2</c:v>
                </c:pt>
                <c:pt idx="150">
                  <c:v>-1.6334766543877777E-2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A3-4C7E-AF65-15C980EE8CB7}"/>
            </c:ext>
          </c:extLst>
        </c:ser>
        <c:ser>
          <c:idx val="6"/>
          <c:order val="4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A3-4C7E-AF65-15C980EE8CB7}"/>
            </c:ext>
          </c:extLst>
        </c:ser>
        <c:ser>
          <c:idx val="7"/>
          <c:order val="5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A!$O$21:$O$953</c:f>
              <c:numCache>
                <c:formatCode>General</c:formatCode>
                <c:ptCount val="933"/>
                <c:pt idx="0">
                  <c:v>9.7369459903010075E-2</c:v>
                </c:pt>
                <c:pt idx="58">
                  <c:v>2.8651282459581241E-2</c:v>
                </c:pt>
                <c:pt idx="59">
                  <c:v>2.4743139666590031E-2</c:v>
                </c:pt>
                <c:pt idx="60">
                  <c:v>1.9445247820056681E-2</c:v>
                </c:pt>
                <c:pt idx="61">
                  <c:v>1.6877721538310658E-2</c:v>
                </c:pt>
                <c:pt idx="62">
                  <c:v>1.6738746632956443E-2</c:v>
                </c:pt>
                <c:pt idx="63">
                  <c:v>1.5232483264824417E-2</c:v>
                </c:pt>
                <c:pt idx="64">
                  <c:v>1.2669870237308083E-2</c:v>
                </c:pt>
                <c:pt idx="65">
                  <c:v>1.1470334311801264E-2</c:v>
                </c:pt>
                <c:pt idx="66">
                  <c:v>1.1357329464518291E-2</c:v>
                </c:pt>
                <c:pt idx="67">
                  <c:v>1.0018818633657257E-2</c:v>
                </c:pt>
                <c:pt idx="68">
                  <c:v>1.0004078870968172E-2</c:v>
                </c:pt>
                <c:pt idx="69">
                  <c:v>9.0530132307916136E-3</c:v>
                </c:pt>
                <c:pt idx="70">
                  <c:v>8.9210572600512475E-3</c:v>
                </c:pt>
                <c:pt idx="71">
                  <c:v>8.7834861416198062E-3</c:v>
                </c:pt>
                <c:pt idx="72">
                  <c:v>8.7617274443168719E-3</c:v>
                </c:pt>
                <c:pt idx="73">
                  <c:v>8.6859229504872987E-3</c:v>
                </c:pt>
                <c:pt idx="74">
                  <c:v>7.6141316349525312E-3</c:v>
                </c:pt>
                <c:pt idx="75">
                  <c:v>7.3326723569371796E-3</c:v>
                </c:pt>
                <c:pt idx="76">
                  <c:v>7.3326723569371796E-3</c:v>
                </c:pt>
                <c:pt idx="77">
                  <c:v>7.3326723569371796E-3</c:v>
                </c:pt>
                <c:pt idx="78">
                  <c:v>6.4167013898298667E-3</c:v>
                </c:pt>
                <c:pt idx="79">
                  <c:v>6.316330624851825E-3</c:v>
                </c:pt>
                <c:pt idx="80">
                  <c:v>6.316330624851825E-3</c:v>
                </c:pt>
                <c:pt idx="81">
                  <c:v>6.2082390317985472E-3</c:v>
                </c:pt>
                <c:pt idx="82">
                  <c:v>6.2047295644916262E-3</c:v>
                </c:pt>
                <c:pt idx="83">
                  <c:v>6.132434537968974E-3</c:v>
                </c:pt>
                <c:pt idx="84">
                  <c:v>6.1247137098937449E-3</c:v>
                </c:pt>
                <c:pt idx="85">
                  <c:v>6.0790906349037221E-3</c:v>
                </c:pt>
                <c:pt idx="86">
                  <c:v>5.9604706399296742E-3</c:v>
                </c:pt>
                <c:pt idx="87">
                  <c:v>4.782693411725783E-3</c:v>
                </c:pt>
                <c:pt idx="88">
                  <c:v>4.6086238333023222E-3</c:v>
                </c:pt>
                <c:pt idx="89">
                  <c:v>3.7305551131097958E-3</c:v>
                </c:pt>
                <c:pt idx="90">
                  <c:v>3.7305551131097958E-3</c:v>
                </c:pt>
                <c:pt idx="91">
                  <c:v>3.4125973751024247E-3</c:v>
                </c:pt>
                <c:pt idx="92">
                  <c:v>3.3311777335817763E-3</c:v>
                </c:pt>
                <c:pt idx="93">
                  <c:v>2.2530693768945467E-3</c:v>
                </c:pt>
                <c:pt idx="94">
                  <c:v>2.1253247669224887E-3</c:v>
                </c:pt>
                <c:pt idx="95">
                  <c:v>2.1035660696195613E-3</c:v>
                </c:pt>
                <c:pt idx="96">
                  <c:v>2.1028641761581743E-3</c:v>
                </c:pt>
                <c:pt idx="97">
                  <c:v>2.0958452415443252E-3</c:v>
                </c:pt>
                <c:pt idx="98">
                  <c:v>2.0951433480829382E-3</c:v>
                </c:pt>
                <c:pt idx="99">
                  <c:v>2.0691732900116958E-3</c:v>
                </c:pt>
                <c:pt idx="100">
                  <c:v>2.0151274934850569E-3</c:v>
                </c:pt>
                <c:pt idx="101">
                  <c:v>2.0144256000236768E-3</c:v>
                </c:pt>
                <c:pt idx="102">
                  <c:v>1.0942432721480488E-3</c:v>
                </c:pt>
                <c:pt idx="103">
                  <c:v>1.0198425652412496E-3</c:v>
                </c:pt>
                <c:pt idx="104">
                  <c:v>9.2087558718597501E-4</c:v>
                </c:pt>
                <c:pt idx="105">
                  <c:v>9.1526043949489294E-4</c:v>
                </c:pt>
                <c:pt idx="106">
                  <c:v>-4.0851062867705568E-4</c:v>
                </c:pt>
                <c:pt idx="107">
                  <c:v>-5.1449654134617939E-4</c:v>
                </c:pt>
                <c:pt idx="108">
                  <c:v>-6.6821120938947987E-4</c:v>
                </c:pt>
                <c:pt idx="109">
                  <c:v>-7.2717026014580688E-4</c:v>
                </c:pt>
                <c:pt idx="110">
                  <c:v>-7.2717026014580688E-4</c:v>
                </c:pt>
                <c:pt idx="111">
                  <c:v>-7.2717026014580688E-4</c:v>
                </c:pt>
                <c:pt idx="112">
                  <c:v>-7.636687201378195E-4</c:v>
                </c:pt>
                <c:pt idx="113">
                  <c:v>-1.7814142391459481E-3</c:v>
                </c:pt>
                <c:pt idx="114">
                  <c:v>-1.9849633429475794E-3</c:v>
                </c:pt>
                <c:pt idx="115">
                  <c:v>-2.1106022725354834E-3</c:v>
                </c:pt>
                <c:pt idx="116">
                  <c:v>-2.1169193136879455E-3</c:v>
                </c:pt>
                <c:pt idx="117">
                  <c:v>-2.1751764709828925E-3</c:v>
                </c:pt>
                <c:pt idx="118">
                  <c:v>-3.1122042419317597E-3</c:v>
                </c:pt>
                <c:pt idx="119">
                  <c:v>-3.1669519319197786E-3</c:v>
                </c:pt>
                <c:pt idx="120">
                  <c:v>-3.2350355976741157E-3</c:v>
                </c:pt>
                <c:pt idx="121">
                  <c:v>-3.2357374911354958E-3</c:v>
                </c:pt>
                <c:pt idx="122">
                  <c:v>-4.4458018185630915E-3</c:v>
                </c:pt>
                <c:pt idx="123">
                  <c:v>-5.5126798798681709E-3</c:v>
                </c:pt>
                <c:pt idx="124">
                  <c:v>-5.5786578652383539E-3</c:v>
                </c:pt>
                <c:pt idx="125">
                  <c:v>-5.7541312305845749E-3</c:v>
                </c:pt>
                <c:pt idx="126">
                  <c:v>-5.7548331240459688E-3</c:v>
                </c:pt>
                <c:pt idx="127">
                  <c:v>-5.9703144166911304E-3</c:v>
                </c:pt>
                <c:pt idx="128">
                  <c:v>-5.9703144166911304E-3</c:v>
                </c:pt>
                <c:pt idx="129">
                  <c:v>-6.0945495593562604E-3</c:v>
                </c:pt>
                <c:pt idx="130">
                  <c:v>-6.0952514528176405E-3</c:v>
                </c:pt>
                <c:pt idx="131">
                  <c:v>-6.1752673074155218E-3</c:v>
                </c:pt>
                <c:pt idx="132">
                  <c:v>-7.0547398145308221E-3</c:v>
                </c:pt>
                <c:pt idx="133">
                  <c:v>-7.2898741240947779E-3</c:v>
                </c:pt>
                <c:pt idx="134">
                  <c:v>-7.29689305870862E-3</c:v>
                </c:pt>
                <c:pt idx="135">
                  <c:v>-7.3705918721540392E-3</c:v>
                </c:pt>
                <c:pt idx="136">
                  <c:v>-7.3712937656154193E-3</c:v>
                </c:pt>
                <c:pt idx="137">
                  <c:v>-8.3223594057919847E-3</c:v>
                </c:pt>
                <c:pt idx="138">
                  <c:v>-8.6024148968845693E-3</c:v>
                </c:pt>
                <c:pt idx="139">
                  <c:v>-9.6650815974213267E-3</c:v>
                </c:pt>
                <c:pt idx="140">
                  <c:v>-9.6650815974213267E-3</c:v>
                </c:pt>
                <c:pt idx="141">
                  <c:v>-9.9661938923554655E-3</c:v>
                </c:pt>
                <c:pt idx="142">
                  <c:v>-9.9668957858168455E-3</c:v>
                </c:pt>
                <c:pt idx="143">
                  <c:v>-1.0959373140215112E-2</c:v>
                </c:pt>
                <c:pt idx="144">
                  <c:v>-1.1108174554028724E-2</c:v>
                </c:pt>
                <c:pt idx="145">
                  <c:v>-1.2311219946842464E-2</c:v>
                </c:pt>
                <c:pt idx="146">
                  <c:v>-1.5053517700473334E-2</c:v>
                </c:pt>
                <c:pt idx="147">
                  <c:v>-1.1209247212468146E-2</c:v>
                </c:pt>
                <c:pt idx="148">
                  <c:v>-1.1465438325873642E-2</c:v>
                </c:pt>
                <c:pt idx="149">
                  <c:v>-1.2637600406386451E-2</c:v>
                </c:pt>
                <c:pt idx="150">
                  <c:v>-1.6307801315968179E-2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A3-4C7E-AF65-15C980EE8CB7}"/>
            </c:ext>
          </c:extLst>
        </c:ser>
        <c:ser>
          <c:idx val="8"/>
          <c:order val="6"/>
          <c:tx>
            <c:strRef>
              <c:f>A!$W$1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A!$V$2:$V$29</c:f>
              <c:numCache>
                <c:formatCode>General</c:formatCode>
                <c:ptCount val="28"/>
                <c:pt idx="0">
                  <c:v>-10000</c:v>
                </c:pt>
                <c:pt idx="1">
                  <c:v>-7500</c:v>
                </c:pt>
                <c:pt idx="2">
                  <c:v>-5000</c:v>
                </c:pt>
                <c:pt idx="3">
                  <c:v>-2500</c:v>
                </c:pt>
                <c:pt idx="4">
                  <c:v>0</c:v>
                </c:pt>
                <c:pt idx="5">
                  <c:v>2500</c:v>
                </c:pt>
                <c:pt idx="6">
                  <c:v>5000</c:v>
                </c:pt>
                <c:pt idx="7">
                  <c:v>7500</c:v>
                </c:pt>
                <c:pt idx="8">
                  <c:v>10000</c:v>
                </c:pt>
                <c:pt idx="9">
                  <c:v>12500</c:v>
                </c:pt>
                <c:pt idx="10">
                  <c:v>15000</c:v>
                </c:pt>
                <c:pt idx="11">
                  <c:v>17500</c:v>
                </c:pt>
                <c:pt idx="12">
                  <c:v>20000</c:v>
                </c:pt>
                <c:pt idx="13">
                  <c:v>22500</c:v>
                </c:pt>
                <c:pt idx="14">
                  <c:v>25000</c:v>
                </c:pt>
                <c:pt idx="15">
                  <c:v>27500</c:v>
                </c:pt>
                <c:pt idx="16">
                  <c:v>30000</c:v>
                </c:pt>
                <c:pt idx="17">
                  <c:v>32500</c:v>
                </c:pt>
                <c:pt idx="18">
                  <c:v>35000</c:v>
                </c:pt>
                <c:pt idx="19">
                  <c:v>37500</c:v>
                </c:pt>
                <c:pt idx="20">
                  <c:v>40000</c:v>
                </c:pt>
                <c:pt idx="21">
                  <c:v>42500</c:v>
                </c:pt>
                <c:pt idx="22">
                  <c:v>45000</c:v>
                </c:pt>
                <c:pt idx="23">
                  <c:v>47500</c:v>
                </c:pt>
                <c:pt idx="24">
                  <c:v>50000</c:v>
                </c:pt>
                <c:pt idx="25">
                  <c:v>52500</c:v>
                </c:pt>
                <c:pt idx="26">
                  <c:v>55000</c:v>
                </c:pt>
                <c:pt idx="27">
                  <c:v>57500</c:v>
                </c:pt>
              </c:numCache>
            </c:numRef>
          </c:xVal>
          <c:yVal>
            <c:numRef>
              <c:f>A!$W$2:$W$29</c:f>
              <c:numCache>
                <c:formatCode>General</c:formatCode>
                <c:ptCount val="28"/>
                <c:pt idx="0">
                  <c:v>1.3031743933202423E-2</c:v>
                </c:pt>
                <c:pt idx="1">
                  <c:v>9.4068395283306502E-3</c:v>
                </c:pt>
                <c:pt idx="2">
                  <c:v>6.0261632342493623E-3</c:v>
                </c:pt>
                <c:pt idx="3">
                  <c:v>2.8897150509585609E-3</c:v>
                </c:pt>
                <c:pt idx="4">
                  <c:v>-2.5050215417544741E-6</c:v>
                </c:pt>
                <c:pt idx="5">
                  <c:v>-2.6504969832515835E-3</c:v>
                </c:pt>
                <c:pt idx="6">
                  <c:v>-5.0542608341709264E-3</c:v>
                </c:pt>
                <c:pt idx="7">
                  <c:v>-7.2137965742997828E-3</c:v>
                </c:pt>
                <c:pt idx="8">
                  <c:v>-9.1291042036381539E-3</c:v>
                </c:pt>
                <c:pt idx="9">
                  <c:v>-1.0800183722186036E-2</c:v>
                </c:pt>
                <c:pt idx="10">
                  <c:v>-1.2227035129943435E-2</c:v>
                </c:pt>
                <c:pt idx="11">
                  <c:v>-1.3409658426910349E-2</c:v>
                </c:pt>
                <c:pt idx="12">
                  <c:v>-1.4348053613086774E-2</c:v>
                </c:pt>
                <c:pt idx="13">
                  <c:v>-1.504222068847271E-2</c:v>
                </c:pt>
                <c:pt idx="14">
                  <c:v>-1.5492159653068162E-2</c:v>
                </c:pt>
                <c:pt idx="15">
                  <c:v>-1.5697870506873129E-2</c:v>
                </c:pt>
                <c:pt idx="16">
                  <c:v>-1.5659353249887615E-2</c:v>
                </c:pt>
                <c:pt idx="17">
                  <c:v>-1.5376607882111606E-2</c:v>
                </c:pt>
                <c:pt idx="18">
                  <c:v>-1.4849634403545118E-2</c:v>
                </c:pt>
                <c:pt idx="19">
                  <c:v>-1.4078432814188135E-2</c:v>
                </c:pt>
                <c:pt idx="20">
                  <c:v>-1.3063003114040676E-2</c:v>
                </c:pt>
                <c:pt idx="21">
                  <c:v>-1.1803345303102723E-2</c:v>
                </c:pt>
                <c:pt idx="22">
                  <c:v>-1.0299459381374283E-2</c:v>
                </c:pt>
                <c:pt idx="23">
                  <c:v>-8.5513453488553631E-3</c:v>
                </c:pt>
                <c:pt idx="24">
                  <c:v>-6.5590032055459491E-3</c:v>
                </c:pt>
                <c:pt idx="25">
                  <c:v>-4.3224329514460549E-3</c:v>
                </c:pt>
                <c:pt idx="26">
                  <c:v>-1.8416345865556738E-3</c:v>
                </c:pt>
                <c:pt idx="27">
                  <c:v>8.833918891251874E-4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A3-4C7E-AF65-15C980EE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0768"/>
        <c:axId val="1"/>
      </c:scatterChart>
      <c:valAx>
        <c:axId val="829710768"/>
        <c:scaling>
          <c:orientation val="minMax"/>
          <c:max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376717085622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49520614046955"/>
          <c:y val="0.92097264437689974"/>
          <c:w val="0.6563584706550855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Cnc - O-C Diagr.</a:t>
            </a:r>
          </a:p>
        </c:rich>
      </c:tx>
      <c:layout>
        <c:manualLayout>
          <c:xMode val="edge"/>
          <c:yMode val="edge"/>
          <c:x val="0.37049778726201249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9503937660754"/>
          <c:y val="0.14501531966242162"/>
          <c:w val="0.78044662277436105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A!$H$21:$H$953</c:f>
              <c:numCache>
                <c:formatCode>General</c:formatCode>
                <c:ptCount val="933"/>
                <c:pt idx="0">
                  <c:v>4.8452798360813176E-2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F-4392-AE04-65C9FAAB5448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A!$I$21:$I$953</c:f>
              <c:numCache>
                <c:formatCode>General</c:formatCode>
                <c:ptCount val="933"/>
                <c:pt idx="18">
                  <c:v>1.3030712820182089E-2</c:v>
                </c:pt>
                <c:pt idx="19">
                  <c:v>7.4368316563777626E-4</c:v>
                </c:pt>
                <c:pt idx="20">
                  <c:v>2.0298381932661869E-3</c:v>
                </c:pt>
                <c:pt idx="21">
                  <c:v>-4.5928401021228638E-2</c:v>
                </c:pt>
                <c:pt idx="22">
                  <c:v>6.7331396639929153E-3</c:v>
                </c:pt>
                <c:pt idx="26">
                  <c:v>-1.1890917136042845E-2</c:v>
                </c:pt>
                <c:pt idx="27">
                  <c:v>-2.0952015700459015E-2</c:v>
                </c:pt>
                <c:pt idx="28">
                  <c:v>-2.1126517116499599E-2</c:v>
                </c:pt>
                <c:pt idx="33">
                  <c:v>-2.6948421036649961E-2</c:v>
                </c:pt>
                <c:pt idx="35">
                  <c:v>-2.970006695977645E-2</c:v>
                </c:pt>
                <c:pt idx="36">
                  <c:v>-1.2719404745439533E-2</c:v>
                </c:pt>
                <c:pt idx="37">
                  <c:v>-1.5862227526667994E-2</c:v>
                </c:pt>
                <c:pt idx="38">
                  <c:v>-2.1965961481328122E-2</c:v>
                </c:pt>
                <c:pt idx="39">
                  <c:v>-2.3501345211116131E-2</c:v>
                </c:pt>
                <c:pt idx="40">
                  <c:v>-1.5004637054516934E-2</c:v>
                </c:pt>
                <c:pt idx="41">
                  <c:v>-9.7254789652652107E-3</c:v>
                </c:pt>
                <c:pt idx="42">
                  <c:v>-3.7744816749182064E-2</c:v>
                </c:pt>
                <c:pt idx="43">
                  <c:v>-2.3286274707061239E-2</c:v>
                </c:pt>
                <c:pt idx="47">
                  <c:v>-1.587129076506244E-2</c:v>
                </c:pt>
                <c:pt idx="48">
                  <c:v>-2.8026454398059286E-2</c:v>
                </c:pt>
                <c:pt idx="49">
                  <c:v>-3.3798725977248978E-2</c:v>
                </c:pt>
                <c:pt idx="50">
                  <c:v>-4.1403079827432521E-2</c:v>
                </c:pt>
                <c:pt idx="51">
                  <c:v>-1.8609673126775306E-2</c:v>
                </c:pt>
                <c:pt idx="52">
                  <c:v>-1.8048002020805143E-3</c:v>
                </c:pt>
                <c:pt idx="53">
                  <c:v>3.2795959705254063E-3</c:v>
                </c:pt>
                <c:pt idx="54">
                  <c:v>1.3167990451620426E-2</c:v>
                </c:pt>
                <c:pt idx="55">
                  <c:v>-6.8719729970325716E-3</c:v>
                </c:pt>
                <c:pt idx="56">
                  <c:v>8.4279469592729583E-4</c:v>
                </c:pt>
                <c:pt idx="57">
                  <c:v>-1.5865293113165535E-2</c:v>
                </c:pt>
                <c:pt idx="59">
                  <c:v>-1.5571607451420277E-2</c:v>
                </c:pt>
                <c:pt idx="61">
                  <c:v>-1.5688513391069137E-2</c:v>
                </c:pt>
                <c:pt idx="63">
                  <c:v>-1.5439452843565959E-2</c:v>
                </c:pt>
                <c:pt idx="96">
                  <c:v>-8.4463101156870835E-3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AF-4392-AE04-65C9FAAB5448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A!$J$21:$J$953</c:f>
              <c:numCache>
                <c:formatCode>General</c:formatCode>
                <c:ptCount val="933"/>
                <c:pt idx="1">
                  <c:v>1.6533230467757676E-2</c:v>
                </c:pt>
                <c:pt idx="2">
                  <c:v>1.6533230467757676E-2</c:v>
                </c:pt>
                <c:pt idx="3">
                  <c:v>5.4131865908857435E-4</c:v>
                </c:pt>
                <c:pt idx="4">
                  <c:v>0</c:v>
                </c:pt>
                <c:pt idx="5">
                  <c:v>-6.6527463786769658E-4</c:v>
                </c:pt>
                <c:pt idx="6">
                  <c:v>-1.6135421392391436E-3</c:v>
                </c:pt>
                <c:pt idx="7">
                  <c:v>-3.6548608040902764E-3</c:v>
                </c:pt>
                <c:pt idx="8">
                  <c:v>-4.0201354422606528E-3</c:v>
                </c:pt>
                <c:pt idx="9">
                  <c:v>-3.261454105086159E-3</c:v>
                </c:pt>
                <c:pt idx="10">
                  <c:v>-6.4625392406014726E-4</c:v>
                </c:pt>
                <c:pt idx="11">
                  <c:v>-1.8214137016911991E-3</c:v>
                </c:pt>
                <c:pt idx="12">
                  <c:v>-2.7627323652268387E-3</c:v>
                </c:pt>
                <c:pt idx="13">
                  <c:v>-1.0346003036829643E-3</c:v>
                </c:pt>
                <c:pt idx="14">
                  <c:v>-3.4759189657052048E-3</c:v>
                </c:pt>
                <c:pt idx="15">
                  <c:v>-3.4759189584292471E-3</c:v>
                </c:pt>
                <c:pt idx="16">
                  <c:v>-1.9244892973802052E-3</c:v>
                </c:pt>
                <c:pt idx="17">
                  <c:v>-1.9244892901042476E-3</c:v>
                </c:pt>
                <c:pt idx="23">
                  <c:v>-6.1470419605029747E-3</c:v>
                </c:pt>
                <c:pt idx="24">
                  <c:v>-4.9602285653236322E-3</c:v>
                </c:pt>
                <c:pt idx="25">
                  <c:v>-6.7015472159255296E-3</c:v>
                </c:pt>
                <c:pt idx="29">
                  <c:v>-8.2159351295558736E-3</c:v>
                </c:pt>
                <c:pt idx="30">
                  <c:v>-9.4572537927888334E-3</c:v>
                </c:pt>
                <c:pt idx="31">
                  <c:v>-1.263084210222587E-2</c:v>
                </c:pt>
                <c:pt idx="32">
                  <c:v>-1.2178754062915687E-2</c:v>
                </c:pt>
                <c:pt idx="34">
                  <c:v>-1.2249079401954077E-2</c:v>
                </c:pt>
                <c:pt idx="44">
                  <c:v>-1.018294438108569E-2</c:v>
                </c:pt>
                <c:pt idx="45">
                  <c:v>-1.0889537683397066E-2</c:v>
                </c:pt>
                <c:pt idx="46">
                  <c:v>-1.0724921412474941E-2</c:v>
                </c:pt>
                <c:pt idx="64">
                  <c:v>-1.1893881150172092E-2</c:v>
                </c:pt>
                <c:pt idx="66">
                  <c:v>-1.1959775685681961E-2</c:v>
                </c:pt>
                <c:pt idx="67">
                  <c:v>-1.2754460636642762E-2</c:v>
                </c:pt>
                <c:pt idx="68">
                  <c:v>-1.1822152504464611E-2</c:v>
                </c:pt>
                <c:pt idx="71">
                  <c:v>-9.1753025481011719E-3</c:v>
                </c:pt>
                <c:pt idx="83">
                  <c:v>-9.9358820370980538E-3</c:v>
                </c:pt>
                <c:pt idx="84">
                  <c:v>-1.0390387295046821E-2</c:v>
                </c:pt>
                <c:pt idx="86">
                  <c:v>-9.258953774406109E-3</c:v>
                </c:pt>
                <c:pt idx="90">
                  <c:v>-1.0028337164840195E-2</c:v>
                </c:pt>
                <c:pt idx="91">
                  <c:v>-9.545690227241721E-3</c:v>
                </c:pt>
                <c:pt idx="92">
                  <c:v>-1.1638654803391546E-2</c:v>
                </c:pt>
                <c:pt idx="93">
                  <c:v>-1.880411683669081E-2</c:v>
                </c:pt>
                <c:pt idx="94">
                  <c:v>-1.1924112986889668E-2</c:v>
                </c:pt>
                <c:pt idx="97">
                  <c:v>-1.3559496714151464E-2</c:v>
                </c:pt>
                <c:pt idx="98">
                  <c:v>-1.0000815374951344E-2</c:v>
                </c:pt>
                <c:pt idx="100">
                  <c:v>-9.9111426316085272E-3</c:v>
                </c:pt>
                <c:pt idx="101">
                  <c:v>-1.3952461296867114E-2</c:v>
                </c:pt>
                <c:pt idx="105">
                  <c:v>-1.1157483131682966E-2</c:v>
                </c:pt>
                <c:pt idx="106">
                  <c:v>-1.2184476225229446E-2</c:v>
                </c:pt>
                <c:pt idx="114">
                  <c:v>-1.09861869859742E-2</c:v>
                </c:pt>
                <c:pt idx="120">
                  <c:v>-5.7747207538341172E-3</c:v>
                </c:pt>
                <c:pt idx="121">
                  <c:v>-1.0916039413132239E-2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F-4392-AE04-65C9FAAB5448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A!$K$21:$K$953</c:f>
              <c:numCache>
                <c:formatCode>General</c:formatCode>
                <c:ptCount val="933"/>
                <c:pt idx="60">
                  <c:v>-1.1844854459923226E-2</c:v>
                </c:pt>
                <c:pt idx="62">
                  <c:v>-1.9869608106091619E-2</c:v>
                </c:pt>
                <c:pt idx="63">
                  <c:v>-1.5439452843565959E-2</c:v>
                </c:pt>
                <c:pt idx="65">
                  <c:v>-1.290747139864834E-2</c:v>
                </c:pt>
                <c:pt idx="69">
                  <c:v>-1.1508937044709455E-2</c:v>
                </c:pt>
                <c:pt idx="70">
                  <c:v>-1.2076845152478199E-2</c:v>
                </c:pt>
                <c:pt idx="72">
                  <c:v>-7.4561810179147869E-3</c:v>
                </c:pt>
                <c:pt idx="73">
                  <c:v>-1.061859631590778E-2</c:v>
                </c:pt>
                <c:pt idx="74">
                  <c:v>-9.712190403661225E-3</c:v>
                </c:pt>
                <c:pt idx="75">
                  <c:v>-1.4280973140557762E-2</c:v>
                </c:pt>
                <c:pt idx="76">
                  <c:v>-1.4180973135808017E-2</c:v>
                </c:pt>
                <c:pt idx="77">
                  <c:v>-1.408097313833423E-2</c:v>
                </c:pt>
                <c:pt idx="78">
                  <c:v>-1.1801824664871674E-2</c:v>
                </c:pt>
                <c:pt idx="79">
                  <c:v>-1.1810393072664738E-2</c:v>
                </c:pt>
                <c:pt idx="80">
                  <c:v>-1.171039307519095E-2</c:v>
                </c:pt>
                <c:pt idx="81">
                  <c:v>-1.0973466734867543E-2</c:v>
                </c:pt>
                <c:pt idx="82">
                  <c:v>-1.1580060039705131E-2</c:v>
                </c:pt>
                <c:pt idx="85">
                  <c:v>-9.3761002062819898E-3</c:v>
                </c:pt>
                <c:pt idx="87">
                  <c:v>-1.1491665558423847E-2</c:v>
                </c:pt>
                <c:pt idx="88">
                  <c:v>-1.1438693276431877E-2</c:v>
                </c:pt>
                <c:pt idx="89">
                  <c:v>-1.0028337164840195E-2</c:v>
                </c:pt>
                <c:pt idx="95">
                  <c:v>-3.6049914560862817E-3</c:v>
                </c:pt>
                <c:pt idx="99">
                  <c:v>-1.3329605804756284E-2</c:v>
                </c:pt>
                <c:pt idx="102">
                  <c:v>-9.6212247881339863E-3</c:v>
                </c:pt>
                <c:pt idx="103">
                  <c:v>-1.080100276885787E-2</c:v>
                </c:pt>
                <c:pt idx="104">
                  <c:v>-1.0126933848368935E-2</c:v>
                </c:pt>
                <c:pt idx="107">
                  <c:v>-9.9235939123900607E-3</c:v>
                </c:pt>
                <c:pt idx="108">
                  <c:v>-1.1872380491695367E-2</c:v>
                </c:pt>
                <c:pt idx="109">
                  <c:v>-1.3773147948086262E-2</c:v>
                </c:pt>
                <c:pt idx="110">
                  <c:v>-1.2733147945255041E-2</c:v>
                </c:pt>
                <c:pt idx="111">
                  <c:v>-1.2333147948083933E-2</c:v>
                </c:pt>
                <c:pt idx="112">
                  <c:v>-1.2491718276578467E-2</c:v>
                </c:pt>
                <c:pt idx="113">
                  <c:v>-1.3003775529796258E-2</c:v>
                </c:pt>
                <c:pt idx="115">
                  <c:v>-1.138222715962911E-2</c:v>
                </c:pt>
                <c:pt idx="116">
                  <c:v>-9.5840951034915633E-3</c:v>
                </c:pt>
                <c:pt idx="117">
                  <c:v>-1.1183543894730974E-2</c:v>
                </c:pt>
                <c:pt idx="118">
                  <c:v>-1.244395522371633E-2</c:v>
                </c:pt>
                <c:pt idx="119">
                  <c:v>-1.0966810717945918E-2</c:v>
                </c:pt>
                <c:pt idx="122">
                  <c:v>-1.019940956030041E-2</c:v>
                </c:pt>
                <c:pt idx="123">
                  <c:v>-9.3437730247387663E-3</c:v>
                </c:pt>
                <c:pt idx="124">
                  <c:v>-8.5677270835731179E-3</c:v>
                </c:pt>
                <c:pt idx="125">
                  <c:v>-9.9173921335022897E-3</c:v>
                </c:pt>
                <c:pt idx="126">
                  <c:v>-6.5887107921298593E-3</c:v>
                </c:pt>
                <c:pt idx="127">
                  <c:v>-9.5935394710977562E-3</c:v>
                </c:pt>
                <c:pt idx="128">
                  <c:v>-7.9935394678614102E-3</c:v>
                </c:pt>
                <c:pt idx="129">
                  <c:v>-8.9069423120236024E-3</c:v>
                </c:pt>
                <c:pt idx="130">
                  <c:v>-7.0482609735336155E-3</c:v>
                </c:pt>
                <c:pt idx="131">
                  <c:v>-8.6585882454528473E-3</c:v>
                </c:pt>
                <c:pt idx="132">
                  <c:v>-8.0308694741688669E-3</c:v>
                </c:pt>
                <c:pt idx="133">
                  <c:v>-9.3726205959683284E-3</c:v>
                </c:pt>
                <c:pt idx="134">
                  <c:v>-8.1858071935130283E-3</c:v>
                </c:pt>
                <c:pt idx="135">
                  <c:v>-5.3242665235302411E-3</c:v>
                </c:pt>
                <c:pt idx="136">
                  <c:v>-6.5655851794872433E-3</c:v>
                </c:pt>
                <c:pt idx="137">
                  <c:v>-8.2523697201395407E-3</c:v>
                </c:pt>
                <c:pt idx="138">
                  <c:v>-8.74851513071917E-3</c:v>
                </c:pt>
                <c:pt idx="139">
                  <c:v>-9.8949666353291832E-3</c:v>
                </c:pt>
                <c:pt idx="140">
                  <c:v>-9.4949666308821179E-3</c:v>
                </c:pt>
                <c:pt idx="141">
                  <c:v>-7.920671851024963E-3</c:v>
                </c:pt>
                <c:pt idx="142">
                  <c:v>-1.2761990510625765E-2</c:v>
                </c:pt>
                <c:pt idx="143">
                  <c:v>-1.0486576000403147E-2</c:v>
                </c:pt>
                <c:pt idx="144">
                  <c:v>-1.1846131965285167E-2</c:v>
                </c:pt>
                <c:pt idx="145">
                  <c:v>-1.2198282471217681E-2</c:v>
                </c:pt>
                <c:pt idx="146">
                  <c:v>-1.5898320809355937E-2</c:v>
                </c:pt>
                <c:pt idx="147">
                  <c:v>-1.1296019023575354E-2</c:v>
                </c:pt>
                <c:pt idx="148">
                  <c:v>-1.0827329992025625E-2</c:v>
                </c:pt>
                <c:pt idx="149">
                  <c:v>-1.1279492493486032E-2</c:v>
                </c:pt>
                <c:pt idx="150">
                  <c:v>-1.6334766543877777E-2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AF-4392-AE04-65C9FAAB5448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A!$L$21:$L$953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AF-4392-AE04-65C9FAAB5448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A!$M$21:$M$953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AF-4392-AE04-65C9FAAB5448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6">
                    <c:v>0</c:v>
                  </c:pt>
                  <c:pt idx="59">
                    <c:v>1E-3</c:v>
                  </c:pt>
                  <c:pt idx="60">
                    <c:v>1.4E-3</c:v>
                  </c:pt>
                  <c:pt idx="62">
                    <c:v>2.2000000000000001E-3</c:v>
                  </c:pt>
                  <c:pt idx="63">
                    <c:v>8.9999999999999998E-4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5.0000000000000001E-4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A!$N$21:$N$953</c:f>
              <c:numCache>
                <c:formatCode>General</c:formatCode>
                <c:ptCount val="9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AF-4392-AE04-65C9FAAB5448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A!$F$21:$F$953</c:f>
              <c:numCache>
                <c:formatCode>General</c:formatCode>
                <c:ptCount val="933"/>
                <c:pt idx="0">
                  <c:v>-24780</c:v>
                </c:pt>
                <c:pt idx="1">
                  <c:v>-9363</c:v>
                </c:pt>
                <c:pt idx="2">
                  <c:v>-9363</c:v>
                </c:pt>
                <c:pt idx="3">
                  <c:v>-0.5</c:v>
                </c:pt>
                <c:pt idx="4">
                  <c:v>0</c:v>
                </c:pt>
                <c:pt idx="5">
                  <c:v>2</c:v>
                </c:pt>
                <c:pt idx="6">
                  <c:v>1992</c:v>
                </c:pt>
                <c:pt idx="7">
                  <c:v>1992.5</c:v>
                </c:pt>
                <c:pt idx="8">
                  <c:v>1994.5</c:v>
                </c:pt>
                <c:pt idx="9">
                  <c:v>1995</c:v>
                </c:pt>
                <c:pt idx="10">
                  <c:v>2831</c:v>
                </c:pt>
                <c:pt idx="11">
                  <c:v>2950.5</c:v>
                </c:pt>
                <c:pt idx="12">
                  <c:v>2951</c:v>
                </c:pt>
                <c:pt idx="13">
                  <c:v>2955.5</c:v>
                </c:pt>
                <c:pt idx="14">
                  <c:v>2956</c:v>
                </c:pt>
                <c:pt idx="15">
                  <c:v>2956</c:v>
                </c:pt>
                <c:pt idx="16">
                  <c:v>2982</c:v>
                </c:pt>
                <c:pt idx="17">
                  <c:v>2982</c:v>
                </c:pt>
                <c:pt idx="18">
                  <c:v>3863.5</c:v>
                </c:pt>
                <c:pt idx="19">
                  <c:v>3942</c:v>
                </c:pt>
                <c:pt idx="20">
                  <c:v>3970</c:v>
                </c:pt>
                <c:pt idx="21">
                  <c:v>4030</c:v>
                </c:pt>
                <c:pt idx="22">
                  <c:v>4082.5</c:v>
                </c:pt>
                <c:pt idx="23">
                  <c:v>4985</c:v>
                </c:pt>
                <c:pt idx="24">
                  <c:v>4990</c:v>
                </c:pt>
                <c:pt idx="25">
                  <c:v>4990.5</c:v>
                </c:pt>
                <c:pt idx="26">
                  <c:v>6897.5</c:v>
                </c:pt>
                <c:pt idx="27">
                  <c:v>6905.5</c:v>
                </c:pt>
                <c:pt idx="28">
                  <c:v>7002</c:v>
                </c:pt>
                <c:pt idx="29">
                  <c:v>7771.5</c:v>
                </c:pt>
                <c:pt idx="30">
                  <c:v>7772</c:v>
                </c:pt>
                <c:pt idx="31">
                  <c:v>8672</c:v>
                </c:pt>
                <c:pt idx="32">
                  <c:v>8675</c:v>
                </c:pt>
                <c:pt idx="33">
                  <c:v>8754.5</c:v>
                </c:pt>
                <c:pt idx="34">
                  <c:v>8777.5</c:v>
                </c:pt>
                <c:pt idx="35">
                  <c:v>8812</c:v>
                </c:pt>
                <c:pt idx="36">
                  <c:v>8880</c:v>
                </c:pt>
                <c:pt idx="37">
                  <c:v>9692.5</c:v>
                </c:pt>
                <c:pt idx="38">
                  <c:v>9747</c:v>
                </c:pt>
                <c:pt idx="39">
                  <c:v>9768</c:v>
                </c:pt>
                <c:pt idx="40">
                  <c:v>9883</c:v>
                </c:pt>
                <c:pt idx="41">
                  <c:v>10763</c:v>
                </c:pt>
                <c:pt idx="42">
                  <c:v>10831</c:v>
                </c:pt>
                <c:pt idx="43">
                  <c:v>12735</c:v>
                </c:pt>
                <c:pt idx="44">
                  <c:v>13530</c:v>
                </c:pt>
                <c:pt idx="45">
                  <c:v>13532.5</c:v>
                </c:pt>
                <c:pt idx="46">
                  <c:v>13553.5</c:v>
                </c:pt>
                <c:pt idx="47">
                  <c:v>13654.5</c:v>
                </c:pt>
                <c:pt idx="48">
                  <c:v>13683</c:v>
                </c:pt>
                <c:pt idx="49">
                  <c:v>14537</c:v>
                </c:pt>
                <c:pt idx="50">
                  <c:v>15524.5</c:v>
                </c:pt>
                <c:pt idx="51">
                  <c:v>15527</c:v>
                </c:pt>
                <c:pt idx="52">
                  <c:v>16420</c:v>
                </c:pt>
                <c:pt idx="53">
                  <c:v>16433.5</c:v>
                </c:pt>
                <c:pt idx="54">
                  <c:v>17446.5</c:v>
                </c:pt>
                <c:pt idx="55">
                  <c:v>18311</c:v>
                </c:pt>
                <c:pt idx="56">
                  <c:v>19314</c:v>
                </c:pt>
                <c:pt idx="57">
                  <c:v>20356</c:v>
                </c:pt>
                <c:pt idx="58">
                  <c:v>24172</c:v>
                </c:pt>
                <c:pt idx="59">
                  <c:v>26956</c:v>
                </c:pt>
                <c:pt idx="60">
                  <c:v>30730</c:v>
                </c:pt>
                <c:pt idx="61">
                  <c:v>32559</c:v>
                </c:pt>
                <c:pt idx="62">
                  <c:v>32658</c:v>
                </c:pt>
                <c:pt idx="63">
                  <c:v>33731</c:v>
                </c:pt>
                <c:pt idx="64">
                  <c:v>35556.5</c:v>
                </c:pt>
                <c:pt idx="65">
                  <c:v>36411</c:v>
                </c:pt>
                <c:pt idx="66">
                  <c:v>36491.5</c:v>
                </c:pt>
                <c:pt idx="67">
                  <c:v>37445</c:v>
                </c:pt>
                <c:pt idx="68">
                  <c:v>37455.5</c:v>
                </c:pt>
                <c:pt idx="69">
                  <c:v>38133</c:v>
                </c:pt>
                <c:pt idx="70">
                  <c:v>38227</c:v>
                </c:pt>
                <c:pt idx="71">
                  <c:v>38325</c:v>
                </c:pt>
                <c:pt idx="72">
                  <c:v>38340.5</c:v>
                </c:pt>
                <c:pt idx="73">
                  <c:v>38394.5</c:v>
                </c:pt>
                <c:pt idx="74">
                  <c:v>39158</c:v>
                </c:pt>
                <c:pt idx="75">
                  <c:v>39358.5</c:v>
                </c:pt>
                <c:pt idx="76">
                  <c:v>39358.5</c:v>
                </c:pt>
                <c:pt idx="77">
                  <c:v>39358.5</c:v>
                </c:pt>
                <c:pt idx="78">
                  <c:v>40011</c:v>
                </c:pt>
                <c:pt idx="79">
                  <c:v>40082.5</c:v>
                </c:pt>
                <c:pt idx="80">
                  <c:v>40082.5</c:v>
                </c:pt>
                <c:pt idx="81">
                  <c:v>40159.5</c:v>
                </c:pt>
                <c:pt idx="82">
                  <c:v>40162</c:v>
                </c:pt>
                <c:pt idx="83">
                  <c:v>40213.5</c:v>
                </c:pt>
                <c:pt idx="84">
                  <c:v>40219</c:v>
                </c:pt>
                <c:pt idx="85">
                  <c:v>40251.5</c:v>
                </c:pt>
                <c:pt idx="86">
                  <c:v>40336</c:v>
                </c:pt>
                <c:pt idx="87">
                  <c:v>41175</c:v>
                </c:pt>
                <c:pt idx="88">
                  <c:v>41299</c:v>
                </c:pt>
                <c:pt idx="89">
                  <c:v>41924.5</c:v>
                </c:pt>
                <c:pt idx="90">
                  <c:v>41924.5</c:v>
                </c:pt>
                <c:pt idx="91">
                  <c:v>42151</c:v>
                </c:pt>
                <c:pt idx="92">
                  <c:v>42209</c:v>
                </c:pt>
                <c:pt idx="93">
                  <c:v>42977</c:v>
                </c:pt>
                <c:pt idx="94">
                  <c:v>43068</c:v>
                </c:pt>
                <c:pt idx="95">
                  <c:v>43083.5</c:v>
                </c:pt>
                <c:pt idx="96">
                  <c:v>43084</c:v>
                </c:pt>
                <c:pt idx="97">
                  <c:v>43089</c:v>
                </c:pt>
                <c:pt idx="98">
                  <c:v>43089.5</c:v>
                </c:pt>
                <c:pt idx="99">
                  <c:v>43108</c:v>
                </c:pt>
                <c:pt idx="100">
                  <c:v>43146.5</c:v>
                </c:pt>
                <c:pt idx="101">
                  <c:v>43147</c:v>
                </c:pt>
                <c:pt idx="102">
                  <c:v>43802.5</c:v>
                </c:pt>
                <c:pt idx="103">
                  <c:v>43855.5</c:v>
                </c:pt>
                <c:pt idx="104">
                  <c:v>43926</c:v>
                </c:pt>
                <c:pt idx="105">
                  <c:v>43930</c:v>
                </c:pt>
                <c:pt idx="106">
                  <c:v>44873</c:v>
                </c:pt>
                <c:pt idx="107">
                  <c:v>44948.5</c:v>
                </c:pt>
                <c:pt idx="108">
                  <c:v>45058</c:v>
                </c:pt>
                <c:pt idx="109">
                  <c:v>45100</c:v>
                </c:pt>
                <c:pt idx="110">
                  <c:v>45100</c:v>
                </c:pt>
                <c:pt idx="111">
                  <c:v>45100</c:v>
                </c:pt>
                <c:pt idx="112">
                  <c:v>45126</c:v>
                </c:pt>
                <c:pt idx="113">
                  <c:v>45851</c:v>
                </c:pt>
                <c:pt idx="114">
                  <c:v>45996</c:v>
                </c:pt>
                <c:pt idx="115">
                  <c:v>46085.5</c:v>
                </c:pt>
                <c:pt idx="116">
                  <c:v>46090</c:v>
                </c:pt>
                <c:pt idx="117">
                  <c:v>46131.5</c:v>
                </c:pt>
                <c:pt idx="118">
                  <c:v>46799</c:v>
                </c:pt>
                <c:pt idx="119">
                  <c:v>46838</c:v>
                </c:pt>
                <c:pt idx="120">
                  <c:v>46886.5</c:v>
                </c:pt>
                <c:pt idx="121">
                  <c:v>46887</c:v>
                </c:pt>
                <c:pt idx="122">
                  <c:v>47749</c:v>
                </c:pt>
                <c:pt idx="123">
                  <c:v>48509</c:v>
                </c:pt>
                <c:pt idx="124">
                  <c:v>48556</c:v>
                </c:pt>
                <c:pt idx="125">
                  <c:v>48681</c:v>
                </c:pt>
                <c:pt idx="126">
                  <c:v>48681.5</c:v>
                </c:pt>
                <c:pt idx="127">
                  <c:v>48835</c:v>
                </c:pt>
                <c:pt idx="128">
                  <c:v>48835</c:v>
                </c:pt>
                <c:pt idx="129">
                  <c:v>48923.5</c:v>
                </c:pt>
                <c:pt idx="130">
                  <c:v>48924</c:v>
                </c:pt>
                <c:pt idx="131">
                  <c:v>48981</c:v>
                </c:pt>
                <c:pt idx="132">
                  <c:v>49607.5</c:v>
                </c:pt>
                <c:pt idx="133">
                  <c:v>49775</c:v>
                </c:pt>
                <c:pt idx="134">
                  <c:v>49780</c:v>
                </c:pt>
                <c:pt idx="135">
                  <c:v>49832.5</c:v>
                </c:pt>
                <c:pt idx="136">
                  <c:v>49833</c:v>
                </c:pt>
                <c:pt idx="137">
                  <c:v>50510.5</c:v>
                </c:pt>
                <c:pt idx="138">
                  <c:v>50710</c:v>
                </c:pt>
                <c:pt idx="139">
                  <c:v>51467</c:v>
                </c:pt>
                <c:pt idx="140">
                  <c:v>51467</c:v>
                </c:pt>
                <c:pt idx="141">
                  <c:v>51681.5</c:v>
                </c:pt>
                <c:pt idx="142">
                  <c:v>51682</c:v>
                </c:pt>
                <c:pt idx="143">
                  <c:v>52389</c:v>
                </c:pt>
                <c:pt idx="144">
                  <c:v>52495</c:v>
                </c:pt>
                <c:pt idx="145">
                  <c:v>53352</c:v>
                </c:pt>
                <c:pt idx="146">
                  <c:v>55305.5</c:v>
                </c:pt>
                <c:pt idx="147">
                  <c:v>52567</c:v>
                </c:pt>
                <c:pt idx="148">
                  <c:v>52749.5</c:v>
                </c:pt>
                <c:pt idx="149">
                  <c:v>53584.5</c:v>
                </c:pt>
                <c:pt idx="150">
                  <c:v>56199</c:v>
                </c:pt>
              </c:numCache>
            </c:numRef>
          </c:xVal>
          <c:yVal>
            <c:numRef>
              <c:f>A!$O$21:$O$953</c:f>
              <c:numCache>
                <c:formatCode>General</c:formatCode>
                <c:ptCount val="933"/>
                <c:pt idx="0">
                  <c:v>9.7369459903010075E-2</c:v>
                </c:pt>
                <c:pt idx="58">
                  <c:v>2.8651282459581241E-2</c:v>
                </c:pt>
                <c:pt idx="59">
                  <c:v>2.4743139666590031E-2</c:v>
                </c:pt>
                <c:pt idx="60">
                  <c:v>1.9445247820056681E-2</c:v>
                </c:pt>
                <c:pt idx="61">
                  <c:v>1.6877721538310658E-2</c:v>
                </c:pt>
                <c:pt idx="62">
                  <c:v>1.6738746632956443E-2</c:v>
                </c:pt>
                <c:pt idx="63">
                  <c:v>1.5232483264824417E-2</c:v>
                </c:pt>
                <c:pt idx="64">
                  <c:v>1.2669870237308083E-2</c:v>
                </c:pt>
                <c:pt idx="65">
                  <c:v>1.1470334311801264E-2</c:v>
                </c:pt>
                <c:pt idx="66">
                  <c:v>1.1357329464518291E-2</c:v>
                </c:pt>
                <c:pt idx="67">
                  <c:v>1.0018818633657257E-2</c:v>
                </c:pt>
                <c:pt idx="68">
                  <c:v>1.0004078870968172E-2</c:v>
                </c:pt>
                <c:pt idx="69">
                  <c:v>9.0530132307916136E-3</c:v>
                </c:pt>
                <c:pt idx="70">
                  <c:v>8.9210572600512475E-3</c:v>
                </c:pt>
                <c:pt idx="71">
                  <c:v>8.7834861416198062E-3</c:v>
                </c:pt>
                <c:pt idx="72">
                  <c:v>8.7617274443168719E-3</c:v>
                </c:pt>
                <c:pt idx="73">
                  <c:v>8.6859229504872987E-3</c:v>
                </c:pt>
                <c:pt idx="74">
                  <c:v>7.6141316349525312E-3</c:v>
                </c:pt>
                <c:pt idx="75">
                  <c:v>7.3326723569371796E-3</c:v>
                </c:pt>
                <c:pt idx="76">
                  <c:v>7.3326723569371796E-3</c:v>
                </c:pt>
                <c:pt idx="77">
                  <c:v>7.3326723569371796E-3</c:v>
                </c:pt>
                <c:pt idx="78">
                  <c:v>6.4167013898298667E-3</c:v>
                </c:pt>
                <c:pt idx="79">
                  <c:v>6.316330624851825E-3</c:v>
                </c:pt>
                <c:pt idx="80">
                  <c:v>6.316330624851825E-3</c:v>
                </c:pt>
                <c:pt idx="81">
                  <c:v>6.2082390317985472E-3</c:v>
                </c:pt>
                <c:pt idx="82">
                  <c:v>6.2047295644916262E-3</c:v>
                </c:pt>
                <c:pt idx="83">
                  <c:v>6.132434537968974E-3</c:v>
                </c:pt>
                <c:pt idx="84">
                  <c:v>6.1247137098937449E-3</c:v>
                </c:pt>
                <c:pt idx="85">
                  <c:v>6.0790906349037221E-3</c:v>
                </c:pt>
                <c:pt idx="86">
                  <c:v>5.9604706399296742E-3</c:v>
                </c:pt>
                <c:pt idx="87">
                  <c:v>4.782693411725783E-3</c:v>
                </c:pt>
                <c:pt idx="88">
                  <c:v>4.6086238333023222E-3</c:v>
                </c:pt>
                <c:pt idx="89">
                  <c:v>3.7305551131097958E-3</c:v>
                </c:pt>
                <c:pt idx="90">
                  <c:v>3.7305551131097958E-3</c:v>
                </c:pt>
                <c:pt idx="91">
                  <c:v>3.4125973751024247E-3</c:v>
                </c:pt>
                <c:pt idx="92">
                  <c:v>3.3311777335817763E-3</c:v>
                </c:pt>
                <c:pt idx="93">
                  <c:v>2.2530693768945467E-3</c:v>
                </c:pt>
                <c:pt idx="94">
                  <c:v>2.1253247669224887E-3</c:v>
                </c:pt>
                <c:pt idx="95">
                  <c:v>2.1035660696195613E-3</c:v>
                </c:pt>
                <c:pt idx="96">
                  <c:v>2.1028641761581743E-3</c:v>
                </c:pt>
                <c:pt idx="97">
                  <c:v>2.0958452415443252E-3</c:v>
                </c:pt>
                <c:pt idx="98">
                  <c:v>2.0951433480829382E-3</c:v>
                </c:pt>
                <c:pt idx="99">
                  <c:v>2.0691732900116958E-3</c:v>
                </c:pt>
                <c:pt idx="100">
                  <c:v>2.0151274934850569E-3</c:v>
                </c:pt>
                <c:pt idx="101">
                  <c:v>2.0144256000236768E-3</c:v>
                </c:pt>
                <c:pt idx="102">
                  <c:v>1.0942432721480488E-3</c:v>
                </c:pt>
                <c:pt idx="103">
                  <c:v>1.0198425652412496E-3</c:v>
                </c:pt>
                <c:pt idx="104">
                  <c:v>9.2087558718597501E-4</c:v>
                </c:pt>
                <c:pt idx="105">
                  <c:v>9.1526043949489294E-4</c:v>
                </c:pt>
                <c:pt idx="106">
                  <c:v>-4.0851062867705568E-4</c:v>
                </c:pt>
                <c:pt idx="107">
                  <c:v>-5.1449654134617939E-4</c:v>
                </c:pt>
                <c:pt idx="108">
                  <c:v>-6.6821120938947987E-4</c:v>
                </c:pt>
                <c:pt idx="109">
                  <c:v>-7.2717026014580688E-4</c:v>
                </c:pt>
                <c:pt idx="110">
                  <c:v>-7.2717026014580688E-4</c:v>
                </c:pt>
                <c:pt idx="111">
                  <c:v>-7.2717026014580688E-4</c:v>
                </c:pt>
                <c:pt idx="112">
                  <c:v>-7.636687201378195E-4</c:v>
                </c:pt>
                <c:pt idx="113">
                  <c:v>-1.7814142391459481E-3</c:v>
                </c:pt>
                <c:pt idx="114">
                  <c:v>-1.9849633429475794E-3</c:v>
                </c:pt>
                <c:pt idx="115">
                  <c:v>-2.1106022725354834E-3</c:v>
                </c:pt>
                <c:pt idx="116">
                  <c:v>-2.1169193136879455E-3</c:v>
                </c:pt>
                <c:pt idx="117">
                  <c:v>-2.1751764709828925E-3</c:v>
                </c:pt>
                <c:pt idx="118">
                  <c:v>-3.1122042419317597E-3</c:v>
                </c:pt>
                <c:pt idx="119">
                  <c:v>-3.1669519319197786E-3</c:v>
                </c:pt>
                <c:pt idx="120">
                  <c:v>-3.2350355976741157E-3</c:v>
                </c:pt>
                <c:pt idx="121">
                  <c:v>-3.2357374911354958E-3</c:v>
                </c:pt>
                <c:pt idx="122">
                  <c:v>-4.4458018185630915E-3</c:v>
                </c:pt>
                <c:pt idx="123">
                  <c:v>-5.5126798798681709E-3</c:v>
                </c:pt>
                <c:pt idx="124">
                  <c:v>-5.5786578652383539E-3</c:v>
                </c:pt>
                <c:pt idx="125">
                  <c:v>-5.7541312305845749E-3</c:v>
                </c:pt>
                <c:pt idx="126">
                  <c:v>-5.7548331240459688E-3</c:v>
                </c:pt>
                <c:pt idx="127">
                  <c:v>-5.9703144166911304E-3</c:v>
                </c:pt>
                <c:pt idx="128">
                  <c:v>-5.9703144166911304E-3</c:v>
                </c:pt>
                <c:pt idx="129">
                  <c:v>-6.0945495593562604E-3</c:v>
                </c:pt>
                <c:pt idx="130">
                  <c:v>-6.0952514528176405E-3</c:v>
                </c:pt>
                <c:pt idx="131">
                  <c:v>-6.1752673074155218E-3</c:v>
                </c:pt>
                <c:pt idx="132">
                  <c:v>-7.0547398145308221E-3</c:v>
                </c:pt>
                <c:pt idx="133">
                  <c:v>-7.2898741240947779E-3</c:v>
                </c:pt>
                <c:pt idx="134">
                  <c:v>-7.29689305870862E-3</c:v>
                </c:pt>
                <c:pt idx="135">
                  <c:v>-7.3705918721540392E-3</c:v>
                </c:pt>
                <c:pt idx="136">
                  <c:v>-7.3712937656154193E-3</c:v>
                </c:pt>
                <c:pt idx="137">
                  <c:v>-8.3223594057919847E-3</c:v>
                </c:pt>
                <c:pt idx="138">
                  <c:v>-8.6024148968845693E-3</c:v>
                </c:pt>
                <c:pt idx="139">
                  <c:v>-9.6650815974213267E-3</c:v>
                </c:pt>
                <c:pt idx="140">
                  <c:v>-9.6650815974213267E-3</c:v>
                </c:pt>
                <c:pt idx="141">
                  <c:v>-9.9661938923554655E-3</c:v>
                </c:pt>
                <c:pt idx="142">
                  <c:v>-9.9668957858168455E-3</c:v>
                </c:pt>
                <c:pt idx="143">
                  <c:v>-1.0959373140215112E-2</c:v>
                </c:pt>
                <c:pt idx="144">
                  <c:v>-1.1108174554028724E-2</c:v>
                </c:pt>
                <c:pt idx="145">
                  <c:v>-1.2311219946842464E-2</c:v>
                </c:pt>
                <c:pt idx="146">
                  <c:v>-1.5053517700473334E-2</c:v>
                </c:pt>
                <c:pt idx="147">
                  <c:v>-1.1209247212468146E-2</c:v>
                </c:pt>
                <c:pt idx="148">
                  <c:v>-1.1465438325873642E-2</c:v>
                </c:pt>
                <c:pt idx="149">
                  <c:v>-1.2637600406386451E-2</c:v>
                </c:pt>
                <c:pt idx="150">
                  <c:v>-1.6307801315968179E-2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AF-4392-AE04-65C9FAAB5448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strRef>
              <c:f>A!$U$2:$U$35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A!$V$2:$V$35</c:f>
              <c:numCache>
                <c:formatCode>General</c:formatCode>
                <c:ptCount val="34"/>
                <c:pt idx="0">
                  <c:v>-10000</c:v>
                </c:pt>
                <c:pt idx="1">
                  <c:v>-7500</c:v>
                </c:pt>
                <c:pt idx="2">
                  <c:v>-5000</c:v>
                </c:pt>
                <c:pt idx="3">
                  <c:v>-2500</c:v>
                </c:pt>
                <c:pt idx="4">
                  <c:v>0</c:v>
                </c:pt>
                <c:pt idx="5">
                  <c:v>2500</c:v>
                </c:pt>
                <c:pt idx="6">
                  <c:v>5000</c:v>
                </c:pt>
                <c:pt idx="7">
                  <c:v>7500</c:v>
                </c:pt>
                <c:pt idx="8">
                  <c:v>10000</c:v>
                </c:pt>
                <c:pt idx="9">
                  <c:v>12500</c:v>
                </c:pt>
                <c:pt idx="10">
                  <c:v>15000</c:v>
                </c:pt>
                <c:pt idx="11">
                  <c:v>17500</c:v>
                </c:pt>
                <c:pt idx="12">
                  <c:v>20000</c:v>
                </c:pt>
                <c:pt idx="13">
                  <c:v>22500</c:v>
                </c:pt>
                <c:pt idx="14">
                  <c:v>25000</c:v>
                </c:pt>
                <c:pt idx="15">
                  <c:v>27500</c:v>
                </c:pt>
                <c:pt idx="16">
                  <c:v>30000</c:v>
                </c:pt>
                <c:pt idx="17">
                  <c:v>32500</c:v>
                </c:pt>
                <c:pt idx="18">
                  <c:v>35000</c:v>
                </c:pt>
                <c:pt idx="19">
                  <c:v>37500</c:v>
                </c:pt>
                <c:pt idx="20">
                  <c:v>40000</c:v>
                </c:pt>
                <c:pt idx="21">
                  <c:v>42500</c:v>
                </c:pt>
                <c:pt idx="22">
                  <c:v>45000</c:v>
                </c:pt>
                <c:pt idx="23">
                  <c:v>47500</c:v>
                </c:pt>
                <c:pt idx="24">
                  <c:v>50000</c:v>
                </c:pt>
                <c:pt idx="25">
                  <c:v>52500</c:v>
                </c:pt>
                <c:pt idx="26">
                  <c:v>55000</c:v>
                </c:pt>
                <c:pt idx="27">
                  <c:v>57500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AF-4392-AE04-65C9FAAB5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3560"/>
        <c:axId val="1"/>
      </c:scatterChart>
      <c:valAx>
        <c:axId val="82972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1751281947385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57975986277875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08251284198395"/>
          <c:y val="0.92145141978098655"/>
          <c:w val="0.81646727263723251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Cnc -- O-C Diagr</a:t>
            </a:r>
          </a:p>
        </c:rich>
      </c:tx>
      <c:layout>
        <c:manualLayout>
          <c:xMode val="edge"/>
          <c:yMode val="edge"/>
          <c:x val="0.41269892545483094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294117647058824"/>
          <c:w val="0.90354198090990934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'Q-fit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'Q-fit (2)'!$D$21:$D$1205</c:f>
              <c:numCache>
                <c:formatCode>General</c:formatCode>
                <c:ptCount val="1185"/>
                <c:pt idx="0">
                  <c:v>-2.4780000000000002</c:v>
                </c:pt>
                <c:pt idx="1">
                  <c:v>-0.93630000000000002</c:v>
                </c:pt>
                <c:pt idx="2">
                  <c:v>-0.93630000000000002</c:v>
                </c:pt>
                <c:pt idx="3">
                  <c:v>-5.0000000000000002E-5</c:v>
                </c:pt>
                <c:pt idx="4">
                  <c:v>0</c:v>
                </c:pt>
                <c:pt idx="5">
                  <c:v>2.0000000000000001E-4</c:v>
                </c:pt>
                <c:pt idx="6">
                  <c:v>0.19919999999999999</c:v>
                </c:pt>
                <c:pt idx="7">
                  <c:v>0.19925000000000001</c:v>
                </c:pt>
                <c:pt idx="8">
                  <c:v>0.19944999999999999</c:v>
                </c:pt>
                <c:pt idx="9">
                  <c:v>0.19950000000000001</c:v>
                </c:pt>
                <c:pt idx="10">
                  <c:v>0.28310000000000002</c:v>
                </c:pt>
                <c:pt idx="11">
                  <c:v>0.29504999999999998</c:v>
                </c:pt>
                <c:pt idx="12">
                  <c:v>0.29509999999999997</c:v>
                </c:pt>
                <c:pt idx="13">
                  <c:v>0.29554999999999998</c:v>
                </c:pt>
                <c:pt idx="14">
                  <c:v>0.29559999999999997</c:v>
                </c:pt>
                <c:pt idx="15">
                  <c:v>0.29559999999999997</c:v>
                </c:pt>
                <c:pt idx="16">
                  <c:v>0.29820000000000002</c:v>
                </c:pt>
                <c:pt idx="17">
                  <c:v>0.29820000000000002</c:v>
                </c:pt>
                <c:pt idx="18">
                  <c:v>0.38635000000000003</c:v>
                </c:pt>
                <c:pt idx="19">
                  <c:v>0.39419999999999999</c:v>
                </c:pt>
                <c:pt idx="20">
                  <c:v>0.39700000000000002</c:v>
                </c:pt>
                <c:pt idx="21">
                  <c:v>0.40300000000000002</c:v>
                </c:pt>
                <c:pt idx="22">
                  <c:v>0.40825</c:v>
                </c:pt>
                <c:pt idx="23">
                  <c:v>0.4985</c:v>
                </c:pt>
                <c:pt idx="24">
                  <c:v>0.499</c:v>
                </c:pt>
                <c:pt idx="25">
                  <c:v>0.49904999999999999</c:v>
                </c:pt>
                <c:pt idx="26">
                  <c:v>0.68974999999999997</c:v>
                </c:pt>
                <c:pt idx="27">
                  <c:v>0.69055</c:v>
                </c:pt>
                <c:pt idx="28">
                  <c:v>0.70020000000000004</c:v>
                </c:pt>
                <c:pt idx="29">
                  <c:v>0.77715000000000001</c:v>
                </c:pt>
                <c:pt idx="30">
                  <c:v>0.7772</c:v>
                </c:pt>
                <c:pt idx="31">
                  <c:v>0.86719999999999997</c:v>
                </c:pt>
                <c:pt idx="32">
                  <c:v>0.86750000000000005</c:v>
                </c:pt>
                <c:pt idx="33">
                  <c:v>0.87544999999999995</c:v>
                </c:pt>
                <c:pt idx="34">
                  <c:v>0.87775000000000003</c:v>
                </c:pt>
                <c:pt idx="35">
                  <c:v>0.88119999999999998</c:v>
                </c:pt>
                <c:pt idx="36">
                  <c:v>0.88800000000000001</c:v>
                </c:pt>
                <c:pt idx="37">
                  <c:v>0.96924999999999994</c:v>
                </c:pt>
                <c:pt idx="38">
                  <c:v>0.97470000000000001</c:v>
                </c:pt>
                <c:pt idx="39">
                  <c:v>0.9768</c:v>
                </c:pt>
                <c:pt idx="40">
                  <c:v>0.98829999999999996</c:v>
                </c:pt>
                <c:pt idx="41">
                  <c:v>1.0763</c:v>
                </c:pt>
                <c:pt idx="42">
                  <c:v>1.0831</c:v>
                </c:pt>
                <c:pt idx="43">
                  <c:v>1.2735000000000001</c:v>
                </c:pt>
                <c:pt idx="44">
                  <c:v>1.353</c:v>
                </c:pt>
                <c:pt idx="45">
                  <c:v>1.3532500000000001</c:v>
                </c:pt>
                <c:pt idx="46">
                  <c:v>1.3553500000000001</c:v>
                </c:pt>
                <c:pt idx="47">
                  <c:v>1.3654500000000001</c:v>
                </c:pt>
                <c:pt idx="48">
                  <c:v>1.3683000000000001</c:v>
                </c:pt>
                <c:pt idx="49">
                  <c:v>1.4537</c:v>
                </c:pt>
                <c:pt idx="50">
                  <c:v>1.5524500000000001</c:v>
                </c:pt>
                <c:pt idx="51">
                  <c:v>1.5527</c:v>
                </c:pt>
                <c:pt idx="52">
                  <c:v>1.6419999999999999</c:v>
                </c:pt>
                <c:pt idx="53">
                  <c:v>1.6433500000000001</c:v>
                </c:pt>
                <c:pt idx="54">
                  <c:v>1.74465</c:v>
                </c:pt>
                <c:pt idx="55">
                  <c:v>1.8310999999999999</c:v>
                </c:pt>
                <c:pt idx="56">
                  <c:v>1.9314</c:v>
                </c:pt>
                <c:pt idx="57">
                  <c:v>2.0356000000000001</c:v>
                </c:pt>
                <c:pt idx="58">
                  <c:v>2.4171999999999998</c:v>
                </c:pt>
                <c:pt idx="59">
                  <c:v>2.6956000000000002</c:v>
                </c:pt>
                <c:pt idx="60">
                  <c:v>3.073</c:v>
                </c:pt>
                <c:pt idx="61">
                  <c:v>3.2559</c:v>
                </c:pt>
                <c:pt idx="62">
                  <c:v>3.2658</c:v>
                </c:pt>
                <c:pt idx="63">
                  <c:v>3.3731</c:v>
                </c:pt>
                <c:pt idx="64">
                  <c:v>3.55565</c:v>
                </c:pt>
                <c:pt idx="65">
                  <c:v>3.6410999999999998</c:v>
                </c:pt>
                <c:pt idx="66">
                  <c:v>3.6491500000000001</c:v>
                </c:pt>
                <c:pt idx="67">
                  <c:v>3.7444999999999999</c:v>
                </c:pt>
                <c:pt idx="68">
                  <c:v>3.7455500000000002</c:v>
                </c:pt>
                <c:pt idx="69">
                  <c:v>3.8132999999999999</c:v>
                </c:pt>
                <c:pt idx="70">
                  <c:v>3.8227000000000002</c:v>
                </c:pt>
                <c:pt idx="71">
                  <c:v>3.8325</c:v>
                </c:pt>
                <c:pt idx="72">
                  <c:v>3.83405</c:v>
                </c:pt>
                <c:pt idx="73">
                  <c:v>3.8394499999999998</c:v>
                </c:pt>
                <c:pt idx="74">
                  <c:v>3.9157999999999999</c:v>
                </c:pt>
                <c:pt idx="75">
                  <c:v>3.9358499999999998</c:v>
                </c:pt>
                <c:pt idx="76">
                  <c:v>3.9358499999999998</c:v>
                </c:pt>
                <c:pt idx="77">
                  <c:v>3.9358499999999998</c:v>
                </c:pt>
                <c:pt idx="78">
                  <c:v>4.0011000000000001</c:v>
                </c:pt>
                <c:pt idx="79">
                  <c:v>4.0082500000000003</c:v>
                </c:pt>
                <c:pt idx="80">
                  <c:v>4.0082500000000003</c:v>
                </c:pt>
                <c:pt idx="81">
                  <c:v>4.0159500000000001</c:v>
                </c:pt>
                <c:pt idx="82">
                  <c:v>4.0162000000000004</c:v>
                </c:pt>
                <c:pt idx="83">
                  <c:v>4.02135</c:v>
                </c:pt>
                <c:pt idx="84">
                  <c:v>4.0218999999999996</c:v>
                </c:pt>
                <c:pt idx="85">
                  <c:v>4.02515</c:v>
                </c:pt>
                <c:pt idx="86">
                  <c:v>4.0335999999999999</c:v>
                </c:pt>
                <c:pt idx="87">
                  <c:v>4.1174999999999997</c:v>
                </c:pt>
                <c:pt idx="88">
                  <c:v>4.1299000000000001</c:v>
                </c:pt>
                <c:pt idx="89">
                  <c:v>4.19245</c:v>
                </c:pt>
                <c:pt idx="90">
                  <c:v>4.19245</c:v>
                </c:pt>
                <c:pt idx="91">
                  <c:v>4.2150999999999996</c:v>
                </c:pt>
                <c:pt idx="92">
                  <c:v>4.2209000000000003</c:v>
                </c:pt>
                <c:pt idx="93">
                  <c:v>4.2976999999999999</c:v>
                </c:pt>
                <c:pt idx="94">
                  <c:v>4.3068</c:v>
                </c:pt>
                <c:pt idx="95">
                  <c:v>4.3083499999999999</c:v>
                </c:pt>
                <c:pt idx="96">
                  <c:v>4.3083999999999998</c:v>
                </c:pt>
                <c:pt idx="97">
                  <c:v>4.3089000000000004</c:v>
                </c:pt>
                <c:pt idx="98">
                  <c:v>4.3089500000000003</c:v>
                </c:pt>
                <c:pt idx="99">
                  <c:v>4.3108000000000004</c:v>
                </c:pt>
                <c:pt idx="100">
                  <c:v>4.3146500000000003</c:v>
                </c:pt>
                <c:pt idx="101">
                  <c:v>4.3147000000000002</c:v>
                </c:pt>
                <c:pt idx="102">
                  <c:v>4.3802500000000002</c:v>
                </c:pt>
                <c:pt idx="103">
                  <c:v>4.3855500000000003</c:v>
                </c:pt>
                <c:pt idx="104">
                  <c:v>4.3925999999999998</c:v>
                </c:pt>
                <c:pt idx="105">
                  <c:v>4.3929999999999998</c:v>
                </c:pt>
                <c:pt idx="106">
                  <c:v>4.4873000000000003</c:v>
                </c:pt>
                <c:pt idx="107">
                  <c:v>4.4948499999999996</c:v>
                </c:pt>
                <c:pt idx="108">
                  <c:v>4.5057999999999998</c:v>
                </c:pt>
                <c:pt idx="109">
                  <c:v>4.51</c:v>
                </c:pt>
                <c:pt idx="110">
                  <c:v>4.51</c:v>
                </c:pt>
                <c:pt idx="111">
                  <c:v>4.51</c:v>
                </c:pt>
                <c:pt idx="112">
                  <c:v>4.5125999999999999</c:v>
                </c:pt>
                <c:pt idx="113">
                  <c:v>4.5850999999999997</c:v>
                </c:pt>
                <c:pt idx="114">
                  <c:v>4.5995999999999997</c:v>
                </c:pt>
                <c:pt idx="115">
                  <c:v>4.6085500000000001</c:v>
                </c:pt>
                <c:pt idx="116">
                  <c:v>4.609</c:v>
                </c:pt>
                <c:pt idx="117">
                  <c:v>4.6131500000000001</c:v>
                </c:pt>
                <c:pt idx="118">
                  <c:v>4.6798999999999999</c:v>
                </c:pt>
                <c:pt idx="119">
                  <c:v>4.6837999999999997</c:v>
                </c:pt>
                <c:pt idx="120">
                  <c:v>4.68865</c:v>
                </c:pt>
                <c:pt idx="121">
                  <c:v>4.6886999999999999</c:v>
                </c:pt>
                <c:pt idx="122">
                  <c:v>4.7748999999999997</c:v>
                </c:pt>
                <c:pt idx="123">
                  <c:v>4.8681000000000001</c:v>
                </c:pt>
                <c:pt idx="124">
                  <c:v>4.86815</c:v>
                </c:pt>
                <c:pt idx="125">
                  <c:v>4.8981000000000003</c:v>
                </c:pt>
                <c:pt idx="126">
                  <c:v>5.05105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</c:numCache>
            </c:numRef>
          </c:xVal>
          <c:yVal>
            <c:numRef>
              <c:f>'Q-fit (2)'!$E$21:$E$1205</c:f>
              <c:numCache>
                <c:formatCode>General</c:formatCode>
                <c:ptCount val="1185"/>
                <c:pt idx="0">
                  <c:v>4.8452798360813176E-2</c:v>
                </c:pt>
                <c:pt idx="1">
                  <c:v>1.6533230467757676E-2</c:v>
                </c:pt>
                <c:pt idx="2">
                  <c:v>1.6533230467757676E-2</c:v>
                </c:pt>
                <c:pt idx="3">
                  <c:v>5.4131865908857435E-4</c:v>
                </c:pt>
                <c:pt idx="4">
                  <c:v>0</c:v>
                </c:pt>
                <c:pt idx="5">
                  <c:v>-6.6527463786769658E-4</c:v>
                </c:pt>
                <c:pt idx="6">
                  <c:v>-1.6135421392391436E-3</c:v>
                </c:pt>
                <c:pt idx="7">
                  <c:v>-3.6548608040902764E-3</c:v>
                </c:pt>
                <c:pt idx="8">
                  <c:v>-4.0201354422606528E-3</c:v>
                </c:pt>
                <c:pt idx="9">
                  <c:v>-3.261454105086159E-3</c:v>
                </c:pt>
                <c:pt idx="10">
                  <c:v>-6.4625392406014726E-4</c:v>
                </c:pt>
                <c:pt idx="11">
                  <c:v>-1.8214137016911991E-3</c:v>
                </c:pt>
                <c:pt idx="12">
                  <c:v>-2.7627323652268387E-3</c:v>
                </c:pt>
                <c:pt idx="13">
                  <c:v>-1.0346003036829643E-3</c:v>
                </c:pt>
                <c:pt idx="14">
                  <c:v>-3.4759189657052048E-3</c:v>
                </c:pt>
                <c:pt idx="15">
                  <c:v>-3.4759189584292471E-3</c:v>
                </c:pt>
                <c:pt idx="16">
                  <c:v>-1.9244892973802052E-3</c:v>
                </c:pt>
                <c:pt idx="17">
                  <c:v>-1.9244892901042476E-3</c:v>
                </c:pt>
                <c:pt idx="18">
                  <c:v>1.3030712820182089E-2</c:v>
                </c:pt>
                <c:pt idx="19">
                  <c:v>7.4368316563777626E-4</c:v>
                </c:pt>
                <c:pt idx="20">
                  <c:v>2.0298381932661869E-3</c:v>
                </c:pt>
                <c:pt idx="21">
                  <c:v>-4.5928401021228638E-2</c:v>
                </c:pt>
                <c:pt idx="22">
                  <c:v>6.7331396639929153E-3</c:v>
                </c:pt>
                <c:pt idx="23">
                  <c:v>-6.1470419605029747E-3</c:v>
                </c:pt>
                <c:pt idx="24">
                  <c:v>-4.9602285653236322E-3</c:v>
                </c:pt>
                <c:pt idx="25">
                  <c:v>-6.7015472159255296E-3</c:v>
                </c:pt>
                <c:pt idx="26">
                  <c:v>-1.1890917136042845E-2</c:v>
                </c:pt>
                <c:pt idx="27">
                  <c:v>-2.0952015700459015E-2</c:v>
                </c:pt>
                <c:pt idx="28">
                  <c:v>-2.1126517116499599E-2</c:v>
                </c:pt>
                <c:pt idx="29">
                  <c:v>-8.2159351295558736E-3</c:v>
                </c:pt>
                <c:pt idx="30">
                  <c:v>-9.4572537927888334E-3</c:v>
                </c:pt>
                <c:pt idx="31">
                  <c:v>-1.263084210222587E-2</c:v>
                </c:pt>
                <c:pt idx="32">
                  <c:v>-1.2178754062915687E-2</c:v>
                </c:pt>
                <c:pt idx="33">
                  <c:v>-2.6948421036649961E-2</c:v>
                </c:pt>
                <c:pt idx="34">
                  <c:v>-1.2249079401954077E-2</c:v>
                </c:pt>
                <c:pt idx="35">
                  <c:v>-2.970006695977645E-2</c:v>
                </c:pt>
                <c:pt idx="36">
                  <c:v>-1.2719404745439533E-2</c:v>
                </c:pt>
                <c:pt idx="37">
                  <c:v>-1.5862227526667994E-2</c:v>
                </c:pt>
                <c:pt idx="38">
                  <c:v>-2.1965961481328122E-2</c:v>
                </c:pt>
                <c:pt idx="39">
                  <c:v>-2.3501345211116131E-2</c:v>
                </c:pt>
                <c:pt idx="40">
                  <c:v>-1.5004637054516934E-2</c:v>
                </c:pt>
                <c:pt idx="41">
                  <c:v>-9.7254789652652107E-3</c:v>
                </c:pt>
                <c:pt idx="42">
                  <c:v>-3.7744816749182064E-2</c:v>
                </c:pt>
                <c:pt idx="43">
                  <c:v>-2.3286274707061239E-2</c:v>
                </c:pt>
                <c:pt idx="44">
                  <c:v>-1.018294438108569E-2</c:v>
                </c:pt>
                <c:pt idx="45">
                  <c:v>-1.0889537683397066E-2</c:v>
                </c:pt>
                <c:pt idx="46">
                  <c:v>-1.0724921412474941E-2</c:v>
                </c:pt>
                <c:pt idx="47">
                  <c:v>-1.587129076506244E-2</c:v>
                </c:pt>
                <c:pt idx="48">
                  <c:v>-2.8026454398059286E-2</c:v>
                </c:pt>
                <c:pt idx="49">
                  <c:v>-3.3798725977248978E-2</c:v>
                </c:pt>
                <c:pt idx="50">
                  <c:v>-4.1403079827432521E-2</c:v>
                </c:pt>
                <c:pt idx="51">
                  <c:v>-1.8609673126775306E-2</c:v>
                </c:pt>
                <c:pt idx="52">
                  <c:v>-1.8048002020805143E-3</c:v>
                </c:pt>
                <c:pt idx="53">
                  <c:v>3.2795959705254063E-3</c:v>
                </c:pt>
                <c:pt idx="54">
                  <c:v>1.3167990451620426E-2</c:v>
                </c:pt>
                <c:pt idx="55">
                  <c:v>-6.8719729970325716E-3</c:v>
                </c:pt>
                <c:pt idx="56">
                  <c:v>8.4279469592729583E-4</c:v>
                </c:pt>
                <c:pt idx="57">
                  <c:v>-1.5865293113165535E-2</c:v>
                </c:pt>
                <c:pt idx="58">
                  <c:v>0</c:v>
                </c:pt>
                <c:pt idx="59">
                  <c:v>-1.5571607451420277E-2</c:v>
                </c:pt>
                <c:pt idx="60">
                  <c:v>-1.1844854459923226E-2</c:v>
                </c:pt>
                <c:pt idx="61">
                  <c:v>-1.5688513391069137E-2</c:v>
                </c:pt>
                <c:pt idx="62">
                  <c:v>-1.9869608106091619E-2</c:v>
                </c:pt>
                <c:pt idx="63">
                  <c:v>-1.5439452843565959E-2</c:v>
                </c:pt>
                <c:pt idx="64">
                  <c:v>-1.1893881150172092E-2</c:v>
                </c:pt>
                <c:pt idx="65">
                  <c:v>-1.290747139864834E-2</c:v>
                </c:pt>
                <c:pt idx="66">
                  <c:v>-1.1959775685681961E-2</c:v>
                </c:pt>
                <c:pt idx="67">
                  <c:v>-1.2754460636642762E-2</c:v>
                </c:pt>
                <c:pt idx="68">
                  <c:v>-1.1822152504464611E-2</c:v>
                </c:pt>
                <c:pt idx="69">
                  <c:v>-1.1508937044709455E-2</c:v>
                </c:pt>
                <c:pt idx="70">
                  <c:v>-1.2076845152478199E-2</c:v>
                </c:pt>
                <c:pt idx="71">
                  <c:v>-9.1753025481011719E-3</c:v>
                </c:pt>
                <c:pt idx="72">
                  <c:v>-7.4561810179147869E-3</c:v>
                </c:pt>
                <c:pt idx="73">
                  <c:v>-1.061859631590778E-2</c:v>
                </c:pt>
                <c:pt idx="74">
                  <c:v>-9.712190403661225E-3</c:v>
                </c:pt>
                <c:pt idx="75">
                  <c:v>-1.4280973140557762E-2</c:v>
                </c:pt>
                <c:pt idx="76">
                  <c:v>-1.4180973135808017E-2</c:v>
                </c:pt>
                <c:pt idx="77">
                  <c:v>-1.408097313833423E-2</c:v>
                </c:pt>
                <c:pt idx="78">
                  <c:v>-1.1801824664871674E-2</c:v>
                </c:pt>
                <c:pt idx="79">
                  <c:v>-1.1810393072664738E-2</c:v>
                </c:pt>
                <c:pt idx="80">
                  <c:v>-1.171039307519095E-2</c:v>
                </c:pt>
                <c:pt idx="81">
                  <c:v>-1.0973466734867543E-2</c:v>
                </c:pt>
                <c:pt idx="82">
                  <c:v>-1.1580060039705131E-2</c:v>
                </c:pt>
                <c:pt idx="83">
                  <c:v>-9.9358820370980538E-3</c:v>
                </c:pt>
                <c:pt idx="84">
                  <c:v>-1.0390387295046821E-2</c:v>
                </c:pt>
                <c:pt idx="85">
                  <c:v>-9.3761002062819898E-3</c:v>
                </c:pt>
                <c:pt idx="86">
                  <c:v>-9.258953774406109E-3</c:v>
                </c:pt>
                <c:pt idx="87">
                  <c:v>-1.1491665558423847E-2</c:v>
                </c:pt>
                <c:pt idx="88">
                  <c:v>-1.1438693276431877E-2</c:v>
                </c:pt>
                <c:pt idx="89">
                  <c:v>-1.0028337164840195E-2</c:v>
                </c:pt>
                <c:pt idx="90">
                  <c:v>-1.0028337164840195E-2</c:v>
                </c:pt>
                <c:pt idx="91">
                  <c:v>-9.545690227241721E-3</c:v>
                </c:pt>
                <c:pt idx="92">
                  <c:v>-1.1638654803391546E-2</c:v>
                </c:pt>
                <c:pt idx="93">
                  <c:v>-1.880411683669081E-2</c:v>
                </c:pt>
                <c:pt idx="94">
                  <c:v>-1.1924112986889668E-2</c:v>
                </c:pt>
                <c:pt idx="95">
                  <c:v>-3.6049914560862817E-3</c:v>
                </c:pt>
                <c:pt idx="96">
                  <c:v>-8.4463101156870835E-3</c:v>
                </c:pt>
                <c:pt idx="97">
                  <c:v>-1.3559496714151464E-2</c:v>
                </c:pt>
                <c:pt idx="98">
                  <c:v>-1.0000815374951344E-2</c:v>
                </c:pt>
                <c:pt idx="99">
                  <c:v>-1.3329605804756284E-2</c:v>
                </c:pt>
                <c:pt idx="100">
                  <c:v>-9.9111426316085272E-3</c:v>
                </c:pt>
                <c:pt idx="101">
                  <c:v>-1.3952461296867114E-2</c:v>
                </c:pt>
                <c:pt idx="102">
                  <c:v>-9.6212247881339863E-3</c:v>
                </c:pt>
                <c:pt idx="103">
                  <c:v>-1.080100276885787E-2</c:v>
                </c:pt>
                <c:pt idx="104">
                  <c:v>-1.0126933848368935E-2</c:v>
                </c:pt>
                <c:pt idx="105">
                  <c:v>-1.1157483131682966E-2</c:v>
                </c:pt>
                <c:pt idx="106">
                  <c:v>-1.2184476225229446E-2</c:v>
                </c:pt>
                <c:pt idx="107">
                  <c:v>-9.9235939123900607E-3</c:v>
                </c:pt>
                <c:pt idx="108">
                  <c:v>-1.1872380491695367E-2</c:v>
                </c:pt>
                <c:pt idx="109">
                  <c:v>-1.3773147948086262E-2</c:v>
                </c:pt>
                <c:pt idx="110">
                  <c:v>-1.2733147945255041E-2</c:v>
                </c:pt>
                <c:pt idx="111">
                  <c:v>-1.2333147948083933E-2</c:v>
                </c:pt>
                <c:pt idx="112">
                  <c:v>-1.2491718276578467E-2</c:v>
                </c:pt>
                <c:pt idx="113">
                  <c:v>-1.3003775529796258E-2</c:v>
                </c:pt>
                <c:pt idx="114">
                  <c:v>-1.09861869859742E-2</c:v>
                </c:pt>
                <c:pt idx="115">
                  <c:v>-1.138222715962911E-2</c:v>
                </c:pt>
                <c:pt idx="116">
                  <c:v>-9.5840951034915633E-3</c:v>
                </c:pt>
                <c:pt idx="117">
                  <c:v>-1.1183543894730974E-2</c:v>
                </c:pt>
                <c:pt idx="118">
                  <c:v>-1.244395522371633E-2</c:v>
                </c:pt>
                <c:pt idx="119">
                  <c:v>-1.0966810717945918E-2</c:v>
                </c:pt>
                <c:pt idx="120">
                  <c:v>-5.7747207538341172E-3</c:v>
                </c:pt>
                <c:pt idx="121">
                  <c:v>-1.0916039413132239E-2</c:v>
                </c:pt>
                <c:pt idx="122">
                  <c:v>-1.019940956030041E-2</c:v>
                </c:pt>
                <c:pt idx="123">
                  <c:v>-9.9173921335022897E-3</c:v>
                </c:pt>
                <c:pt idx="124">
                  <c:v>-6.5887107921298593E-3</c:v>
                </c:pt>
                <c:pt idx="125">
                  <c:v>-8.6585882454528473E-3</c:v>
                </c:pt>
                <c:pt idx="126">
                  <c:v>-8.2523697201395407E-3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A-4410-ABD4-9E1F21AB4C94}"/>
            </c:ext>
          </c:extLst>
        </c:ser>
        <c:ser>
          <c:idx val="1"/>
          <c:order val="1"/>
          <c:tx>
            <c:strRef>
              <c:f>'Q-fit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'Q-fit (2)'!$U$2:$U$38</c:f>
              <c:numCache>
                <c:formatCode>General</c:formatCode>
                <c:ptCount val="37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3.4</c:v>
                </c:pt>
                <c:pt idx="23">
                  <c:v>3.6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4.8</c:v>
                </c:pt>
                <c:pt idx="30">
                  <c:v>5</c:v>
                </c:pt>
                <c:pt idx="31">
                  <c:v>5.2</c:v>
                </c:pt>
                <c:pt idx="32">
                  <c:v>5.4</c:v>
                </c:pt>
                <c:pt idx="33">
                  <c:v>5.6</c:v>
                </c:pt>
                <c:pt idx="34">
                  <c:v>5.8</c:v>
                </c:pt>
                <c:pt idx="35">
                  <c:v>6</c:v>
                </c:pt>
                <c:pt idx="36">
                  <c:v>6.2</c:v>
                </c:pt>
              </c:numCache>
            </c:numRef>
          </c:xVal>
          <c:yVal>
            <c:numRef>
              <c:f>'Q-fit (2)'!$V$2:$V$38</c:f>
              <c:numCache>
                <c:formatCode>General</c:formatCode>
                <c:ptCount val="37"/>
                <c:pt idx="0">
                  <c:v>1.3328065027572727E-2</c:v>
                </c:pt>
                <c:pt idx="1">
                  <c:v>1.0338619881366768E-2</c:v>
                </c:pt>
                <c:pt idx="2">
                  <c:v>7.5105736659397777E-3</c:v>
                </c:pt>
                <c:pt idx="3">
                  <c:v>4.8439263812917561E-3</c:v>
                </c:pt>
                <c:pt idx="4">
                  <c:v>2.3386780274227041E-3</c:v>
                </c:pt>
                <c:pt idx="5">
                  <c:v>-5.1713956673790377E-6</c:v>
                </c:pt>
                <c:pt idx="6">
                  <c:v>-2.1876218879784927E-3</c:v>
                </c:pt>
                <c:pt idx="7">
                  <c:v>-4.2086734495106375E-3</c:v>
                </c:pt>
                <c:pt idx="8">
                  <c:v>-6.0683260802638127E-3</c:v>
                </c:pt>
                <c:pt idx="9">
                  <c:v>-7.7665797802380192E-3</c:v>
                </c:pt>
                <c:pt idx="10">
                  <c:v>-9.3034345494332569E-3</c:v>
                </c:pt>
                <c:pt idx="11">
                  <c:v>-1.0678890387849525E-2</c:v>
                </c:pt>
                <c:pt idx="12">
                  <c:v>-1.1892947295486823E-2</c:v>
                </c:pt>
                <c:pt idx="13">
                  <c:v>-1.2945605272345152E-2</c:v>
                </c:pt>
                <c:pt idx="14">
                  <c:v>-1.3836864318424513E-2</c:v>
                </c:pt>
                <c:pt idx="15">
                  <c:v>-1.4566724433724905E-2</c:v>
                </c:pt>
                <c:pt idx="16">
                  <c:v>-1.5135185618246328E-2</c:v>
                </c:pt>
                <c:pt idx="17">
                  <c:v>-1.554224787198878E-2</c:v>
                </c:pt>
                <c:pt idx="18">
                  <c:v>-1.5787911194952264E-2</c:v>
                </c:pt>
                <c:pt idx="19">
                  <c:v>-1.5872175587136779E-2</c:v>
                </c:pt>
                <c:pt idx="20">
                  <c:v>-1.5795041048542322E-2</c:v>
                </c:pt>
                <c:pt idx="21">
                  <c:v>-1.5556507579168894E-2</c:v>
                </c:pt>
                <c:pt idx="22">
                  <c:v>-1.5156575179016508E-2</c:v>
                </c:pt>
                <c:pt idx="23">
                  <c:v>-1.4595243848085145E-2</c:v>
                </c:pt>
                <c:pt idx="24">
                  <c:v>-1.3872513586374816E-2</c:v>
                </c:pt>
                <c:pt idx="25">
                  <c:v>-1.2988384393885513E-2</c:v>
                </c:pt>
                <c:pt idx="26">
                  <c:v>-1.1942856270617246E-2</c:v>
                </c:pt>
                <c:pt idx="27">
                  <c:v>-1.0735929216570003E-2</c:v>
                </c:pt>
                <c:pt idx="28">
                  <c:v>-9.3676032317437999E-3</c:v>
                </c:pt>
                <c:pt idx="29">
                  <c:v>-7.8378783161386217E-3</c:v>
                </c:pt>
                <c:pt idx="30">
                  <c:v>-6.1467544697544757E-3</c:v>
                </c:pt>
                <c:pt idx="31">
                  <c:v>-4.2942316925913548E-3</c:v>
                </c:pt>
                <c:pt idx="32">
                  <c:v>-2.280309984649273E-3</c:v>
                </c:pt>
                <c:pt idx="33">
                  <c:v>-1.049893459282164E-4</c:v>
                </c:pt>
                <c:pt idx="34">
                  <c:v>2.2317302235718151E-3</c:v>
                </c:pt>
                <c:pt idx="35">
                  <c:v>4.7298487238508075E-3</c:v>
                </c:pt>
                <c:pt idx="36">
                  <c:v>7.3893661549087608E-3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2A-4410-ABD4-9E1F21AB4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6840"/>
        <c:axId val="1"/>
      </c:scatterChart>
      <c:valAx>
        <c:axId val="829726840"/>
        <c:scaling>
          <c:orientation val="minMax"/>
          <c:max val="6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498245411631231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68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57631257631258"/>
          <c:y val="0.93647058823529417"/>
          <c:w val="0.45054945054945056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Cnc - O-C Diagr.</a:t>
            </a:r>
          </a:p>
        </c:rich>
      </c:tx>
      <c:layout>
        <c:manualLayout>
          <c:xMode val="edge"/>
          <c:yMode val="edge"/>
          <c:x val="0.365419456257807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5"/>
          <c:w val="0.791445227978129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3863.5</c:v>
                </c:pt>
                <c:pt idx="2">
                  <c:v>3942</c:v>
                </c:pt>
                <c:pt idx="3">
                  <c:v>3970</c:v>
                </c:pt>
                <c:pt idx="4">
                  <c:v>4030</c:v>
                </c:pt>
                <c:pt idx="5">
                  <c:v>4082.5</c:v>
                </c:pt>
                <c:pt idx="6">
                  <c:v>6897.5</c:v>
                </c:pt>
                <c:pt idx="7">
                  <c:v>6905.5</c:v>
                </c:pt>
                <c:pt idx="8">
                  <c:v>7002</c:v>
                </c:pt>
                <c:pt idx="9">
                  <c:v>8754.5</c:v>
                </c:pt>
                <c:pt idx="10">
                  <c:v>8812</c:v>
                </c:pt>
                <c:pt idx="11">
                  <c:v>8880</c:v>
                </c:pt>
                <c:pt idx="12">
                  <c:v>9692.5</c:v>
                </c:pt>
                <c:pt idx="13">
                  <c:v>9747</c:v>
                </c:pt>
                <c:pt idx="14">
                  <c:v>9768</c:v>
                </c:pt>
                <c:pt idx="15">
                  <c:v>9883</c:v>
                </c:pt>
                <c:pt idx="16">
                  <c:v>10763</c:v>
                </c:pt>
                <c:pt idx="17">
                  <c:v>10831</c:v>
                </c:pt>
                <c:pt idx="18">
                  <c:v>12735</c:v>
                </c:pt>
                <c:pt idx="19">
                  <c:v>13654.5</c:v>
                </c:pt>
                <c:pt idx="20">
                  <c:v>13683</c:v>
                </c:pt>
                <c:pt idx="21">
                  <c:v>16420</c:v>
                </c:pt>
                <c:pt idx="22">
                  <c:v>16433.5</c:v>
                </c:pt>
                <c:pt idx="23">
                  <c:v>17446.5</c:v>
                </c:pt>
                <c:pt idx="24">
                  <c:v>18311</c:v>
                </c:pt>
                <c:pt idx="25">
                  <c:v>20356</c:v>
                </c:pt>
                <c:pt idx="26">
                  <c:v>24172</c:v>
                </c:pt>
                <c:pt idx="27">
                  <c:v>26956</c:v>
                </c:pt>
                <c:pt idx="28">
                  <c:v>30730</c:v>
                </c:pt>
                <c:pt idx="29">
                  <c:v>32658</c:v>
                </c:pt>
                <c:pt idx="30">
                  <c:v>33731</c:v>
                </c:pt>
                <c:pt idx="31">
                  <c:v>35556.5</c:v>
                </c:pt>
                <c:pt idx="32">
                  <c:v>36491.5</c:v>
                </c:pt>
                <c:pt idx="33">
                  <c:v>37445</c:v>
                </c:pt>
                <c:pt idx="34">
                  <c:v>37455.5</c:v>
                </c:pt>
                <c:pt idx="35">
                  <c:v>38133</c:v>
                </c:pt>
                <c:pt idx="36">
                  <c:v>38227</c:v>
                </c:pt>
                <c:pt idx="37">
                  <c:v>38325</c:v>
                </c:pt>
                <c:pt idx="38">
                  <c:v>38394.5</c:v>
                </c:pt>
                <c:pt idx="39">
                  <c:v>40011</c:v>
                </c:pt>
                <c:pt idx="40">
                  <c:v>40219</c:v>
                </c:pt>
                <c:pt idx="41">
                  <c:v>40251.5</c:v>
                </c:pt>
                <c:pt idx="42">
                  <c:v>40336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DC-4158-B14B-8F58292332B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3863.5</c:v>
                </c:pt>
                <c:pt idx="2">
                  <c:v>3942</c:v>
                </c:pt>
                <c:pt idx="3">
                  <c:v>3970</c:v>
                </c:pt>
                <c:pt idx="4">
                  <c:v>4030</c:v>
                </c:pt>
                <c:pt idx="5">
                  <c:v>4082.5</c:v>
                </c:pt>
                <c:pt idx="6">
                  <c:v>6897.5</c:v>
                </c:pt>
                <c:pt idx="7">
                  <c:v>6905.5</c:v>
                </c:pt>
                <c:pt idx="8">
                  <c:v>7002</c:v>
                </c:pt>
                <c:pt idx="9">
                  <c:v>8754.5</c:v>
                </c:pt>
                <c:pt idx="10">
                  <c:v>8812</c:v>
                </c:pt>
                <c:pt idx="11">
                  <c:v>8880</c:v>
                </c:pt>
                <c:pt idx="12">
                  <c:v>9692.5</c:v>
                </c:pt>
                <c:pt idx="13">
                  <c:v>9747</c:v>
                </c:pt>
                <c:pt idx="14">
                  <c:v>9768</c:v>
                </c:pt>
                <c:pt idx="15">
                  <c:v>9883</c:v>
                </c:pt>
                <c:pt idx="16">
                  <c:v>10763</c:v>
                </c:pt>
                <c:pt idx="17">
                  <c:v>10831</c:v>
                </c:pt>
                <c:pt idx="18">
                  <c:v>12735</c:v>
                </c:pt>
                <c:pt idx="19">
                  <c:v>13654.5</c:v>
                </c:pt>
                <c:pt idx="20">
                  <c:v>13683</c:v>
                </c:pt>
                <c:pt idx="21">
                  <c:v>16420</c:v>
                </c:pt>
                <c:pt idx="22">
                  <c:v>16433.5</c:v>
                </c:pt>
                <c:pt idx="23">
                  <c:v>17446.5</c:v>
                </c:pt>
                <c:pt idx="24">
                  <c:v>18311</c:v>
                </c:pt>
                <c:pt idx="25">
                  <c:v>20356</c:v>
                </c:pt>
                <c:pt idx="26">
                  <c:v>24172</c:v>
                </c:pt>
                <c:pt idx="27">
                  <c:v>26956</c:v>
                </c:pt>
                <c:pt idx="28">
                  <c:v>30730</c:v>
                </c:pt>
                <c:pt idx="29">
                  <c:v>32658</c:v>
                </c:pt>
                <c:pt idx="30">
                  <c:v>33731</c:v>
                </c:pt>
                <c:pt idx="31">
                  <c:v>35556.5</c:v>
                </c:pt>
                <c:pt idx="32">
                  <c:v>36491.5</c:v>
                </c:pt>
                <c:pt idx="33">
                  <c:v>37445</c:v>
                </c:pt>
                <c:pt idx="34">
                  <c:v>37455.5</c:v>
                </c:pt>
                <c:pt idx="35">
                  <c:v>38133</c:v>
                </c:pt>
                <c:pt idx="36">
                  <c:v>38227</c:v>
                </c:pt>
                <c:pt idx="37">
                  <c:v>38325</c:v>
                </c:pt>
                <c:pt idx="38">
                  <c:v>38394.5</c:v>
                </c:pt>
                <c:pt idx="39">
                  <c:v>40011</c:v>
                </c:pt>
                <c:pt idx="40">
                  <c:v>40219</c:v>
                </c:pt>
                <c:pt idx="41">
                  <c:v>40251.5</c:v>
                </c:pt>
                <c:pt idx="42">
                  <c:v>40336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1">
                  <c:v>1.7281800501223188E-2</c:v>
                </c:pt>
                <c:pt idx="2">
                  <c:v>5.0811459950637072E-3</c:v>
                </c:pt>
                <c:pt idx="3">
                  <c:v>6.3981100029195659E-3</c:v>
                </c:pt>
                <c:pt idx="4">
                  <c:v>-4.1494109995255712E-2</c:v>
                </c:pt>
                <c:pt idx="5">
                  <c:v>1.1225197507883422E-2</c:v>
                </c:pt>
                <c:pt idx="6">
                  <c:v>-4.3014574985136278E-3</c:v>
                </c:pt>
                <c:pt idx="7">
                  <c:v>-1.3353753492992837E-2</c:v>
                </c:pt>
                <c:pt idx="8">
                  <c:v>-1.34220740001183E-2</c:v>
                </c:pt>
                <c:pt idx="9">
                  <c:v>-1.7315666504146066E-2</c:v>
                </c:pt>
                <c:pt idx="10">
                  <c:v>-2.0004044003144372E-2</c:v>
                </c:pt>
                <c:pt idx="11">
                  <c:v>-2.9485600025509484E-3</c:v>
                </c:pt>
                <c:pt idx="12">
                  <c:v>-5.197372505790554E-3</c:v>
                </c:pt>
                <c:pt idx="13">
                  <c:v>-1.1241139000048861E-2</c:v>
                </c:pt>
                <c:pt idx="14">
                  <c:v>-1.2753415998304263E-2</c:v>
                </c:pt>
                <c:pt idx="15">
                  <c:v>-4.1301710007246584E-3</c:v>
                </c:pt>
                <c:pt idx="16">
                  <c:v>2.117269003065303E-3</c:v>
                </c:pt>
                <c:pt idx="17">
                  <c:v>-2.5827246994595043E-2</c:v>
                </c:pt>
                <c:pt idx="18">
                  <c:v>-9.2736950027756393E-3</c:v>
                </c:pt>
                <c:pt idx="19">
                  <c:v>-8.4696649719262496E-4</c:v>
                </c:pt>
                <c:pt idx="20">
                  <c:v>-1.2970771000254899E-2</c:v>
                </c:pt>
                <c:pt idx="21">
                  <c:v>1.626246000523679E-2</c:v>
                </c:pt>
                <c:pt idx="22">
                  <c:v>2.1361710503697395E-2</c:v>
                </c:pt>
                <c:pt idx="23">
                  <c:v>3.2364729500841349E-2</c:v>
                </c:pt>
                <c:pt idx="24">
                  <c:v>1.3275992998387665E-2</c:v>
                </c:pt>
                <c:pt idx="25">
                  <c:v>6.5328280034009367E-3</c:v>
                </c:pt>
                <c:pt idx="26">
                  <c:v>-4.9412364001909737E-2</c:v>
                </c:pt>
                <c:pt idx="27">
                  <c:v>1.4088627998717129E-2</c:v>
                </c:pt>
                <c:pt idx="28">
                  <c:v>2.1967990003759041E-2</c:v>
                </c:pt>
                <c:pt idx="29">
                  <c:v>1.6064654002548195E-2</c:v>
                </c:pt>
                <c:pt idx="30">
                  <c:v>2.1675452997442335E-2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DC-4158-B14B-8F58292332B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3863.5</c:v>
                </c:pt>
                <c:pt idx="2">
                  <c:v>3942</c:v>
                </c:pt>
                <c:pt idx="3">
                  <c:v>3970</c:v>
                </c:pt>
                <c:pt idx="4">
                  <c:v>4030</c:v>
                </c:pt>
                <c:pt idx="5">
                  <c:v>4082.5</c:v>
                </c:pt>
                <c:pt idx="6">
                  <c:v>6897.5</c:v>
                </c:pt>
                <c:pt idx="7">
                  <c:v>6905.5</c:v>
                </c:pt>
                <c:pt idx="8">
                  <c:v>7002</c:v>
                </c:pt>
                <c:pt idx="9">
                  <c:v>8754.5</c:v>
                </c:pt>
                <c:pt idx="10">
                  <c:v>8812</c:v>
                </c:pt>
                <c:pt idx="11">
                  <c:v>8880</c:v>
                </c:pt>
                <c:pt idx="12">
                  <c:v>9692.5</c:v>
                </c:pt>
                <c:pt idx="13">
                  <c:v>9747</c:v>
                </c:pt>
                <c:pt idx="14">
                  <c:v>9768</c:v>
                </c:pt>
                <c:pt idx="15">
                  <c:v>9883</c:v>
                </c:pt>
                <c:pt idx="16">
                  <c:v>10763</c:v>
                </c:pt>
                <c:pt idx="17">
                  <c:v>10831</c:v>
                </c:pt>
                <c:pt idx="18">
                  <c:v>12735</c:v>
                </c:pt>
                <c:pt idx="19">
                  <c:v>13654.5</c:v>
                </c:pt>
                <c:pt idx="20">
                  <c:v>13683</c:v>
                </c:pt>
                <c:pt idx="21">
                  <c:v>16420</c:v>
                </c:pt>
                <c:pt idx="22">
                  <c:v>16433.5</c:v>
                </c:pt>
                <c:pt idx="23">
                  <c:v>17446.5</c:v>
                </c:pt>
                <c:pt idx="24">
                  <c:v>18311</c:v>
                </c:pt>
                <c:pt idx="25">
                  <c:v>20356</c:v>
                </c:pt>
                <c:pt idx="26">
                  <c:v>24172</c:v>
                </c:pt>
                <c:pt idx="27">
                  <c:v>26956</c:v>
                </c:pt>
                <c:pt idx="28">
                  <c:v>30730</c:v>
                </c:pt>
                <c:pt idx="29">
                  <c:v>32658</c:v>
                </c:pt>
                <c:pt idx="30">
                  <c:v>33731</c:v>
                </c:pt>
                <c:pt idx="31">
                  <c:v>35556.5</c:v>
                </c:pt>
                <c:pt idx="32">
                  <c:v>36491.5</c:v>
                </c:pt>
                <c:pt idx="33">
                  <c:v>37445</c:v>
                </c:pt>
                <c:pt idx="34">
                  <c:v>37455.5</c:v>
                </c:pt>
                <c:pt idx="35">
                  <c:v>38133</c:v>
                </c:pt>
                <c:pt idx="36">
                  <c:v>38227</c:v>
                </c:pt>
                <c:pt idx="37">
                  <c:v>38325</c:v>
                </c:pt>
                <c:pt idx="38">
                  <c:v>38394.5</c:v>
                </c:pt>
                <c:pt idx="39">
                  <c:v>40011</c:v>
                </c:pt>
                <c:pt idx="40">
                  <c:v>40219</c:v>
                </c:pt>
                <c:pt idx="41">
                  <c:v>40251.5</c:v>
                </c:pt>
                <c:pt idx="42">
                  <c:v>40336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6">
                  <c:v>2.9985101005877368E-2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DC-4158-B14B-8F58292332B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2.2000000000000001E-3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1E-4</c:v>
                  </c:pt>
                  <c:pt idx="37">
                    <c:v>8.9999999999999998E-4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4.4000000000000003E-3</c:v>
                  </c:pt>
                  <c:pt idx="41">
                    <c:v>2.9999999999999997E-4</c:v>
                  </c:pt>
                  <c:pt idx="42">
                    <c:v>2.2000000000000001E-3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2.2000000000000001E-3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1E-4</c:v>
                  </c:pt>
                  <c:pt idx="37">
                    <c:v>8.9999999999999998E-4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4.4000000000000003E-3</c:v>
                  </c:pt>
                  <c:pt idx="41">
                    <c:v>2.9999999999999997E-4</c:v>
                  </c:pt>
                  <c:pt idx="4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3863.5</c:v>
                </c:pt>
                <c:pt idx="2">
                  <c:v>3942</c:v>
                </c:pt>
                <c:pt idx="3">
                  <c:v>3970</c:v>
                </c:pt>
                <c:pt idx="4">
                  <c:v>4030</c:v>
                </c:pt>
                <c:pt idx="5">
                  <c:v>4082.5</c:v>
                </c:pt>
                <c:pt idx="6">
                  <c:v>6897.5</c:v>
                </c:pt>
                <c:pt idx="7">
                  <c:v>6905.5</c:v>
                </c:pt>
                <c:pt idx="8">
                  <c:v>7002</c:v>
                </c:pt>
                <c:pt idx="9">
                  <c:v>8754.5</c:v>
                </c:pt>
                <c:pt idx="10">
                  <c:v>8812</c:v>
                </c:pt>
                <c:pt idx="11">
                  <c:v>8880</c:v>
                </c:pt>
                <c:pt idx="12">
                  <c:v>9692.5</c:v>
                </c:pt>
                <c:pt idx="13">
                  <c:v>9747</c:v>
                </c:pt>
                <c:pt idx="14">
                  <c:v>9768</c:v>
                </c:pt>
                <c:pt idx="15">
                  <c:v>9883</c:v>
                </c:pt>
                <c:pt idx="16">
                  <c:v>10763</c:v>
                </c:pt>
                <c:pt idx="17">
                  <c:v>10831</c:v>
                </c:pt>
                <c:pt idx="18">
                  <c:v>12735</c:v>
                </c:pt>
                <c:pt idx="19">
                  <c:v>13654.5</c:v>
                </c:pt>
                <c:pt idx="20">
                  <c:v>13683</c:v>
                </c:pt>
                <c:pt idx="21">
                  <c:v>16420</c:v>
                </c:pt>
                <c:pt idx="22">
                  <c:v>16433.5</c:v>
                </c:pt>
                <c:pt idx="23">
                  <c:v>17446.5</c:v>
                </c:pt>
                <c:pt idx="24">
                  <c:v>18311</c:v>
                </c:pt>
                <c:pt idx="25">
                  <c:v>20356</c:v>
                </c:pt>
                <c:pt idx="26">
                  <c:v>24172</c:v>
                </c:pt>
                <c:pt idx="27">
                  <c:v>26956</c:v>
                </c:pt>
                <c:pt idx="28">
                  <c:v>30730</c:v>
                </c:pt>
                <c:pt idx="29">
                  <c:v>32658</c:v>
                </c:pt>
                <c:pt idx="30">
                  <c:v>33731</c:v>
                </c:pt>
                <c:pt idx="31">
                  <c:v>35556.5</c:v>
                </c:pt>
                <c:pt idx="32">
                  <c:v>36491.5</c:v>
                </c:pt>
                <c:pt idx="33">
                  <c:v>37445</c:v>
                </c:pt>
                <c:pt idx="34">
                  <c:v>37455.5</c:v>
                </c:pt>
                <c:pt idx="35">
                  <c:v>38133</c:v>
                </c:pt>
                <c:pt idx="36">
                  <c:v>38227</c:v>
                </c:pt>
                <c:pt idx="37">
                  <c:v>38325</c:v>
                </c:pt>
                <c:pt idx="38">
                  <c:v>38394.5</c:v>
                </c:pt>
                <c:pt idx="39">
                  <c:v>40011</c:v>
                </c:pt>
                <c:pt idx="40">
                  <c:v>40219</c:v>
                </c:pt>
                <c:pt idx="41">
                  <c:v>40251.5</c:v>
                </c:pt>
                <c:pt idx="42">
                  <c:v>40336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31">
                  <c:v>2.7229659506701864E-2</c:v>
                </c:pt>
                <c:pt idx="32">
                  <c:v>2.8192564503115136E-2</c:v>
                </c:pt>
                <c:pt idx="33">
                  <c:v>2.8447035001590848E-2</c:v>
                </c:pt>
                <c:pt idx="34">
                  <c:v>2.9390896503173281E-2</c:v>
                </c:pt>
                <c:pt idx="35">
                  <c:v>3.0449579004198313E-2</c:v>
                </c:pt>
                <c:pt idx="37">
                  <c:v>3.2994475004670676E-2</c:v>
                </c:pt>
                <c:pt idx="38">
                  <c:v>3.1627653501345776E-2</c:v>
                </c:pt>
                <c:pt idx="39">
                  <c:v>3.2223093003267422E-2</c:v>
                </c:pt>
                <c:pt idx="40">
                  <c:v>3.3863397002278361E-2</c:v>
                </c:pt>
                <c:pt idx="41">
                  <c:v>3.4913444505946245E-2</c:v>
                </c:pt>
                <c:pt idx="42">
                  <c:v>3.5123568006383721E-2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DC-4158-B14B-8F58292332B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2.2000000000000001E-3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1E-4</c:v>
                  </c:pt>
                  <c:pt idx="37">
                    <c:v>8.9999999999999998E-4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4.4000000000000003E-3</c:v>
                  </c:pt>
                  <c:pt idx="41">
                    <c:v>2.9999999999999997E-4</c:v>
                  </c:pt>
                  <c:pt idx="42">
                    <c:v>2.2000000000000001E-3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2.2000000000000001E-3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1E-4</c:v>
                  </c:pt>
                  <c:pt idx="37">
                    <c:v>8.9999999999999998E-4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4.4000000000000003E-3</c:v>
                  </c:pt>
                  <c:pt idx="41">
                    <c:v>2.9999999999999997E-4</c:v>
                  </c:pt>
                  <c:pt idx="4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3863.5</c:v>
                </c:pt>
                <c:pt idx="2">
                  <c:v>3942</c:v>
                </c:pt>
                <c:pt idx="3">
                  <c:v>3970</c:v>
                </c:pt>
                <c:pt idx="4">
                  <c:v>4030</c:v>
                </c:pt>
                <c:pt idx="5">
                  <c:v>4082.5</c:v>
                </c:pt>
                <c:pt idx="6">
                  <c:v>6897.5</c:v>
                </c:pt>
                <c:pt idx="7">
                  <c:v>6905.5</c:v>
                </c:pt>
                <c:pt idx="8">
                  <c:v>7002</c:v>
                </c:pt>
                <c:pt idx="9">
                  <c:v>8754.5</c:v>
                </c:pt>
                <c:pt idx="10">
                  <c:v>8812</c:v>
                </c:pt>
                <c:pt idx="11">
                  <c:v>8880</c:v>
                </c:pt>
                <c:pt idx="12">
                  <c:v>9692.5</c:v>
                </c:pt>
                <c:pt idx="13">
                  <c:v>9747</c:v>
                </c:pt>
                <c:pt idx="14">
                  <c:v>9768</c:v>
                </c:pt>
                <c:pt idx="15">
                  <c:v>9883</c:v>
                </c:pt>
                <c:pt idx="16">
                  <c:v>10763</c:v>
                </c:pt>
                <c:pt idx="17">
                  <c:v>10831</c:v>
                </c:pt>
                <c:pt idx="18">
                  <c:v>12735</c:v>
                </c:pt>
                <c:pt idx="19">
                  <c:v>13654.5</c:v>
                </c:pt>
                <c:pt idx="20">
                  <c:v>13683</c:v>
                </c:pt>
                <c:pt idx="21">
                  <c:v>16420</c:v>
                </c:pt>
                <c:pt idx="22">
                  <c:v>16433.5</c:v>
                </c:pt>
                <c:pt idx="23">
                  <c:v>17446.5</c:v>
                </c:pt>
                <c:pt idx="24">
                  <c:v>18311</c:v>
                </c:pt>
                <c:pt idx="25">
                  <c:v>20356</c:v>
                </c:pt>
                <c:pt idx="26">
                  <c:v>24172</c:v>
                </c:pt>
                <c:pt idx="27">
                  <c:v>26956</c:v>
                </c:pt>
                <c:pt idx="28">
                  <c:v>30730</c:v>
                </c:pt>
                <c:pt idx="29">
                  <c:v>32658</c:v>
                </c:pt>
                <c:pt idx="30">
                  <c:v>33731</c:v>
                </c:pt>
                <c:pt idx="31">
                  <c:v>35556.5</c:v>
                </c:pt>
                <c:pt idx="32">
                  <c:v>36491.5</c:v>
                </c:pt>
                <c:pt idx="33">
                  <c:v>37445</c:v>
                </c:pt>
                <c:pt idx="34">
                  <c:v>37455.5</c:v>
                </c:pt>
                <c:pt idx="35">
                  <c:v>38133</c:v>
                </c:pt>
                <c:pt idx="36">
                  <c:v>38227</c:v>
                </c:pt>
                <c:pt idx="37">
                  <c:v>38325</c:v>
                </c:pt>
                <c:pt idx="38">
                  <c:v>38394.5</c:v>
                </c:pt>
                <c:pt idx="39">
                  <c:v>40011</c:v>
                </c:pt>
                <c:pt idx="40">
                  <c:v>40219</c:v>
                </c:pt>
                <c:pt idx="41">
                  <c:v>40251.5</c:v>
                </c:pt>
                <c:pt idx="42">
                  <c:v>40336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DC-4158-B14B-8F58292332B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2.2000000000000001E-3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1E-4</c:v>
                  </c:pt>
                  <c:pt idx="37">
                    <c:v>8.9999999999999998E-4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4.4000000000000003E-3</c:v>
                  </c:pt>
                  <c:pt idx="41">
                    <c:v>2.9999999999999997E-4</c:v>
                  </c:pt>
                  <c:pt idx="42">
                    <c:v>2.2000000000000001E-3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2.2000000000000001E-3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1E-4</c:v>
                  </c:pt>
                  <c:pt idx="37">
                    <c:v>8.9999999999999998E-4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4.4000000000000003E-3</c:v>
                  </c:pt>
                  <c:pt idx="41">
                    <c:v>2.9999999999999997E-4</c:v>
                  </c:pt>
                  <c:pt idx="4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3863.5</c:v>
                </c:pt>
                <c:pt idx="2">
                  <c:v>3942</c:v>
                </c:pt>
                <c:pt idx="3">
                  <c:v>3970</c:v>
                </c:pt>
                <c:pt idx="4">
                  <c:v>4030</c:v>
                </c:pt>
                <c:pt idx="5">
                  <c:v>4082.5</c:v>
                </c:pt>
                <c:pt idx="6">
                  <c:v>6897.5</c:v>
                </c:pt>
                <c:pt idx="7">
                  <c:v>6905.5</c:v>
                </c:pt>
                <c:pt idx="8">
                  <c:v>7002</c:v>
                </c:pt>
                <c:pt idx="9">
                  <c:v>8754.5</c:v>
                </c:pt>
                <c:pt idx="10">
                  <c:v>8812</c:v>
                </c:pt>
                <c:pt idx="11">
                  <c:v>8880</c:v>
                </c:pt>
                <c:pt idx="12">
                  <c:v>9692.5</c:v>
                </c:pt>
                <c:pt idx="13">
                  <c:v>9747</c:v>
                </c:pt>
                <c:pt idx="14">
                  <c:v>9768</c:v>
                </c:pt>
                <c:pt idx="15">
                  <c:v>9883</c:v>
                </c:pt>
                <c:pt idx="16">
                  <c:v>10763</c:v>
                </c:pt>
                <c:pt idx="17">
                  <c:v>10831</c:v>
                </c:pt>
                <c:pt idx="18">
                  <c:v>12735</c:v>
                </c:pt>
                <c:pt idx="19">
                  <c:v>13654.5</c:v>
                </c:pt>
                <c:pt idx="20">
                  <c:v>13683</c:v>
                </c:pt>
                <c:pt idx="21">
                  <c:v>16420</c:v>
                </c:pt>
                <c:pt idx="22">
                  <c:v>16433.5</c:v>
                </c:pt>
                <c:pt idx="23">
                  <c:v>17446.5</c:v>
                </c:pt>
                <c:pt idx="24">
                  <c:v>18311</c:v>
                </c:pt>
                <c:pt idx="25">
                  <c:v>20356</c:v>
                </c:pt>
                <c:pt idx="26">
                  <c:v>24172</c:v>
                </c:pt>
                <c:pt idx="27">
                  <c:v>26956</c:v>
                </c:pt>
                <c:pt idx="28">
                  <c:v>30730</c:v>
                </c:pt>
                <c:pt idx="29">
                  <c:v>32658</c:v>
                </c:pt>
                <c:pt idx="30">
                  <c:v>33731</c:v>
                </c:pt>
                <c:pt idx="31">
                  <c:v>35556.5</c:v>
                </c:pt>
                <c:pt idx="32">
                  <c:v>36491.5</c:v>
                </c:pt>
                <c:pt idx="33">
                  <c:v>37445</c:v>
                </c:pt>
                <c:pt idx="34">
                  <c:v>37455.5</c:v>
                </c:pt>
                <c:pt idx="35">
                  <c:v>38133</c:v>
                </c:pt>
                <c:pt idx="36">
                  <c:v>38227</c:v>
                </c:pt>
                <c:pt idx="37">
                  <c:v>38325</c:v>
                </c:pt>
                <c:pt idx="38">
                  <c:v>38394.5</c:v>
                </c:pt>
                <c:pt idx="39">
                  <c:v>40011</c:v>
                </c:pt>
                <c:pt idx="40">
                  <c:v>40219</c:v>
                </c:pt>
                <c:pt idx="41">
                  <c:v>40251.5</c:v>
                </c:pt>
                <c:pt idx="42">
                  <c:v>40336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DC-4158-B14B-8F58292332B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2.2000000000000001E-3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1E-4</c:v>
                  </c:pt>
                  <c:pt idx="37">
                    <c:v>8.9999999999999998E-4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4.4000000000000003E-3</c:v>
                  </c:pt>
                  <c:pt idx="41">
                    <c:v>2.9999999999999997E-4</c:v>
                  </c:pt>
                  <c:pt idx="42">
                    <c:v>2.2000000000000001E-3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2.2000000000000001E-3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5.0000000000000001E-4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1E-4</c:v>
                  </c:pt>
                  <c:pt idx="37">
                    <c:v>8.9999999999999998E-4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4.4000000000000003E-3</c:v>
                  </c:pt>
                  <c:pt idx="41">
                    <c:v>2.9999999999999997E-4</c:v>
                  </c:pt>
                  <c:pt idx="4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3863.5</c:v>
                </c:pt>
                <c:pt idx="2">
                  <c:v>3942</c:v>
                </c:pt>
                <c:pt idx="3">
                  <c:v>3970</c:v>
                </c:pt>
                <c:pt idx="4">
                  <c:v>4030</c:v>
                </c:pt>
                <c:pt idx="5">
                  <c:v>4082.5</c:v>
                </c:pt>
                <c:pt idx="6">
                  <c:v>6897.5</c:v>
                </c:pt>
                <c:pt idx="7">
                  <c:v>6905.5</c:v>
                </c:pt>
                <c:pt idx="8">
                  <c:v>7002</c:v>
                </c:pt>
                <c:pt idx="9">
                  <c:v>8754.5</c:v>
                </c:pt>
                <c:pt idx="10">
                  <c:v>8812</c:v>
                </c:pt>
                <c:pt idx="11">
                  <c:v>8880</c:v>
                </c:pt>
                <c:pt idx="12">
                  <c:v>9692.5</c:v>
                </c:pt>
                <c:pt idx="13">
                  <c:v>9747</c:v>
                </c:pt>
                <c:pt idx="14">
                  <c:v>9768</c:v>
                </c:pt>
                <c:pt idx="15">
                  <c:v>9883</c:v>
                </c:pt>
                <c:pt idx="16">
                  <c:v>10763</c:v>
                </c:pt>
                <c:pt idx="17">
                  <c:v>10831</c:v>
                </c:pt>
                <c:pt idx="18">
                  <c:v>12735</c:v>
                </c:pt>
                <c:pt idx="19">
                  <c:v>13654.5</c:v>
                </c:pt>
                <c:pt idx="20">
                  <c:v>13683</c:v>
                </c:pt>
                <c:pt idx="21">
                  <c:v>16420</c:v>
                </c:pt>
                <c:pt idx="22">
                  <c:v>16433.5</c:v>
                </c:pt>
                <c:pt idx="23">
                  <c:v>17446.5</c:v>
                </c:pt>
                <c:pt idx="24">
                  <c:v>18311</c:v>
                </c:pt>
                <c:pt idx="25">
                  <c:v>20356</c:v>
                </c:pt>
                <c:pt idx="26">
                  <c:v>24172</c:v>
                </c:pt>
                <c:pt idx="27">
                  <c:v>26956</c:v>
                </c:pt>
                <c:pt idx="28">
                  <c:v>30730</c:v>
                </c:pt>
                <c:pt idx="29">
                  <c:v>32658</c:v>
                </c:pt>
                <c:pt idx="30">
                  <c:v>33731</c:v>
                </c:pt>
                <c:pt idx="31">
                  <c:v>35556.5</c:v>
                </c:pt>
                <c:pt idx="32">
                  <c:v>36491.5</c:v>
                </c:pt>
                <c:pt idx="33">
                  <c:v>37445</c:v>
                </c:pt>
                <c:pt idx="34">
                  <c:v>37455.5</c:v>
                </c:pt>
                <c:pt idx="35">
                  <c:v>38133</c:v>
                </c:pt>
                <c:pt idx="36">
                  <c:v>38227</c:v>
                </c:pt>
                <c:pt idx="37">
                  <c:v>38325</c:v>
                </c:pt>
                <c:pt idx="38">
                  <c:v>38394.5</c:v>
                </c:pt>
                <c:pt idx="39">
                  <c:v>40011</c:v>
                </c:pt>
                <c:pt idx="40">
                  <c:v>40219</c:v>
                </c:pt>
                <c:pt idx="41">
                  <c:v>40251.5</c:v>
                </c:pt>
                <c:pt idx="42">
                  <c:v>40336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DC-4158-B14B-8F58292332B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3863.5</c:v>
                </c:pt>
                <c:pt idx="2">
                  <c:v>3942</c:v>
                </c:pt>
                <c:pt idx="3">
                  <c:v>3970</c:v>
                </c:pt>
                <c:pt idx="4">
                  <c:v>4030</c:v>
                </c:pt>
                <c:pt idx="5">
                  <c:v>4082.5</c:v>
                </c:pt>
                <c:pt idx="6">
                  <c:v>6897.5</c:v>
                </c:pt>
                <c:pt idx="7">
                  <c:v>6905.5</c:v>
                </c:pt>
                <c:pt idx="8">
                  <c:v>7002</c:v>
                </c:pt>
                <c:pt idx="9">
                  <c:v>8754.5</c:v>
                </c:pt>
                <c:pt idx="10">
                  <c:v>8812</c:v>
                </c:pt>
                <c:pt idx="11">
                  <c:v>8880</c:v>
                </c:pt>
                <c:pt idx="12">
                  <c:v>9692.5</c:v>
                </c:pt>
                <c:pt idx="13">
                  <c:v>9747</c:v>
                </c:pt>
                <c:pt idx="14">
                  <c:v>9768</c:v>
                </c:pt>
                <c:pt idx="15">
                  <c:v>9883</c:v>
                </c:pt>
                <c:pt idx="16">
                  <c:v>10763</c:v>
                </c:pt>
                <c:pt idx="17">
                  <c:v>10831</c:v>
                </c:pt>
                <c:pt idx="18">
                  <c:v>12735</c:v>
                </c:pt>
                <c:pt idx="19">
                  <c:v>13654.5</c:v>
                </c:pt>
                <c:pt idx="20">
                  <c:v>13683</c:v>
                </c:pt>
                <c:pt idx="21">
                  <c:v>16420</c:v>
                </c:pt>
                <c:pt idx="22">
                  <c:v>16433.5</c:v>
                </c:pt>
                <c:pt idx="23">
                  <c:v>17446.5</c:v>
                </c:pt>
                <c:pt idx="24">
                  <c:v>18311</c:v>
                </c:pt>
                <c:pt idx="25">
                  <c:v>20356</c:v>
                </c:pt>
                <c:pt idx="26">
                  <c:v>24172</c:v>
                </c:pt>
                <c:pt idx="27">
                  <c:v>26956</c:v>
                </c:pt>
                <c:pt idx="28">
                  <c:v>30730</c:v>
                </c:pt>
                <c:pt idx="29">
                  <c:v>32658</c:v>
                </c:pt>
                <c:pt idx="30">
                  <c:v>33731</c:v>
                </c:pt>
                <c:pt idx="31">
                  <c:v>35556.5</c:v>
                </c:pt>
                <c:pt idx="32">
                  <c:v>36491.5</c:v>
                </c:pt>
                <c:pt idx="33">
                  <c:v>37445</c:v>
                </c:pt>
                <c:pt idx="34">
                  <c:v>37455.5</c:v>
                </c:pt>
                <c:pt idx="35">
                  <c:v>38133</c:v>
                </c:pt>
                <c:pt idx="36">
                  <c:v>38227</c:v>
                </c:pt>
                <c:pt idx="37">
                  <c:v>38325</c:v>
                </c:pt>
                <c:pt idx="38">
                  <c:v>38394.5</c:v>
                </c:pt>
                <c:pt idx="39">
                  <c:v>40011</c:v>
                </c:pt>
                <c:pt idx="40">
                  <c:v>40219</c:v>
                </c:pt>
                <c:pt idx="41">
                  <c:v>40251.5</c:v>
                </c:pt>
                <c:pt idx="42">
                  <c:v>40336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0">
                  <c:v>-1.3846155427497156E-2</c:v>
                </c:pt>
                <c:pt idx="1">
                  <c:v>-9.409808745758648E-3</c:v>
                </c:pt>
                <c:pt idx="2">
                  <c:v>-9.3196694382611783E-3</c:v>
                </c:pt>
                <c:pt idx="3">
                  <c:v>-9.2875178381346922E-3</c:v>
                </c:pt>
                <c:pt idx="4">
                  <c:v>-9.2186215521493642E-3</c:v>
                </c:pt>
                <c:pt idx="5">
                  <c:v>-9.1583373019122043E-3</c:v>
                </c:pt>
                <c:pt idx="6">
                  <c:v>-5.9259532177672828E-3</c:v>
                </c:pt>
                <c:pt idx="7">
                  <c:v>-5.9167670463025727E-3</c:v>
                </c:pt>
                <c:pt idx="8">
                  <c:v>-5.805958853009505E-3</c:v>
                </c:pt>
                <c:pt idx="9">
                  <c:v>-3.7936131665214159E-3</c:v>
                </c:pt>
                <c:pt idx="10">
                  <c:v>-3.7275875591188112E-3</c:v>
                </c:pt>
                <c:pt idx="11">
                  <c:v>-3.6495051016687732E-3</c:v>
                </c:pt>
                <c:pt idx="12">
                  <c:v>-2.7165345622841373E-3</c:v>
                </c:pt>
                <c:pt idx="13">
                  <c:v>-2.6539537691807995E-3</c:v>
                </c:pt>
                <c:pt idx="14">
                  <c:v>-2.6298400690859345E-3</c:v>
                </c:pt>
                <c:pt idx="15">
                  <c:v>-2.4977888542807251E-3</c:v>
                </c:pt>
                <c:pt idx="16">
                  <c:v>-1.4873099931625965E-3</c:v>
                </c:pt>
                <c:pt idx="17">
                  <c:v>-1.4092275357125601E-3</c:v>
                </c:pt>
                <c:pt idx="18">
                  <c:v>7.7708127288848156E-4</c:v>
                </c:pt>
                <c:pt idx="19">
                  <c:v>1.8329168556136168E-3</c:v>
                </c:pt>
                <c:pt idx="20">
                  <c:v>1.8656425914566465E-3</c:v>
                </c:pt>
                <c:pt idx="21">
                  <c:v>5.008461503820642E-3</c:v>
                </c:pt>
                <c:pt idx="22">
                  <c:v>5.0239631681673422E-3</c:v>
                </c:pt>
                <c:pt idx="23">
                  <c:v>6.1871621298862766E-3</c:v>
                </c:pt>
                <c:pt idx="24">
                  <c:v>7.1798427837915287E-3</c:v>
                </c:pt>
                <c:pt idx="25">
                  <c:v>9.5280578644580862E-3</c:v>
                </c:pt>
                <c:pt idx="26">
                  <c:v>1.3909861653124878E-2</c:v>
                </c:pt>
                <c:pt idx="27">
                  <c:v>1.7106649322844045E-2</c:v>
                </c:pt>
                <c:pt idx="28">
                  <c:v>2.1440225711321113E-2</c:v>
                </c:pt>
                <c:pt idx="29">
                  <c:v>2.3654093034316287E-2</c:v>
                </c:pt>
                <c:pt idx="30">
                  <c:v>2.4886188282020549E-2</c:v>
                </c:pt>
                <c:pt idx="31">
                  <c:v>2.698235778312412E-2</c:v>
                </c:pt>
                <c:pt idx="32">
                  <c:v>2.8055991573062128E-2</c:v>
                </c:pt>
                <c:pt idx="33">
                  <c:v>2.915086838451228E-2</c:v>
                </c:pt>
                <c:pt idx="34">
                  <c:v>2.9162925234559718E-2</c:v>
                </c:pt>
                <c:pt idx="35">
                  <c:v>2.9940879130477362E-2</c:v>
                </c:pt>
                <c:pt idx="36">
                  <c:v>3.0048816645187708E-2</c:v>
                </c:pt>
                <c:pt idx="37">
                  <c:v>3.016134724563041E-2</c:v>
                </c:pt>
                <c:pt idx="38">
                  <c:v>3.0241152110230082E-2</c:v>
                </c:pt>
                <c:pt idx="39">
                  <c:v>3.2097332881818097E-2</c:v>
                </c:pt>
                <c:pt idx="40">
                  <c:v>3.2336173339900562E-2</c:v>
                </c:pt>
                <c:pt idx="41">
                  <c:v>3.2373492161475947E-2</c:v>
                </c:pt>
                <c:pt idx="42">
                  <c:v>3.2470521097571953E-2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DC-4158-B14B-8F5829233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6344"/>
        <c:axId val="1"/>
      </c:scatterChart>
      <c:valAx>
        <c:axId val="829716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651068349077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6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73440285204991"/>
          <c:y val="0.91874999999999996"/>
          <c:w val="0.98573975044563278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Cnc -- O-C Diagr</a:t>
            </a:r>
          </a:p>
        </c:rich>
      </c:tx>
      <c:layout>
        <c:manualLayout>
          <c:xMode val="edge"/>
          <c:yMode val="edge"/>
          <c:x val="0.41269892545483094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294117647058824"/>
          <c:w val="0.90354198090990934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'Q-fit'!$E$20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'Q-fit'!$D$21:$D$1205</c:f>
              <c:numCache>
                <c:formatCode>General</c:formatCode>
                <c:ptCount val="1185"/>
                <c:pt idx="0">
                  <c:v>-0.93630000000000002</c:v>
                </c:pt>
                <c:pt idx="1">
                  <c:v>-5.0000000000000002E-5</c:v>
                </c:pt>
                <c:pt idx="2">
                  <c:v>0</c:v>
                </c:pt>
                <c:pt idx="3">
                  <c:v>2.0000000000000001E-4</c:v>
                </c:pt>
                <c:pt idx="4">
                  <c:v>0.19919999999999999</c:v>
                </c:pt>
                <c:pt idx="5">
                  <c:v>0.19925000000000001</c:v>
                </c:pt>
                <c:pt idx="6">
                  <c:v>0.19944999999999999</c:v>
                </c:pt>
                <c:pt idx="7">
                  <c:v>0.19950000000000001</c:v>
                </c:pt>
                <c:pt idx="8">
                  <c:v>0.28310000000000002</c:v>
                </c:pt>
                <c:pt idx="9">
                  <c:v>0.29504999999999998</c:v>
                </c:pt>
                <c:pt idx="10">
                  <c:v>0.29509999999999997</c:v>
                </c:pt>
                <c:pt idx="11">
                  <c:v>0.29554999999999998</c:v>
                </c:pt>
                <c:pt idx="12">
                  <c:v>0.29559999999999997</c:v>
                </c:pt>
                <c:pt idx="13">
                  <c:v>0.29559999999999997</c:v>
                </c:pt>
                <c:pt idx="14">
                  <c:v>0.29820000000000002</c:v>
                </c:pt>
                <c:pt idx="15">
                  <c:v>0.29820000000000002</c:v>
                </c:pt>
                <c:pt idx="16">
                  <c:v>0.38635000000000003</c:v>
                </c:pt>
                <c:pt idx="17">
                  <c:v>0.39419999999999999</c:v>
                </c:pt>
                <c:pt idx="18">
                  <c:v>0.39700000000000002</c:v>
                </c:pt>
                <c:pt idx="19">
                  <c:v>0.40300000000000002</c:v>
                </c:pt>
                <c:pt idx="20">
                  <c:v>0.40825</c:v>
                </c:pt>
                <c:pt idx="21">
                  <c:v>0.4985</c:v>
                </c:pt>
                <c:pt idx="22">
                  <c:v>0.499</c:v>
                </c:pt>
                <c:pt idx="23">
                  <c:v>0.49904999999999999</c:v>
                </c:pt>
                <c:pt idx="24">
                  <c:v>0.68974999999999997</c:v>
                </c:pt>
                <c:pt idx="25">
                  <c:v>0.69055</c:v>
                </c:pt>
                <c:pt idx="26">
                  <c:v>0.70020000000000004</c:v>
                </c:pt>
                <c:pt idx="27">
                  <c:v>0.77715000000000001</c:v>
                </c:pt>
                <c:pt idx="28">
                  <c:v>0.7772</c:v>
                </c:pt>
                <c:pt idx="29">
                  <c:v>0.86719999999999997</c:v>
                </c:pt>
                <c:pt idx="30">
                  <c:v>0.86750000000000005</c:v>
                </c:pt>
                <c:pt idx="31">
                  <c:v>0.87544999999999995</c:v>
                </c:pt>
                <c:pt idx="32">
                  <c:v>0.87775000000000003</c:v>
                </c:pt>
                <c:pt idx="33">
                  <c:v>0.88119999999999998</c:v>
                </c:pt>
                <c:pt idx="34">
                  <c:v>0.88800000000000001</c:v>
                </c:pt>
                <c:pt idx="35">
                  <c:v>0.96924999999999994</c:v>
                </c:pt>
                <c:pt idx="36">
                  <c:v>0.97470000000000001</c:v>
                </c:pt>
                <c:pt idx="37">
                  <c:v>0.9768</c:v>
                </c:pt>
                <c:pt idx="38">
                  <c:v>0.98829999999999996</c:v>
                </c:pt>
                <c:pt idx="39">
                  <c:v>1.0763</c:v>
                </c:pt>
                <c:pt idx="40">
                  <c:v>1.0831</c:v>
                </c:pt>
                <c:pt idx="41">
                  <c:v>1.2735000000000001</c:v>
                </c:pt>
                <c:pt idx="42">
                  <c:v>1.353</c:v>
                </c:pt>
                <c:pt idx="43">
                  <c:v>1.3532500000000001</c:v>
                </c:pt>
                <c:pt idx="44">
                  <c:v>1.3553500000000001</c:v>
                </c:pt>
                <c:pt idx="45">
                  <c:v>1.3654500000000001</c:v>
                </c:pt>
                <c:pt idx="46">
                  <c:v>1.3683000000000001</c:v>
                </c:pt>
                <c:pt idx="47">
                  <c:v>1.6419999999999999</c:v>
                </c:pt>
                <c:pt idx="48">
                  <c:v>1.6433500000000001</c:v>
                </c:pt>
                <c:pt idx="49">
                  <c:v>1.74465</c:v>
                </c:pt>
                <c:pt idx="50">
                  <c:v>1.8310999999999999</c:v>
                </c:pt>
                <c:pt idx="51">
                  <c:v>2.0356000000000001</c:v>
                </c:pt>
                <c:pt idx="52">
                  <c:v>2.4171999999999998</c:v>
                </c:pt>
                <c:pt idx="53">
                  <c:v>2.6956000000000002</c:v>
                </c:pt>
                <c:pt idx="54">
                  <c:v>3.073</c:v>
                </c:pt>
                <c:pt idx="55">
                  <c:v>3.2559</c:v>
                </c:pt>
                <c:pt idx="56">
                  <c:v>3.2658</c:v>
                </c:pt>
                <c:pt idx="57">
                  <c:v>3.3731</c:v>
                </c:pt>
                <c:pt idx="58">
                  <c:v>3.55565</c:v>
                </c:pt>
                <c:pt idx="59">
                  <c:v>3.6410999999999998</c:v>
                </c:pt>
                <c:pt idx="60">
                  <c:v>3.6491500000000001</c:v>
                </c:pt>
                <c:pt idx="61">
                  <c:v>3.7444999999999999</c:v>
                </c:pt>
                <c:pt idx="62">
                  <c:v>3.7455500000000002</c:v>
                </c:pt>
                <c:pt idx="63">
                  <c:v>3.8132999999999999</c:v>
                </c:pt>
                <c:pt idx="64">
                  <c:v>3.8227000000000002</c:v>
                </c:pt>
                <c:pt idx="65">
                  <c:v>3.8325</c:v>
                </c:pt>
                <c:pt idx="66">
                  <c:v>3.83405</c:v>
                </c:pt>
                <c:pt idx="67">
                  <c:v>3.8394499999999998</c:v>
                </c:pt>
                <c:pt idx="68">
                  <c:v>3.9157999999999999</c:v>
                </c:pt>
                <c:pt idx="69">
                  <c:v>3.9358499999999998</c:v>
                </c:pt>
                <c:pt idx="70">
                  <c:v>3.9358499999999998</c:v>
                </c:pt>
                <c:pt idx="71">
                  <c:v>3.9358499999999998</c:v>
                </c:pt>
                <c:pt idx="72">
                  <c:v>4.0011000000000001</c:v>
                </c:pt>
                <c:pt idx="73">
                  <c:v>4.0082500000000003</c:v>
                </c:pt>
                <c:pt idx="74">
                  <c:v>4.0082500000000003</c:v>
                </c:pt>
                <c:pt idx="75">
                  <c:v>4.0159500000000001</c:v>
                </c:pt>
                <c:pt idx="76">
                  <c:v>4.0162000000000004</c:v>
                </c:pt>
                <c:pt idx="77">
                  <c:v>4.02135</c:v>
                </c:pt>
                <c:pt idx="78">
                  <c:v>4.0218999999999996</c:v>
                </c:pt>
                <c:pt idx="79">
                  <c:v>4.02515</c:v>
                </c:pt>
                <c:pt idx="80">
                  <c:v>4.0335999999999999</c:v>
                </c:pt>
                <c:pt idx="81">
                  <c:v>4.1174999999999997</c:v>
                </c:pt>
                <c:pt idx="82">
                  <c:v>4.1299000000000001</c:v>
                </c:pt>
                <c:pt idx="83">
                  <c:v>4.19245</c:v>
                </c:pt>
                <c:pt idx="84">
                  <c:v>4.19245</c:v>
                </c:pt>
                <c:pt idx="85">
                  <c:v>4.2150999999999996</c:v>
                </c:pt>
                <c:pt idx="86">
                  <c:v>4.2209000000000003</c:v>
                </c:pt>
                <c:pt idx="87">
                  <c:v>4.2976999999999999</c:v>
                </c:pt>
                <c:pt idx="88">
                  <c:v>4.3068</c:v>
                </c:pt>
                <c:pt idx="89">
                  <c:v>4.3083499999999999</c:v>
                </c:pt>
                <c:pt idx="90">
                  <c:v>4.3083999999999998</c:v>
                </c:pt>
                <c:pt idx="91">
                  <c:v>4.3089000000000004</c:v>
                </c:pt>
                <c:pt idx="92">
                  <c:v>4.3089500000000003</c:v>
                </c:pt>
                <c:pt idx="93">
                  <c:v>4.3108000000000004</c:v>
                </c:pt>
                <c:pt idx="94">
                  <c:v>4.3146500000000003</c:v>
                </c:pt>
                <c:pt idx="95">
                  <c:v>4.3147000000000002</c:v>
                </c:pt>
                <c:pt idx="96">
                  <c:v>4.3802500000000002</c:v>
                </c:pt>
                <c:pt idx="97">
                  <c:v>4.3855500000000003</c:v>
                </c:pt>
                <c:pt idx="98">
                  <c:v>4.3925999999999998</c:v>
                </c:pt>
                <c:pt idx="99">
                  <c:v>4.3929999999999998</c:v>
                </c:pt>
                <c:pt idx="100">
                  <c:v>4.4873000000000003</c:v>
                </c:pt>
                <c:pt idx="101">
                  <c:v>4.4948499999999996</c:v>
                </c:pt>
                <c:pt idx="102">
                  <c:v>4.5057999999999998</c:v>
                </c:pt>
                <c:pt idx="103">
                  <c:v>4.51</c:v>
                </c:pt>
                <c:pt idx="104">
                  <c:v>4.51</c:v>
                </c:pt>
                <c:pt idx="105">
                  <c:v>4.51</c:v>
                </c:pt>
                <c:pt idx="106">
                  <c:v>4.5125999999999999</c:v>
                </c:pt>
                <c:pt idx="107">
                  <c:v>4.5850999999999997</c:v>
                </c:pt>
                <c:pt idx="108">
                  <c:v>4.5995999999999997</c:v>
                </c:pt>
                <c:pt idx="109">
                  <c:v>4.6085500000000001</c:v>
                </c:pt>
                <c:pt idx="110">
                  <c:v>4.609</c:v>
                </c:pt>
                <c:pt idx="111">
                  <c:v>4.6131500000000001</c:v>
                </c:pt>
                <c:pt idx="112">
                  <c:v>4.6798999999999999</c:v>
                </c:pt>
                <c:pt idx="113">
                  <c:v>4.6837999999999997</c:v>
                </c:pt>
                <c:pt idx="114">
                  <c:v>4.68865</c:v>
                </c:pt>
                <c:pt idx="115">
                  <c:v>4.6886999999999999</c:v>
                </c:pt>
                <c:pt idx="116">
                  <c:v>4.7748999999999997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</c:numCache>
            </c:numRef>
          </c:xVal>
          <c:yVal>
            <c:numRef>
              <c:f>'Q-fit'!$E$21:$E$1205</c:f>
              <c:numCache>
                <c:formatCode>General</c:formatCode>
                <c:ptCount val="1185"/>
                <c:pt idx="0">
                  <c:v>1.6533230467757676E-2</c:v>
                </c:pt>
                <c:pt idx="1">
                  <c:v>5.4131865908857435E-4</c:v>
                </c:pt>
                <c:pt idx="2">
                  <c:v>0</c:v>
                </c:pt>
                <c:pt idx="3">
                  <c:v>-6.6527463786769658E-4</c:v>
                </c:pt>
                <c:pt idx="4">
                  <c:v>-1.6135421392391436E-3</c:v>
                </c:pt>
                <c:pt idx="5">
                  <c:v>-3.6548608040902764E-3</c:v>
                </c:pt>
                <c:pt idx="6">
                  <c:v>-4.0201354422606528E-3</c:v>
                </c:pt>
                <c:pt idx="7">
                  <c:v>-3.261454105086159E-3</c:v>
                </c:pt>
                <c:pt idx="8">
                  <c:v>-6.4625392406014726E-4</c:v>
                </c:pt>
                <c:pt idx="9">
                  <c:v>-1.8214137016911991E-3</c:v>
                </c:pt>
                <c:pt idx="10">
                  <c:v>-2.7627323652268387E-3</c:v>
                </c:pt>
                <c:pt idx="11">
                  <c:v>-1.0346003036829643E-3</c:v>
                </c:pt>
                <c:pt idx="12">
                  <c:v>-3.4759189657052048E-3</c:v>
                </c:pt>
                <c:pt idx="13">
                  <c:v>-3.4759189584292471E-3</c:v>
                </c:pt>
                <c:pt idx="14">
                  <c:v>-1.9244892973802052E-3</c:v>
                </c:pt>
                <c:pt idx="15">
                  <c:v>-1.9244892901042476E-3</c:v>
                </c:pt>
                <c:pt idx="16">
                  <c:v>1.3030712820182089E-2</c:v>
                </c:pt>
                <c:pt idx="17">
                  <c:v>7.4368316563777626E-4</c:v>
                </c:pt>
                <c:pt idx="18">
                  <c:v>2.0298381932661869E-3</c:v>
                </c:pt>
                <c:pt idx="19">
                  <c:v>-4.5928401021228638E-2</c:v>
                </c:pt>
                <c:pt idx="20">
                  <c:v>6.7331396639929153E-3</c:v>
                </c:pt>
                <c:pt idx="21">
                  <c:v>-6.1470419605029747E-3</c:v>
                </c:pt>
                <c:pt idx="22">
                  <c:v>-4.9602285653236322E-3</c:v>
                </c:pt>
                <c:pt idx="23">
                  <c:v>-6.7015472159255296E-3</c:v>
                </c:pt>
                <c:pt idx="24">
                  <c:v>-1.1890917136042845E-2</c:v>
                </c:pt>
                <c:pt idx="25">
                  <c:v>-2.0952015700459015E-2</c:v>
                </c:pt>
                <c:pt idx="26">
                  <c:v>-2.1126517116499599E-2</c:v>
                </c:pt>
                <c:pt idx="27">
                  <c:v>-8.2159351295558736E-3</c:v>
                </c:pt>
                <c:pt idx="28">
                  <c:v>-9.4572537927888334E-3</c:v>
                </c:pt>
                <c:pt idx="29">
                  <c:v>-1.263084210222587E-2</c:v>
                </c:pt>
                <c:pt idx="30">
                  <c:v>-1.2178754062915687E-2</c:v>
                </c:pt>
                <c:pt idx="31">
                  <c:v>-2.6948421036649961E-2</c:v>
                </c:pt>
                <c:pt idx="32">
                  <c:v>-1.2249079401954077E-2</c:v>
                </c:pt>
                <c:pt idx="33">
                  <c:v>-2.970006695977645E-2</c:v>
                </c:pt>
                <c:pt idx="34">
                  <c:v>-1.2719404745439533E-2</c:v>
                </c:pt>
                <c:pt idx="35">
                  <c:v>-1.5862227526667994E-2</c:v>
                </c:pt>
                <c:pt idx="36">
                  <c:v>-2.1965961481328122E-2</c:v>
                </c:pt>
                <c:pt idx="37">
                  <c:v>-2.3501345211116131E-2</c:v>
                </c:pt>
                <c:pt idx="38">
                  <c:v>-1.5004637054516934E-2</c:v>
                </c:pt>
                <c:pt idx="39">
                  <c:v>-9.7254789652652107E-3</c:v>
                </c:pt>
                <c:pt idx="40">
                  <c:v>-3.7744816749182064E-2</c:v>
                </c:pt>
                <c:pt idx="41">
                  <c:v>-2.3286274707061239E-2</c:v>
                </c:pt>
                <c:pt idx="42">
                  <c:v>-1.018294438108569E-2</c:v>
                </c:pt>
                <c:pt idx="43">
                  <c:v>-1.0889537683397066E-2</c:v>
                </c:pt>
                <c:pt idx="44">
                  <c:v>-1.0724921412474941E-2</c:v>
                </c:pt>
                <c:pt idx="45">
                  <c:v>-1.587129076506244E-2</c:v>
                </c:pt>
                <c:pt idx="46">
                  <c:v>-2.8026454398059286E-2</c:v>
                </c:pt>
                <c:pt idx="47">
                  <c:v>-1.8048002020805143E-3</c:v>
                </c:pt>
                <c:pt idx="48">
                  <c:v>3.2795959705254063E-3</c:v>
                </c:pt>
                <c:pt idx="49">
                  <c:v>1.3167990451620426E-2</c:v>
                </c:pt>
                <c:pt idx="50">
                  <c:v>-6.8719729970325716E-3</c:v>
                </c:pt>
                <c:pt idx="51">
                  <c:v>-1.5865293113165535E-2</c:v>
                </c:pt>
                <c:pt idx="52">
                  <c:v>0</c:v>
                </c:pt>
                <c:pt idx="53">
                  <c:v>-1.5571607451420277E-2</c:v>
                </c:pt>
                <c:pt idx="54">
                  <c:v>-1.1844854459923226E-2</c:v>
                </c:pt>
                <c:pt idx="55">
                  <c:v>-1.5688513391069137E-2</c:v>
                </c:pt>
                <c:pt idx="56">
                  <c:v>-1.9869608106091619E-2</c:v>
                </c:pt>
                <c:pt idx="57">
                  <c:v>-1.5439452843565959E-2</c:v>
                </c:pt>
                <c:pt idx="58">
                  <c:v>-1.1893881150172092E-2</c:v>
                </c:pt>
                <c:pt idx="59">
                  <c:v>-1.290747139864834E-2</c:v>
                </c:pt>
                <c:pt idx="60">
                  <c:v>-1.1959775685681961E-2</c:v>
                </c:pt>
                <c:pt idx="61">
                  <c:v>-1.2754460636642762E-2</c:v>
                </c:pt>
                <c:pt idx="62">
                  <c:v>-1.1822152504464611E-2</c:v>
                </c:pt>
                <c:pt idx="63">
                  <c:v>-1.1508937044709455E-2</c:v>
                </c:pt>
                <c:pt idx="64">
                  <c:v>-1.2076845152478199E-2</c:v>
                </c:pt>
                <c:pt idx="65">
                  <c:v>-9.1753025481011719E-3</c:v>
                </c:pt>
                <c:pt idx="66">
                  <c:v>-7.4561810179147869E-3</c:v>
                </c:pt>
                <c:pt idx="67">
                  <c:v>-1.061859631590778E-2</c:v>
                </c:pt>
                <c:pt idx="68">
                  <c:v>-9.712190403661225E-3</c:v>
                </c:pt>
                <c:pt idx="69">
                  <c:v>-1.4280973140557762E-2</c:v>
                </c:pt>
                <c:pt idx="70">
                  <c:v>-1.4180973135808017E-2</c:v>
                </c:pt>
                <c:pt idx="71">
                  <c:v>-1.408097313833423E-2</c:v>
                </c:pt>
                <c:pt idx="72">
                  <c:v>-1.1801824664871674E-2</c:v>
                </c:pt>
                <c:pt idx="73">
                  <c:v>-1.1810393072664738E-2</c:v>
                </c:pt>
                <c:pt idx="74">
                  <c:v>-1.171039307519095E-2</c:v>
                </c:pt>
                <c:pt idx="75">
                  <c:v>-1.0973466734867543E-2</c:v>
                </c:pt>
                <c:pt idx="76">
                  <c:v>-1.1580060039705131E-2</c:v>
                </c:pt>
                <c:pt idx="77">
                  <c:v>-9.9358820370980538E-3</c:v>
                </c:pt>
                <c:pt idx="78">
                  <c:v>-1.0390387295046821E-2</c:v>
                </c:pt>
                <c:pt idx="79">
                  <c:v>-9.3761002062819898E-3</c:v>
                </c:pt>
                <c:pt idx="80">
                  <c:v>-9.258953774406109E-3</c:v>
                </c:pt>
                <c:pt idx="81">
                  <c:v>-1.1491665558423847E-2</c:v>
                </c:pt>
                <c:pt idx="82">
                  <c:v>-1.1438693276431877E-2</c:v>
                </c:pt>
                <c:pt idx="83">
                  <c:v>-1.0028337164840195E-2</c:v>
                </c:pt>
                <c:pt idx="84">
                  <c:v>-1.0028337164840195E-2</c:v>
                </c:pt>
                <c:pt idx="85">
                  <c:v>-9.545690227241721E-3</c:v>
                </c:pt>
                <c:pt idx="86">
                  <c:v>-1.1638654803391546E-2</c:v>
                </c:pt>
                <c:pt idx="87">
                  <c:v>-1.880411683669081E-2</c:v>
                </c:pt>
                <c:pt idx="88">
                  <c:v>-1.1924112986889668E-2</c:v>
                </c:pt>
                <c:pt idx="89">
                  <c:v>-3.6049914560862817E-3</c:v>
                </c:pt>
                <c:pt idx="90">
                  <c:v>-8.4463101156870835E-3</c:v>
                </c:pt>
                <c:pt idx="91">
                  <c:v>-1.3559496714151464E-2</c:v>
                </c:pt>
                <c:pt idx="92">
                  <c:v>-1.0000815374951344E-2</c:v>
                </c:pt>
                <c:pt idx="93">
                  <c:v>-1.3329605804756284E-2</c:v>
                </c:pt>
                <c:pt idx="94">
                  <c:v>-9.9111426316085272E-3</c:v>
                </c:pt>
                <c:pt idx="95">
                  <c:v>-1.3952461296867114E-2</c:v>
                </c:pt>
                <c:pt idx="96">
                  <c:v>-9.6212247881339863E-3</c:v>
                </c:pt>
                <c:pt idx="97">
                  <c:v>-1.080100276885787E-2</c:v>
                </c:pt>
                <c:pt idx="98">
                  <c:v>-1.0126933848368935E-2</c:v>
                </c:pt>
                <c:pt idx="99">
                  <c:v>-1.1157483131682966E-2</c:v>
                </c:pt>
                <c:pt idx="100">
                  <c:v>-1.2184476225229446E-2</c:v>
                </c:pt>
                <c:pt idx="101">
                  <c:v>-9.9235939123900607E-3</c:v>
                </c:pt>
                <c:pt idx="102">
                  <c:v>-1.1872380491695367E-2</c:v>
                </c:pt>
                <c:pt idx="103">
                  <c:v>-1.3773147948086262E-2</c:v>
                </c:pt>
                <c:pt idx="104">
                  <c:v>-1.2733147945255041E-2</c:v>
                </c:pt>
                <c:pt idx="105">
                  <c:v>-1.2333147948083933E-2</c:v>
                </c:pt>
                <c:pt idx="106">
                  <c:v>-1.2491718276578467E-2</c:v>
                </c:pt>
                <c:pt idx="107">
                  <c:v>-1.3003775529796258E-2</c:v>
                </c:pt>
                <c:pt idx="108">
                  <c:v>-1.09861869859742E-2</c:v>
                </c:pt>
                <c:pt idx="109">
                  <c:v>-1.138222715962911E-2</c:v>
                </c:pt>
                <c:pt idx="110">
                  <c:v>-9.5840951034915633E-3</c:v>
                </c:pt>
                <c:pt idx="111">
                  <c:v>-1.1183543894730974E-2</c:v>
                </c:pt>
                <c:pt idx="112">
                  <c:v>-1.244395522371633E-2</c:v>
                </c:pt>
                <c:pt idx="113">
                  <c:v>-1.0966810717945918E-2</c:v>
                </c:pt>
                <c:pt idx="114">
                  <c:v>-5.7747207538341172E-3</c:v>
                </c:pt>
                <c:pt idx="115">
                  <c:v>-1.0916039413132239E-2</c:v>
                </c:pt>
                <c:pt idx="116">
                  <c:v>-1.019940956030041E-2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A7-4DE5-9044-198141A8C336}"/>
            </c:ext>
          </c:extLst>
        </c:ser>
        <c:ser>
          <c:idx val="1"/>
          <c:order val="1"/>
          <c:tx>
            <c:strRef>
              <c:f>'Q-fit'!$V$1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'Q-fit'!$U$2:$U$38</c:f>
              <c:numCache>
                <c:formatCode>General</c:formatCode>
                <c:ptCount val="37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3.4</c:v>
                </c:pt>
                <c:pt idx="23">
                  <c:v>3.6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4.8</c:v>
                </c:pt>
                <c:pt idx="30">
                  <c:v>5</c:v>
                </c:pt>
                <c:pt idx="31">
                  <c:v>5.2</c:v>
                </c:pt>
                <c:pt idx="32">
                  <c:v>5.4</c:v>
                </c:pt>
                <c:pt idx="33">
                  <c:v>5.6</c:v>
                </c:pt>
                <c:pt idx="34">
                  <c:v>5.8</c:v>
                </c:pt>
                <c:pt idx="35">
                  <c:v>6</c:v>
                </c:pt>
                <c:pt idx="36">
                  <c:v>6.2</c:v>
                </c:pt>
              </c:numCache>
            </c:numRef>
          </c:xVal>
          <c:yVal>
            <c:numRef>
              <c:f>'Q-fit'!$V$2:$V$38</c:f>
              <c:numCache>
                <c:formatCode>General</c:formatCode>
                <c:ptCount val="37"/>
                <c:pt idx="0">
                  <c:v>1.0830895549286368E-2</c:v>
                </c:pt>
                <c:pt idx="1">
                  <c:v>8.2352068817329368E-3</c:v>
                </c:pt>
                <c:pt idx="2">
                  <c:v>5.7779287820114399E-3</c:v>
                </c:pt>
                <c:pt idx="3">
                  <c:v>3.4590612501218818E-3</c:v>
                </c:pt>
                <c:pt idx="4">
                  <c:v>1.2786042860642598E-3</c:v>
                </c:pt>
                <c:pt idx="5">
                  <c:v>-7.6344211016142547E-4</c:v>
                </c:pt>
                <c:pt idx="6">
                  <c:v>-2.667077938555174E-3</c:v>
                </c:pt>
                <c:pt idx="7">
                  <c:v>-4.4323031991169862E-3</c:v>
                </c:pt>
                <c:pt idx="8">
                  <c:v>-6.0591178918468613E-3</c:v>
                </c:pt>
                <c:pt idx="9">
                  <c:v>-7.5475220167447992E-3</c:v>
                </c:pt>
                <c:pt idx="10">
                  <c:v>-8.8975155738108009E-3</c:v>
                </c:pt>
                <c:pt idx="11">
                  <c:v>-1.0109098563044865E-2</c:v>
                </c:pt>
                <c:pt idx="12">
                  <c:v>-1.1182270984446994E-2</c:v>
                </c:pt>
                <c:pt idx="13">
                  <c:v>-1.2117032838017187E-2</c:v>
                </c:pt>
                <c:pt idx="14">
                  <c:v>-1.291338412375544E-2</c:v>
                </c:pt>
                <c:pt idx="15">
                  <c:v>-1.357132484166176E-2</c:v>
                </c:pt>
                <c:pt idx="16">
                  <c:v>-1.4090854991736143E-2</c:v>
                </c:pt>
                <c:pt idx="17">
                  <c:v>-1.4471974573978585E-2</c:v>
                </c:pt>
                <c:pt idx="18">
                  <c:v>-1.4714683588389095E-2</c:v>
                </c:pt>
                <c:pt idx="19">
                  <c:v>-1.4818982034967667E-2</c:v>
                </c:pt>
                <c:pt idx="20">
                  <c:v>-1.4784869913714299E-2</c:v>
                </c:pt>
                <c:pt idx="21">
                  <c:v>-1.4612347224628997E-2</c:v>
                </c:pt>
                <c:pt idx="22">
                  <c:v>-1.430141396771176E-2</c:v>
                </c:pt>
                <c:pt idx="23">
                  <c:v>-1.3852070142962584E-2</c:v>
                </c:pt>
                <c:pt idx="24">
                  <c:v>-1.3264315750381471E-2</c:v>
                </c:pt>
                <c:pt idx="25">
                  <c:v>-1.2538150789968425E-2</c:v>
                </c:pt>
                <c:pt idx="26">
                  <c:v>-1.1673575261723444E-2</c:v>
                </c:pt>
                <c:pt idx="27">
                  <c:v>-1.0670589165646518E-2</c:v>
                </c:pt>
                <c:pt idx="28">
                  <c:v>-9.5291925017376641E-3</c:v>
                </c:pt>
                <c:pt idx="29">
                  <c:v>-8.2493852699968631E-3</c:v>
                </c:pt>
                <c:pt idx="30">
                  <c:v>-6.8311674704241362E-3</c:v>
                </c:pt>
                <c:pt idx="31">
                  <c:v>-5.2745391030194627E-3</c:v>
                </c:pt>
                <c:pt idx="32">
                  <c:v>-3.5795001677828564E-3</c:v>
                </c:pt>
                <c:pt idx="33">
                  <c:v>-1.7460506647143242E-3</c:v>
                </c:pt>
                <c:pt idx="34">
                  <c:v>2.2580940618616152E-4</c:v>
                </c:pt>
                <c:pt idx="35">
                  <c:v>2.3360800449185801E-3</c:v>
                </c:pt>
                <c:pt idx="36">
                  <c:v>4.5847612514829383E-3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A7-4DE5-9044-198141A8C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7984"/>
        <c:axId val="1"/>
      </c:scatterChart>
      <c:valAx>
        <c:axId val="829717984"/>
        <c:scaling>
          <c:orientation val="minMax"/>
          <c:max val="6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498245411631231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798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57631257631258"/>
          <c:y val="0.93647058823529417"/>
          <c:w val="0.45054945054945056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0</xdr:rowOff>
    </xdr:from>
    <xdr:to>
      <xdr:col>18</xdr:col>
      <xdr:colOff>390525</xdr:colOff>
      <xdr:row>18</xdr:row>
      <xdr:rowOff>95250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D71BCA5D-009D-5E14-F29C-10A96630F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0</xdr:rowOff>
    </xdr:from>
    <xdr:to>
      <xdr:col>19</xdr:col>
      <xdr:colOff>19050</xdr:colOff>
      <xdr:row>18</xdr:row>
      <xdr:rowOff>114300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19126AB7-8C4A-0001-1D5A-61FF4EBCA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495300</xdr:colOff>
      <xdr:row>0</xdr:row>
      <xdr:rowOff>0</xdr:rowOff>
    </xdr:from>
    <xdr:to>
      <xdr:col>32</xdr:col>
      <xdr:colOff>352425</xdr:colOff>
      <xdr:row>18</xdr:row>
      <xdr:rowOff>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5C31C7EE-0140-64E7-A328-A3490ED83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0</xdr:row>
      <xdr:rowOff>0</xdr:rowOff>
    </xdr:from>
    <xdr:to>
      <xdr:col>17</xdr:col>
      <xdr:colOff>66675</xdr:colOff>
      <xdr:row>18</xdr:row>
      <xdr:rowOff>28575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F364036E-6768-CCDC-94FF-9E993D7A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561975</xdr:colOff>
      <xdr:row>0</xdr:row>
      <xdr:rowOff>247650</xdr:rowOff>
    </xdr:from>
    <xdr:to>
      <xdr:col>31</xdr:col>
      <xdr:colOff>628650</xdr:colOff>
      <xdr:row>19</xdr:row>
      <xdr:rowOff>114300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719071DA-AC67-89C0-7977-B815F7298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0</xdr:rowOff>
    </xdr:from>
    <xdr:to>
      <xdr:col>20</xdr:col>
      <xdr:colOff>114300</xdr:colOff>
      <xdr:row>48</xdr:row>
      <xdr:rowOff>0</xdr:rowOff>
    </xdr:to>
    <xdr:graphicFrame macro="">
      <xdr:nvGraphicFramePr>
        <xdr:cNvPr id="57347" name="Chart 1">
          <a:extLst>
            <a:ext uri="{FF2B5EF4-FFF2-40B4-BE49-F238E27FC236}">
              <a16:creationId xmlns:a16="http://schemas.microsoft.com/office/drawing/2014/main" id="{8656CE75-5C09-846D-D1C9-6298BECC3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0</xdr:rowOff>
    </xdr:from>
    <xdr:to>
      <xdr:col>16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C6FA86-9266-A8FF-2D6C-6734091E8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0</xdr:rowOff>
    </xdr:from>
    <xdr:to>
      <xdr:col>20</xdr:col>
      <xdr:colOff>114300</xdr:colOff>
      <xdr:row>48</xdr:row>
      <xdr:rowOff>0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66B2FB24-0128-753E-DCB0-4EF8B7523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3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7" TargetMode="External"/><Relationship Id="rId18" Type="http://schemas.openxmlformats.org/officeDocument/2006/relationships/hyperlink" Target="http://www.konkoly.hu/cgi-bin/IBVS?567" TargetMode="External"/><Relationship Id="rId26" Type="http://schemas.openxmlformats.org/officeDocument/2006/relationships/hyperlink" Target="http://www.bav-astro.de/sfs/BAVM_link.php?BAVMnr=62" TargetMode="External"/><Relationship Id="rId39" Type="http://schemas.openxmlformats.org/officeDocument/2006/relationships/hyperlink" Target="http://www.bav-astro.de/sfs/BAVM_link.php?BAVMnr=178" TargetMode="External"/><Relationship Id="rId21" Type="http://schemas.openxmlformats.org/officeDocument/2006/relationships/hyperlink" Target="http://www.bav-astro.de/sfs/BAVM_link.php?BAVMnr=31" TargetMode="External"/><Relationship Id="rId34" Type="http://schemas.openxmlformats.org/officeDocument/2006/relationships/hyperlink" Target="http://www.konkoly.hu/cgi-bin/IBVS?5694" TargetMode="External"/><Relationship Id="rId42" Type="http://schemas.openxmlformats.org/officeDocument/2006/relationships/hyperlink" Target="http://www.bav-astro.de/sfs/BAVM_link.php?BAVMnr=173" TargetMode="External"/><Relationship Id="rId47" Type="http://schemas.openxmlformats.org/officeDocument/2006/relationships/hyperlink" Target="http://www.bav-astro.de/sfs/BAVM_link.php?BAVMnr=186" TargetMode="External"/><Relationship Id="rId50" Type="http://schemas.openxmlformats.org/officeDocument/2006/relationships/hyperlink" Target="http://www.konkoly.hu/cgi-bin/IBVS?5887" TargetMode="External"/><Relationship Id="rId55" Type="http://schemas.openxmlformats.org/officeDocument/2006/relationships/hyperlink" Target="http://www.bav-astro.de/sfs/BAVM_link.php?BAVMnr=201" TargetMode="External"/><Relationship Id="rId63" Type="http://schemas.openxmlformats.org/officeDocument/2006/relationships/hyperlink" Target="http://www.bav-astro.de/sfs/BAVM_link.php?BAVMnr=214" TargetMode="External"/><Relationship Id="rId68" Type="http://schemas.openxmlformats.org/officeDocument/2006/relationships/hyperlink" Target="http://var.astro.cz/oejv/issues/oejv0137.pdf" TargetMode="External"/><Relationship Id="rId76" Type="http://schemas.openxmlformats.org/officeDocument/2006/relationships/hyperlink" Target="http://www.konkoly.hu/cgi-bin/IBVS?6050" TargetMode="External"/><Relationship Id="rId7" Type="http://schemas.openxmlformats.org/officeDocument/2006/relationships/hyperlink" Target="http://www.konkoly.hu/cgi-bin/IBVS?567" TargetMode="External"/><Relationship Id="rId71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67" TargetMode="External"/><Relationship Id="rId16" Type="http://schemas.openxmlformats.org/officeDocument/2006/relationships/hyperlink" Target="http://www.konkoly.hu/cgi-bin/IBVS?567" TargetMode="External"/><Relationship Id="rId29" Type="http://schemas.openxmlformats.org/officeDocument/2006/relationships/hyperlink" Target="http://www.konkoly.hu/cgi-bin/IBVS?5341" TargetMode="External"/><Relationship Id="rId11" Type="http://schemas.openxmlformats.org/officeDocument/2006/relationships/hyperlink" Target="http://www.konkoly.hu/cgi-bin/IBVS?567" TargetMode="External"/><Relationship Id="rId24" Type="http://schemas.openxmlformats.org/officeDocument/2006/relationships/hyperlink" Target="http://www.bav-astro.de/sfs/BAVM_link.php?BAVMnr=38" TargetMode="External"/><Relationship Id="rId32" Type="http://schemas.openxmlformats.org/officeDocument/2006/relationships/hyperlink" Target="http://www.konkoly.hu/cgi-bin/IBVS?5493" TargetMode="External"/><Relationship Id="rId37" Type="http://schemas.openxmlformats.org/officeDocument/2006/relationships/hyperlink" Target="http://www.konkoly.hu/cgi-bin/IBVS?5843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vsolj.cetus-net.org/no45.pdf" TargetMode="External"/><Relationship Id="rId53" Type="http://schemas.openxmlformats.org/officeDocument/2006/relationships/hyperlink" Target="http://var.astro.cz/oejv/issues/oejv0116.pdf" TargetMode="External"/><Relationship Id="rId58" Type="http://schemas.openxmlformats.org/officeDocument/2006/relationships/hyperlink" Target="http://www.bav-astro.de/sfs/BAVM_link.php?BAVMnr=201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www.konkoly.hu/cgi-bin/IBVS?6044" TargetMode="External"/><Relationship Id="rId79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67" TargetMode="External"/><Relationship Id="rId61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www.konkoly.hu/cgi-bin/IBVS?567" TargetMode="External"/><Relationship Id="rId19" Type="http://schemas.openxmlformats.org/officeDocument/2006/relationships/hyperlink" Target="http://www.konkoly.hu/cgi-bin/IBVS?567" TargetMode="External"/><Relationship Id="rId31" Type="http://schemas.openxmlformats.org/officeDocument/2006/relationships/hyperlink" Target="http://www.konkoly.hu/cgi-bin/IBVS?5378" TargetMode="External"/><Relationship Id="rId44" Type="http://schemas.openxmlformats.org/officeDocument/2006/relationships/hyperlink" Target="http://www.konkoly.hu/cgi-bin/IBVS?5754" TargetMode="External"/><Relationship Id="rId52" Type="http://schemas.openxmlformats.org/officeDocument/2006/relationships/hyperlink" Target="http://www.konkoly.hu/cgi-bin/IBVS?5898" TargetMode="External"/><Relationship Id="rId60" Type="http://schemas.openxmlformats.org/officeDocument/2006/relationships/hyperlink" Target="http://www.konkoly.hu/cgi-bin/IBVS?5875" TargetMode="External"/><Relationship Id="rId65" Type="http://schemas.openxmlformats.org/officeDocument/2006/relationships/hyperlink" Target="http://www.konkoly.hu/cgi-bin/IBVS?5980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www.bav-astro.de/sfs/BAVM_link.php?BAVMnr=228" TargetMode="External"/><Relationship Id="rId81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567" TargetMode="External"/><Relationship Id="rId9" Type="http://schemas.openxmlformats.org/officeDocument/2006/relationships/hyperlink" Target="http://www.konkoly.hu/cgi-bin/IBVS?567" TargetMode="External"/><Relationship Id="rId14" Type="http://schemas.openxmlformats.org/officeDocument/2006/relationships/hyperlink" Target="http://www.konkoly.hu/cgi-bin/IBVS?567" TargetMode="External"/><Relationship Id="rId22" Type="http://schemas.openxmlformats.org/officeDocument/2006/relationships/hyperlink" Target="http://www.bav-astro.de/sfs/BAVM_link.php?BAVMnr=36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341" TargetMode="External"/><Relationship Id="rId35" Type="http://schemas.openxmlformats.org/officeDocument/2006/relationships/hyperlink" Target="http://vsolj.cetus-net.org/no43.pdf" TargetMode="External"/><Relationship Id="rId43" Type="http://schemas.openxmlformats.org/officeDocument/2006/relationships/hyperlink" Target="http://www.konkoly.hu/cgi-bin/IBVS?5814" TargetMode="External"/><Relationship Id="rId48" Type="http://schemas.openxmlformats.org/officeDocument/2006/relationships/hyperlink" Target="http://www.bav-astro.de/sfs/BAVM_link.php?BAVMnr=186" TargetMode="External"/><Relationship Id="rId56" Type="http://schemas.openxmlformats.org/officeDocument/2006/relationships/hyperlink" Target="http://www.konkoly.hu/cgi-bin/IBVS?5875" TargetMode="External"/><Relationship Id="rId64" Type="http://schemas.openxmlformats.org/officeDocument/2006/relationships/hyperlink" Target="http://www.konkoly.hu/cgi-bin/IBVS?5980" TargetMode="External"/><Relationship Id="rId69" Type="http://schemas.openxmlformats.org/officeDocument/2006/relationships/hyperlink" Target="http://www.konkoly.hu/cgi-bin/IBVS?5943" TargetMode="External"/><Relationship Id="rId77" Type="http://schemas.openxmlformats.org/officeDocument/2006/relationships/hyperlink" Target="http://www.bav-astro.de/sfs/BAVM_link.php?BAVMnr=228" TargetMode="External"/><Relationship Id="rId8" Type="http://schemas.openxmlformats.org/officeDocument/2006/relationships/hyperlink" Target="http://www.konkoly.hu/cgi-bin/IBVS?567" TargetMode="External"/><Relationship Id="rId51" Type="http://schemas.openxmlformats.org/officeDocument/2006/relationships/hyperlink" Target="http://www.konkoly.hu/cgi-bin/IBVS?5887" TargetMode="External"/><Relationship Id="rId72" Type="http://schemas.openxmlformats.org/officeDocument/2006/relationships/hyperlink" Target="http://www.konkoly.hu/cgi-bin/IBVS?5992" TargetMode="External"/><Relationship Id="rId80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567" TargetMode="External"/><Relationship Id="rId12" Type="http://schemas.openxmlformats.org/officeDocument/2006/relationships/hyperlink" Target="http://www.konkoly.hu/cgi-bin/IBVS?567" TargetMode="External"/><Relationship Id="rId17" Type="http://schemas.openxmlformats.org/officeDocument/2006/relationships/hyperlink" Target="http://www.konkoly.hu/cgi-bin/IBVS?449" TargetMode="External"/><Relationship Id="rId25" Type="http://schemas.openxmlformats.org/officeDocument/2006/relationships/hyperlink" Target="http://www.bav-astro.de/sfs/BAVM_link.php?BAVMnr=62" TargetMode="External"/><Relationship Id="rId33" Type="http://schemas.openxmlformats.org/officeDocument/2006/relationships/hyperlink" Target="http://www.bav-astro.de/sfs/BAVM_link.php?BAVMnr=172" TargetMode="External"/><Relationship Id="rId38" Type="http://schemas.openxmlformats.org/officeDocument/2006/relationships/hyperlink" Target="http://www.konkoly.hu/cgi-bin/IBVS?5843" TargetMode="External"/><Relationship Id="rId46" Type="http://schemas.openxmlformats.org/officeDocument/2006/relationships/hyperlink" Target="http://vsolj.cetus-net.org/no46.pdf" TargetMode="External"/><Relationship Id="rId59" Type="http://schemas.openxmlformats.org/officeDocument/2006/relationships/hyperlink" Target="http://www.konkoly.hu/cgi-bin/IBVS?5898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bav-astro.de/sfs/BAVM_link.php?BAVMnr=31" TargetMode="External"/><Relationship Id="rId41" Type="http://schemas.openxmlformats.org/officeDocument/2006/relationships/hyperlink" Target="http://www.konkoly.hu/cgi-bin/IBVS?5694" TargetMode="External"/><Relationship Id="rId54" Type="http://schemas.openxmlformats.org/officeDocument/2006/relationships/hyperlink" Target="http://www.bav-astro.de/sfs/BAVM_link.php?BAVMnr=201" TargetMode="External"/><Relationship Id="rId62" Type="http://schemas.openxmlformats.org/officeDocument/2006/relationships/hyperlink" Target="http://www.bav-astro.de/sfs/BAVM_link.php?BAVMnr=209" TargetMode="External"/><Relationship Id="rId70" Type="http://schemas.openxmlformats.org/officeDocument/2006/relationships/hyperlink" Target="http://www.konkoly.hu/cgi-bin/IBVS?5992" TargetMode="External"/><Relationship Id="rId75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7" TargetMode="External"/><Relationship Id="rId15" Type="http://schemas.openxmlformats.org/officeDocument/2006/relationships/hyperlink" Target="http://www.konkoly.hu/cgi-bin/IBVS?567" TargetMode="External"/><Relationship Id="rId23" Type="http://schemas.openxmlformats.org/officeDocument/2006/relationships/hyperlink" Target="http://www.bav-astro.de/sfs/BAVM_link.php?BAVMnr=36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www.konkoly.hu/cgi-bin/IBVS?5603" TargetMode="External"/><Relationship Id="rId49" Type="http://schemas.openxmlformats.org/officeDocument/2006/relationships/hyperlink" Target="http://vsolj.cetus-net.org/no46.pdf" TargetMode="External"/><Relationship Id="rId57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0"/>
  </sheetPr>
  <dimension ref="A1:AE281"/>
  <sheetViews>
    <sheetView tabSelected="1" workbookViewId="0">
      <pane xSplit="14" ySplit="22" topLeftCell="O198" activePane="bottomRight" state="frozen"/>
      <selection pane="topRight" activeCell="O1" sqref="O1"/>
      <selection pane="bottomLeft" activeCell="A23" sqref="A23"/>
      <selection pane="bottomRight" activeCell="A198" sqref="A198"/>
    </sheetView>
  </sheetViews>
  <sheetFormatPr defaultColWidth="10.28515625" defaultRowHeight="12.75"/>
  <cols>
    <col min="1" max="1" width="16.140625" customWidth="1"/>
    <col min="2" max="2" width="5.140625" customWidth="1"/>
    <col min="3" max="3" width="13.8554687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32" max="16384" width="10.28515625" style="49"/>
  </cols>
  <sheetData>
    <row r="1" spans="1:31" ht="21" thickBot="1">
      <c r="A1" s="1" t="s">
        <v>165</v>
      </c>
      <c r="P1" t="s">
        <v>216</v>
      </c>
      <c r="U1" s="9" t="s">
        <v>102</v>
      </c>
      <c r="V1" s="9" t="s">
        <v>114</v>
      </c>
    </row>
    <row r="2" spans="1:31" s="22" customFormat="1" ht="12.95" customHeight="1">
      <c r="A2" s="24" t="s">
        <v>117</v>
      </c>
      <c r="B2" s="188" t="s">
        <v>157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 t="s">
        <v>217</v>
      </c>
      <c r="Q2" s="24">
        <f>D7-C7</f>
        <v>-1.1999999987892807E-3</v>
      </c>
      <c r="R2" s="24"/>
      <c r="S2" s="24"/>
      <c r="T2" s="24"/>
      <c r="U2" s="24">
        <v>0</v>
      </c>
      <c r="V2" s="189">
        <f>+Q$2+Q$3*U2+Q$4*U2^2</f>
        <v>-1.1999999987892807E-3</v>
      </c>
      <c r="W2" s="24"/>
      <c r="X2" s="24"/>
      <c r="Y2" s="24"/>
      <c r="Z2" s="24"/>
      <c r="AA2" s="24"/>
      <c r="AB2" s="24"/>
      <c r="AC2" s="24"/>
      <c r="AD2" s="24"/>
      <c r="AE2" s="24"/>
    </row>
    <row r="3" spans="1:31" s="22" customFormat="1" ht="12.95" customHeight="1">
      <c r="A3" s="190" t="s">
        <v>202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 t="s">
        <v>218</v>
      </c>
      <c r="Q3" s="24">
        <f>D8-C8</f>
        <v>1.3000000004259604E-7</v>
      </c>
      <c r="R3" s="24"/>
      <c r="S3" s="24"/>
      <c r="T3" s="24"/>
      <c r="U3" s="24">
        <v>3000</v>
      </c>
      <c r="V3" s="189">
        <f t="shared" ref="V3:V24" si="0">+Q$2+Q$3*U3+Q$4*U3^2</f>
        <v>-5.4539999866149249E-4</v>
      </c>
      <c r="W3" s="24"/>
      <c r="X3" s="24"/>
      <c r="Y3" s="24"/>
      <c r="Z3" s="24"/>
      <c r="AA3" s="24"/>
      <c r="AB3" s="24"/>
      <c r="AC3" s="24"/>
      <c r="AD3" s="24"/>
      <c r="AE3" s="24"/>
    </row>
    <row r="4" spans="1:31" s="22" customFormat="1" ht="12.95" customHeight="1">
      <c r="A4" s="191" t="s">
        <v>92</v>
      </c>
      <c r="B4" s="24"/>
      <c r="C4" s="192">
        <v>38011.390899999999</v>
      </c>
      <c r="D4" s="193">
        <v>0.38288153699999999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 t="s">
        <v>219</v>
      </c>
      <c r="Q4" s="189">
        <v>2.9400000000000003E-11</v>
      </c>
      <c r="R4" s="24"/>
      <c r="S4" s="24"/>
      <c r="T4" s="24"/>
      <c r="U4" s="24">
        <v>6000</v>
      </c>
      <c r="V4" s="189">
        <f t="shared" si="0"/>
        <v>6.3840000146629574E-4</v>
      </c>
      <c r="W4" s="24"/>
      <c r="X4" s="24"/>
      <c r="Y4" s="24"/>
      <c r="Z4" s="24"/>
      <c r="AA4" s="24"/>
      <c r="AB4" s="24"/>
      <c r="AC4" s="24"/>
      <c r="AD4" s="24"/>
      <c r="AE4" s="24"/>
    </row>
    <row r="5" spans="1:31" s="22" customFormat="1" ht="12.9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>
        <v>9000</v>
      </c>
      <c r="V5" s="189">
        <f t="shared" si="0"/>
        <v>2.3514000015940838E-3</v>
      </c>
      <c r="W5" s="24"/>
      <c r="X5" s="24"/>
      <c r="Y5" s="24"/>
      <c r="Z5" s="24"/>
      <c r="AA5" s="24"/>
      <c r="AB5" s="24"/>
      <c r="AC5" s="24"/>
      <c r="AD5" s="24"/>
      <c r="AE5" s="24"/>
    </row>
    <row r="6" spans="1:31" s="22" customFormat="1" ht="12.95" customHeight="1">
      <c r="A6" s="191" t="s">
        <v>93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>
        <v>12000</v>
      </c>
      <c r="V6" s="189">
        <f t="shared" si="0"/>
        <v>4.5936000017218724E-3</v>
      </c>
      <c r="W6" s="24"/>
      <c r="X6" s="24"/>
      <c r="Y6" s="24"/>
      <c r="Z6" s="24"/>
      <c r="AA6" s="24"/>
      <c r="AB6" s="24"/>
      <c r="AC6" s="24"/>
      <c r="AD6" s="24"/>
      <c r="AE6" s="24"/>
    </row>
    <row r="7" spans="1:31" s="22" customFormat="1" ht="12.95" customHeight="1">
      <c r="A7" s="24" t="s">
        <v>94</v>
      </c>
      <c r="B7" s="24"/>
      <c r="C7" s="24">
        <v>34426.477299999999</v>
      </c>
      <c r="D7" s="24">
        <v>34426.4761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>
        <v>15000</v>
      </c>
      <c r="V7" s="189">
        <f t="shared" si="0"/>
        <v>7.3650000018496611E-3</v>
      </c>
      <c r="W7" s="24"/>
      <c r="X7" s="24"/>
      <c r="Y7" s="24"/>
      <c r="Z7" s="24"/>
      <c r="AA7" s="24"/>
      <c r="AB7" s="24"/>
      <c r="AC7" s="24"/>
      <c r="AD7" s="24"/>
      <c r="AE7" s="24"/>
    </row>
    <row r="8" spans="1:31" s="22" customFormat="1" ht="12.95" customHeight="1">
      <c r="A8" s="24" t="s">
        <v>95</v>
      </c>
      <c r="B8" s="24"/>
      <c r="C8" s="24">
        <v>0.38288056999999998</v>
      </c>
      <c r="D8" s="24">
        <v>0.38288070000000002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>
        <v>18000</v>
      </c>
      <c r="V8" s="189">
        <f t="shared" si="0"/>
        <v>1.0665600001977448E-2</v>
      </c>
      <c r="W8" s="24"/>
      <c r="X8" s="24"/>
      <c r="Y8" s="24"/>
      <c r="Z8" s="24"/>
      <c r="AA8" s="24"/>
      <c r="AB8" s="24"/>
      <c r="AC8" s="24"/>
      <c r="AD8" s="24"/>
      <c r="AE8" s="24"/>
    </row>
    <row r="9" spans="1:31" s="22" customFormat="1" ht="12.95" customHeight="1">
      <c r="A9" s="194" t="s">
        <v>168</v>
      </c>
      <c r="B9" s="24"/>
      <c r="C9" s="195">
        <v>-9.5</v>
      </c>
      <c r="D9" s="24" t="s">
        <v>169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>
        <v>21000</v>
      </c>
      <c r="V9" s="189">
        <f t="shared" si="0"/>
        <v>1.4495400002105238E-2</v>
      </c>
      <c r="W9" s="24"/>
      <c r="X9" s="24"/>
      <c r="Y9" s="24"/>
      <c r="Z9" s="24"/>
      <c r="AA9" s="24"/>
      <c r="AB9" s="24"/>
      <c r="AC9" s="24"/>
      <c r="AD9" s="24"/>
      <c r="AE9" s="24"/>
    </row>
    <row r="10" spans="1:31" s="22" customFormat="1" ht="12.95" customHeight="1" thickBot="1">
      <c r="A10" s="24"/>
      <c r="B10" s="24"/>
      <c r="C10" s="196" t="s">
        <v>112</v>
      </c>
      <c r="D10" s="196" t="s">
        <v>113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>
        <v>24000</v>
      </c>
      <c r="V10" s="189">
        <f t="shared" si="0"/>
        <v>1.8854400002233027E-2</v>
      </c>
      <c r="W10" s="24"/>
      <c r="X10" s="24"/>
      <c r="Y10" s="24"/>
      <c r="Z10" s="24"/>
      <c r="AA10" s="24"/>
      <c r="AB10" s="24"/>
      <c r="AC10" s="24"/>
      <c r="AD10" s="24"/>
      <c r="AE10" s="24"/>
    </row>
    <row r="11" spans="1:31" s="22" customFormat="1" ht="12.95" customHeight="1">
      <c r="A11" s="24" t="s">
        <v>108</v>
      </c>
      <c r="B11" s="24"/>
      <c r="C11" s="197">
        <f ca="1">INTERCEPT(INDIRECT($G$11):G992,INDIRECT($F$11):F992)</f>
        <v>1.9693826575802278E-2</v>
      </c>
      <c r="D11" s="198"/>
      <c r="E11" s="24"/>
      <c r="F11" s="199" t="str">
        <f>"F"&amp;E19</f>
        <v>F21</v>
      </c>
      <c r="G11" s="197" t="str">
        <f>"G"&amp;E19</f>
        <v>G21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>
        <v>27000</v>
      </c>
      <c r="V11" s="189">
        <f t="shared" si="0"/>
        <v>2.3742600002360816E-2</v>
      </c>
      <c r="W11" s="24"/>
      <c r="X11" s="24"/>
      <c r="Y11" s="24"/>
      <c r="Z11" s="24"/>
      <c r="AA11" s="24"/>
      <c r="AB11" s="24"/>
      <c r="AC11" s="24"/>
      <c r="AD11" s="24"/>
      <c r="AE11" s="24"/>
    </row>
    <row r="12" spans="1:31" s="22" customFormat="1" ht="12.95" customHeight="1">
      <c r="A12" s="24" t="s">
        <v>109</v>
      </c>
      <c r="B12" s="24"/>
      <c r="C12" s="197">
        <f ca="1">SLOPE(INDIRECT($G$11):G992,INDIRECT($F$11):F992)</f>
        <v>3.3733242231965966E-7</v>
      </c>
      <c r="D12" s="198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>
        <v>30000</v>
      </c>
      <c r="V12" s="189">
        <f t="shared" si="0"/>
        <v>2.9160000002488605E-2</v>
      </c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s="22" customFormat="1" ht="12.95" customHeight="1">
      <c r="A13" s="24" t="s">
        <v>111</v>
      </c>
      <c r="B13" s="24"/>
      <c r="C13" s="198" t="s">
        <v>106</v>
      </c>
      <c r="D13" s="200" t="s">
        <v>186</v>
      </c>
      <c r="E13" s="195">
        <v>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>
        <v>33000</v>
      </c>
      <c r="V13" s="189">
        <f t="shared" si="0"/>
        <v>3.5106600002616395E-2</v>
      </c>
      <c r="W13" s="24"/>
      <c r="X13" s="24"/>
      <c r="Y13" s="24"/>
      <c r="Z13" s="24"/>
      <c r="AA13" s="24"/>
      <c r="AB13" s="24"/>
      <c r="AC13" s="24"/>
      <c r="AD13" s="24"/>
      <c r="AE13" s="24"/>
    </row>
    <row r="14" spans="1:31" s="22" customFormat="1" ht="12.95" customHeight="1">
      <c r="A14" s="24"/>
      <c r="B14" s="24"/>
      <c r="C14" s="24"/>
      <c r="D14" s="200" t="s">
        <v>170</v>
      </c>
      <c r="E14" s="201">
        <f ca="1">NOW()+15018.5+$C$9/24</f>
        <v>60338.733109490735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>
        <v>36000</v>
      </c>
      <c r="V14" s="189">
        <f t="shared" si="0"/>
        <v>4.1582400002744178E-2</v>
      </c>
      <c r="W14" s="24"/>
      <c r="X14" s="24"/>
      <c r="Y14" s="24"/>
      <c r="Z14" s="24"/>
      <c r="AA14" s="24"/>
      <c r="AB14" s="24"/>
      <c r="AC14" s="24"/>
      <c r="AD14" s="24"/>
      <c r="AE14" s="24"/>
    </row>
    <row r="15" spans="1:31" s="22" customFormat="1" ht="12.95" customHeight="1">
      <c r="A15" s="202" t="s">
        <v>110</v>
      </c>
      <c r="B15" s="24"/>
      <c r="C15" s="203">
        <f ca="1">(C7+C11)+(C8+C12)*INT(MAX(F21:F3533))</f>
        <v>60039.315289828963</v>
      </c>
      <c r="D15" s="200" t="s">
        <v>187</v>
      </c>
      <c r="E15" s="201">
        <f ca="1">ROUND(2*(E14-$C$7)/$C$8,0)/2+E13</f>
        <v>67678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>
        <v>39000</v>
      </c>
      <c r="V15" s="189">
        <f t="shared" si="0"/>
        <v>4.8587400002871969E-2</v>
      </c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s="22" customFormat="1" ht="12.95" customHeight="1">
      <c r="A16" s="191" t="s">
        <v>96</v>
      </c>
      <c r="B16" s="24"/>
      <c r="C16" s="204">
        <f ca="1">+C8+C12</f>
        <v>0.3828809073324223</v>
      </c>
      <c r="D16" s="200" t="s">
        <v>171</v>
      </c>
      <c r="E16" s="197">
        <f ca="1">ROUND(2*(E14-$C$15)/$C$16,0)/2+E13</f>
        <v>783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>
        <v>42000</v>
      </c>
      <c r="V16" s="189">
        <f t="shared" si="0"/>
        <v>5.6121600002999761E-2</v>
      </c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s="22" customFormat="1" ht="12.95" customHeight="1" thickBot="1">
      <c r="A17" s="200" t="s">
        <v>164</v>
      </c>
      <c r="B17" s="24"/>
      <c r="C17" s="198">
        <f>COUNT(C21:C2191)</f>
        <v>186</v>
      </c>
      <c r="D17" s="200" t="s">
        <v>172</v>
      </c>
      <c r="E17" s="205">
        <f ca="1">+$C$15+$C$16*E16-15018.5-$C$9/24</f>
        <v>45321.006873603583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>
        <v>45000</v>
      </c>
      <c r="V17" s="189">
        <f t="shared" si="0"/>
        <v>6.4185000003127546E-2</v>
      </c>
      <c r="W17" s="24"/>
      <c r="X17" s="24"/>
      <c r="Y17" s="24"/>
      <c r="Z17" s="24"/>
      <c r="AA17" s="24"/>
      <c r="AB17" s="24"/>
      <c r="AC17" s="24"/>
      <c r="AD17" s="24"/>
      <c r="AE17" s="24"/>
    </row>
    <row r="18" spans="1:31" s="22" customFormat="1" ht="12.95" customHeight="1" thickTop="1" thickBot="1">
      <c r="A18" s="191" t="s">
        <v>97</v>
      </c>
      <c r="B18" s="24"/>
      <c r="C18" s="192">
        <f ca="1">+C15</f>
        <v>60039.315289828963</v>
      </c>
      <c r="D18" s="193">
        <f ca="1">+C16</f>
        <v>0.3828809073324223</v>
      </c>
      <c r="E18" s="206" t="s">
        <v>173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>
        <v>48000</v>
      </c>
      <c r="V18" s="189">
        <f t="shared" si="0"/>
        <v>7.2777600003255338E-2</v>
      </c>
      <c r="W18" s="24"/>
      <c r="X18" s="24"/>
      <c r="Y18" s="24"/>
      <c r="Z18" s="24"/>
      <c r="AA18" s="24"/>
      <c r="AB18" s="24"/>
      <c r="AC18" s="24"/>
      <c r="AD18" s="24"/>
      <c r="AE18" s="24"/>
    </row>
    <row r="19" spans="1:31" s="22" customFormat="1" ht="12.95" customHeight="1" thickTop="1">
      <c r="A19" s="207" t="s">
        <v>178</v>
      </c>
      <c r="B19" s="24"/>
      <c r="C19" s="24"/>
      <c r="D19" s="24"/>
      <c r="E19" s="208">
        <v>21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>
        <v>51000</v>
      </c>
      <c r="V19" s="189">
        <f t="shared" si="0"/>
        <v>8.1899400003383124E-2</v>
      </c>
      <c r="W19" s="24"/>
      <c r="X19" s="24"/>
      <c r="Y19" s="24"/>
      <c r="Z19" s="24"/>
      <c r="AA19" s="24"/>
      <c r="AB19" s="24"/>
      <c r="AC19" s="24"/>
      <c r="AD19" s="24"/>
      <c r="AE19" s="24"/>
    </row>
    <row r="20" spans="1:31" s="22" customFormat="1" ht="12.95" customHeight="1" thickBot="1">
      <c r="A20" s="196" t="s">
        <v>98</v>
      </c>
      <c r="B20" s="196" t="s">
        <v>99</v>
      </c>
      <c r="C20" s="196" t="s">
        <v>100</v>
      </c>
      <c r="D20" s="196" t="s">
        <v>105</v>
      </c>
      <c r="E20" s="196" t="s">
        <v>101</v>
      </c>
      <c r="F20" s="196" t="s">
        <v>102</v>
      </c>
      <c r="G20" s="196" t="s">
        <v>103</v>
      </c>
      <c r="H20" s="209" t="s">
        <v>104</v>
      </c>
      <c r="I20" s="209" t="s">
        <v>147</v>
      </c>
      <c r="J20" s="209" t="s">
        <v>148</v>
      </c>
      <c r="K20" s="209" t="s">
        <v>156</v>
      </c>
      <c r="L20" s="209" t="s">
        <v>209</v>
      </c>
      <c r="M20" s="209" t="s">
        <v>119</v>
      </c>
      <c r="N20" s="209" t="s">
        <v>149</v>
      </c>
      <c r="O20" s="209" t="s">
        <v>115</v>
      </c>
      <c r="P20" s="210" t="s">
        <v>114</v>
      </c>
      <c r="Q20" s="196" t="s">
        <v>107</v>
      </c>
      <c r="R20" s="24"/>
      <c r="S20" s="24"/>
      <c r="T20" s="24"/>
      <c r="U20" s="24">
        <v>54000</v>
      </c>
      <c r="V20" s="189">
        <f t="shared" si="0"/>
        <v>9.1550400003510918E-2</v>
      </c>
      <c r="W20" s="24"/>
      <c r="X20" s="24"/>
      <c r="Y20" s="24"/>
      <c r="Z20" s="24"/>
      <c r="AA20" s="24"/>
      <c r="AB20" s="24"/>
      <c r="AC20" s="24"/>
      <c r="AD20" s="24"/>
      <c r="AE20" s="24"/>
    </row>
    <row r="21" spans="1:31" s="22" customFormat="1" ht="12.95" customHeight="1">
      <c r="A21" s="211" t="s">
        <v>204</v>
      </c>
      <c r="B21" s="265" t="s">
        <v>152</v>
      </c>
      <c r="C21" s="212">
        <v>34426.477299999999</v>
      </c>
      <c r="D21" s="212" t="s">
        <v>205</v>
      </c>
      <c r="E21" s="22">
        <f t="shared" ref="E21:E52" si="1">+(C21-C$7)/C$8</f>
        <v>0</v>
      </c>
      <c r="F21" s="22">
        <f t="shared" ref="F21:F52" si="2">ROUND(2*E21,0)/2</f>
        <v>0</v>
      </c>
      <c r="G21" s="22">
        <f t="shared" ref="G21:G52" si="3">+C21-(C$7+F21*C$8)</f>
        <v>0</v>
      </c>
      <c r="K21" s="24"/>
      <c r="N21" s="22">
        <f>G21</f>
        <v>0</v>
      </c>
      <c r="O21" s="22">
        <f t="shared" ref="O21:O52" ca="1" si="4">+C$11+C$12*F21</f>
        <v>1.9693826575802278E-2</v>
      </c>
      <c r="Q21" s="213">
        <f t="shared" ref="Q21:Q52" si="5">+C21-15018.5</f>
        <v>19407.977299999999</v>
      </c>
      <c r="U21" s="24">
        <v>57000</v>
      </c>
      <c r="V21" s="189">
        <f t="shared" si="0"/>
        <v>0.1017306000036387</v>
      </c>
    </row>
    <row r="22" spans="1:31" s="22" customFormat="1" ht="12.95" customHeight="1">
      <c r="A22" s="23" t="s">
        <v>192</v>
      </c>
      <c r="B22" s="58" t="s">
        <v>153</v>
      </c>
      <c r="C22" s="23">
        <v>38011.199999999997</v>
      </c>
      <c r="D22" s="23" t="s">
        <v>193</v>
      </c>
      <c r="E22" s="22">
        <f t="shared" si="1"/>
        <v>9362.5087843971778</v>
      </c>
      <c r="F22" s="22">
        <f t="shared" si="2"/>
        <v>9362.5</v>
      </c>
      <c r="G22" s="22">
        <f t="shared" si="3"/>
        <v>3.3633749990258366E-3</v>
      </c>
      <c r="K22" s="22">
        <f>G22</f>
        <v>3.3633749990258366E-3</v>
      </c>
      <c r="O22" s="22">
        <f t="shared" ca="1" si="4"/>
        <v>2.2852101379770094E-2</v>
      </c>
      <c r="Q22" s="213">
        <f t="shared" si="5"/>
        <v>22992.699999999997</v>
      </c>
      <c r="R22" s="24"/>
      <c r="S22" s="24"/>
      <c r="T22" s="24"/>
      <c r="U22" s="24">
        <v>60000</v>
      </c>
      <c r="V22" s="189">
        <f t="shared" si="0"/>
        <v>0.1124400000037665</v>
      </c>
      <c r="W22" s="24"/>
      <c r="X22" s="24"/>
      <c r="Y22" s="24"/>
      <c r="Z22" s="24"/>
      <c r="AA22" s="24"/>
      <c r="AB22" s="24"/>
      <c r="AC22" s="24"/>
      <c r="AD22" s="24"/>
      <c r="AE22" s="24"/>
    </row>
    <row r="23" spans="1:31" s="22" customFormat="1" ht="12.95" customHeight="1">
      <c r="A23" s="22" t="s">
        <v>104</v>
      </c>
      <c r="B23" s="58"/>
      <c r="C23" s="23">
        <v>38011.390899999999</v>
      </c>
      <c r="D23" s="23" t="s">
        <v>106</v>
      </c>
      <c r="E23" s="22">
        <f t="shared" si="1"/>
        <v>9363.0073732913643</v>
      </c>
      <c r="F23" s="22">
        <f t="shared" si="2"/>
        <v>9363</v>
      </c>
      <c r="G23" s="22">
        <f t="shared" si="3"/>
        <v>2.8230899988557212E-3</v>
      </c>
      <c r="H23" s="22">
        <f>+G23</f>
        <v>2.8230899988557212E-3</v>
      </c>
      <c r="O23" s="22">
        <f t="shared" ca="1" si="4"/>
        <v>2.2852270045981251E-2</v>
      </c>
      <c r="Q23" s="213">
        <f t="shared" si="5"/>
        <v>22992.890899999999</v>
      </c>
      <c r="R23" s="24"/>
      <c r="S23" s="24"/>
      <c r="T23" s="24"/>
      <c r="U23" s="24">
        <v>63000</v>
      </c>
      <c r="V23" s="189">
        <f t="shared" si="0"/>
        <v>0.12367860000389429</v>
      </c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s="22" customFormat="1" ht="12.95" customHeight="1">
      <c r="A24" s="23" t="s">
        <v>192</v>
      </c>
      <c r="B24" s="58" t="s">
        <v>152</v>
      </c>
      <c r="C24" s="23">
        <v>38012.156000000003</v>
      </c>
      <c r="D24" s="23" t="s">
        <v>193</v>
      </c>
      <c r="E24" s="22">
        <f t="shared" si="1"/>
        <v>9365.0056465388261</v>
      </c>
      <c r="F24" s="22">
        <f t="shared" si="2"/>
        <v>9365</v>
      </c>
      <c r="G24" s="22">
        <f t="shared" si="3"/>
        <v>2.1619500039378181E-3</v>
      </c>
      <c r="K24" s="22">
        <f t="shared" ref="K24:K32" si="6">G24</f>
        <v>2.1619500039378181E-3</v>
      </c>
      <c r="O24" s="22">
        <f t="shared" ca="1" si="4"/>
        <v>2.2852944710825891E-2</v>
      </c>
      <c r="Q24" s="213">
        <f t="shared" si="5"/>
        <v>22993.656000000003</v>
      </c>
      <c r="R24" s="24"/>
      <c r="S24" s="24"/>
      <c r="T24" s="24"/>
      <c r="U24" s="24">
        <v>66000</v>
      </c>
      <c r="V24" s="189">
        <f t="shared" si="0"/>
        <v>0.13544640000402208</v>
      </c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s="22" customFormat="1" ht="12.95" customHeight="1">
      <c r="A25" s="23" t="s">
        <v>192</v>
      </c>
      <c r="B25" s="58" t="s">
        <v>152</v>
      </c>
      <c r="C25" s="23">
        <v>38774.091500000002</v>
      </c>
      <c r="D25" s="23" t="s">
        <v>193</v>
      </c>
      <c r="E25" s="22">
        <f t="shared" si="1"/>
        <v>11355.0139146523</v>
      </c>
      <c r="F25" s="22">
        <f t="shared" si="2"/>
        <v>11355</v>
      </c>
      <c r="G25" s="22">
        <f t="shared" si="3"/>
        <v>5.3276500038919039E-3</v>
      </c>
      <c r="K25" s="22">
        <f t="shared" si="6"/>
        <v>5.3276500038919039E-3</v>
      </c>
      <c r="O25" s="22">
        <f t="shared" ca="1" si="4"/>
        <v>2.3524236231242016E-2</v>
      </c>
      <c r="Q25" s="213">
        <f t="shared" si="5"/>
        <v>23755.591500000002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s="22" customFormat="1" ht="12.95" customHeight="1">
      <c r="A26" s="23" t="s">
        <v>192</v>
      </c>
      <c r="B26" s="58" t="s">
        <v>153</v>
      </c>
      <c r="C26" s="23">
        <v>38774.280899999998</v>
      </c>
      <c r="D26" s="23" t="s">
        <v>193</v>
      </c>
      <c r="E26" s="22">
        <f t="shared" si="1"/>
        <v>11355.508585875747</v>
      </c>
      <c r="F26" s="22">
        <f t="shared" si="2"/>
        <v>11355.5</v>
      </c>
      <c r="G26" s="22">
        <f t="shared" si="3"/>
        <v>3.2873649979592301E-3</v>
      </c>
      <c r="K26" s="22">
        <f t="shared" si="6"/>
        <v>3.2873649979592301E-3</v>
      </c>
      <c r="O26" s="22">
        <f t="shared" ca="1" si="4"/>
        <v>2.3524404897453173E-2</v>
      </c>
      <c r="Q26" s="213">
        <f t="shared" si="5"/>
        <v>23755.780899999998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s="22" customFormat="1" ht="12.95" customHeight="1">
      <c r="A27" s="23" t="s">
        <v>192</v>
      </c>
      <c r="B27" s="58" t="s">
        <v>153</v>
      </c>
      <c r="C27" s="23">
        <v>38775.046300000002</v>
      </c>
      <c r="D27" s="23" t="s">
        <v>193</v>
      </c>
      <c r="E27" s="22">
        <f t="shared" si="1"/>
        <v>11357.507642657352</v>
      </c>
      <c r="F27" s="22">
        <f t="shared" si="2"/>
        <v>11357.5</v>
      </c>
      <c r="G27" s="22">
        <f t="shared" si="3"/>
        <v>2.9262250027386472E-3</v>
      </c>
      <c r="K27" s="22">
        <f t="shared" si="6"/>
        <v>2.9262250027386472E-3</v>
      </c>
      <c r="O27" s="22">
        <f t="shared" ca="1" si="4"/>
        <v>2.3525079562297813E-2</v>
      </c>
      <c r="Q27" s="213">
        <f t="shared" si="5"/>
        <v>23756.546300000002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s="22" customFormat="1" ht="12.95" customHeight="1">
      <c r="A28" s="23" t="s">
        <v>192</v>
      </c>
      <c r="B28" s="58" t="s">
        <v>152</v>
      </c>
      <c r="C28" s="23">
        <v>38775.238499999999</v>
      </c>
      <c r="D28" s="23" t="s">
        <v>193</v>
      </c>
      <c r="E28" s="22">
        <f t="shared" si="1"/>
        <v>11358.009626866156</v>
      </c>
      <c r="F28" s="22">
        <f t="shared" si="2"/>
        <v>11358</v>
      </c>
      <c r="G28" s="22">
        <f t="shared" si="3"/>
        <v>3.6859399988316E-3</v>
      </c>
      <c r="K28" s="22">
        <f t="shared" si="6"/>
        <v>3.6859399988316E-3</v>
      </c>
      <c r="O28" s="22">
        <f t="shared" ca="1" si="4"/>
        <v>2.3525248228508974E-2</v>
      </c>
      <c r="Q28" s="213">
        <f t="shared" si="5"/>
        <v>23756.738499999999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s="22" customFormat="1" ht="12.95" customHeight="1">
      <c r="A29" s="23" t="s">
        <v>192</v>
      </c>
      <c r="B29" s="58" t="s">
        <v>152</v>
      </c>
      <c r="C29" s="23">
        <v>39095.330999999998</v>
      </c>
      <c r="D29" s="23" t="s">
        <v>193</v>
      </c>
      <c r="E29" s="22">
        <f t="shared" si="1"/>
        <v>12194.020971082446</v>
      </c>
      <c r="F29" s="22">
        <f t="shared" si="2"/>
        <v>12194</v>
      </c>
      <c r="G29" s="22">
        <f t="shared" si="3"/>
        <v>8.0294200015487149E-3</v>
      </c>
      <c r="K29" s="22">
        <f t="shared" si="6"/>
        <v>8.0294200015487149E-3</v>
      </c>
      <c r="O29" s="22">
        <f t="shared" ca="1" si="4"/>
        <v>2.380725813356821E-2</v>
      </c>
      <c r="Q29" s="213">
        <f t="shared" si="5"/>
        <v>24076.830999999998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s="22" customFormat="1" ht="12.95" customHeight="1">
      <c r="A30" s="23" t="s">
        <v>192</v>
      </c>
      <c r="B30" s="58" t="s">
        <v>153</v>
      </c>
      <c r="C30" s="23">
        <v>39141.084300000002</v>
      </c>
      <c r="D30" s="23" t="s">
        <v>193</v>
      </c>
      <c r="E30" s="22">
        <f t="shared" si="1"/>
        <v>12313.518547049813</v>
      </c>
      <c r="F30" s="22">
        <f t="shared" si="2"/>
        <v>12313.5</v>
      </c>
      <c r="G30" s="22">
        <f t="shared" si="3"/>
        <v>7.1013050037436187E-3</v>
      </c>
      <c r="K30" s="22">
        <f t="shared" si="6"/>
        <v>7.1013050037436187E-3</v>
      </c>
      <c r="O30" s="22">
        <f t="shared" ca="1" si="4"/>
        <v>2.3847569358035406E-2</v>
      </c>
      <c r="Q30" s="213">
        <f t="shared" si="5"/>
        <v>24122.584300000002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s="22" customFormat="1" ht="12.95" customHeight="1">
      <c r="A31" s="23" t="s">
        <v>192</v>
      </c>
      <c r="B31" s="58" t="s">
        <v>152</v>
      </c>
      <c r="C31" s="23">
        <v>39141.274799999999</v>
      </c>
      <c r="D31" s="23" t="s">
        <v>193</v>
      </c>
      <c r="E31" s="22">
        <f t="shared" si="1"/>
        <v>12314.016091231793</v>
      </c>
      <c r="F31" s="22">
        <f t="shared" si="2"/>
        <v>12314</v>
      </c>
      <c r="G31" s="22">
        <f t="shared" si="3"/>
        <v>6.1610199991264381E-3</v>
      </c>
      <c r="K31" s="22">
        <f t="shared" si="6"/>
        <v>6.1610199991264381E-3</v>
      </c>
      <c r="O31" s="22">
        <f t="shared" ca="1" si="4"/>
        <v>2.3847738024246567E-2</v>
      </c>
      <c r="Q31" s="213">
        <f t="shared" si="5"/>
        <v>24122.774799999999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s="22" customFormat="1" ht="12.95" customHeight="1">
      <c r="A32" s="23" t="s">
        <v>192</v>
      </c>
      <c r="B32" s="58" t="s">
        <v>153</v>
      </c>
      <c r="C32" s="23">
        <v>39142.999499999998</v>
      </c>
      <c r="D32" s="23" t="s">
        <v>193</v>
      </c>
      <c r="E32" s="22">
        <f t="shared" si="1"/>
        <v>12318.520629030612</v>
      </c>
      <c r="F32" s="22">
        <f t="shared" si="2"/>
        <v>12318.5</v>
      </c>
      <c r="G32" s="22">
        <f t="shared" si="3"/>
        <v>7.8984549982124008E-3</v>
      </c>
      <c r="K32" s="22">
        <f t="shared" si="6"/>
        <v>7.8984549982124008E-3</v>
      </c>
      <c r="O32" s="22">
        <f t="shared" ca="1" si="4"/>
        <v>2.3849256020147005E-2</v>
      </c>
      <c r="Q32" s="213">
        <f t="shared" si="5"/>
        <v>24124.499499999998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1:31" s="22" customFormat="1" ht="12.95" customHeight="1">
      <c r="A33" s="211" t="s">
        <v>206</v>
      </c>
      <c r="B33" s="265" t="s">
        <v>152</v>
      </c>
      <c r="C33" s="212">
        <v>39143.188499999997</v>
      </c>
      <c r="D33" s="212" t="s">
        <v>205</v>
      </c>
      <c r="E33" s="22">
        <f t="shared" si="1"/>
        <v>12319.014255541873</v>
      </c>
      <c r="F33" s="22">
        <f t="shared" si="2"/>
        <v>12319</v>
      </c>
      <c r="G33" s="22">
        <f t="shared" si="3"/>
        <v>5.4581699951086193E-3</v>
      </c>
      <c r="K33" s="24"/>
      <c r="N33" s="22">
        <f>G33</f>
        <v>5.4581699951086193E-3</v>
      </c>
      <c r="O33" s="22">
        <f t="shared" ca="1" si="4"/>
        <v>2.3849424686358166E-2</v>
      </c>
      <c r="Q33" s="213">
        <f t="shared" si="5"/>
        <v>24124.688499999997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1:31" s="22" customFormat="1" ht="12.95" customHeight="1">
      <c r="A34" s="23" t="s">
        <v>192</v>
      </c>
      <c r="B34" s="58" t="s">
        <v>152</v>
      </c>
      <c r="C34" s="23">
        <v>39143.188500000004</v>
      </c>
      <c r="D34" s="23" t="s">
        <v>193</v>
      </c>
      <c r="E34" s="22">
        <f t="shared" si="1"/>
        <v>12319.014255541893</v>
      </c>
      <c r="F34" s="22">
        <f t="shared" si="2"/>
        <v>12319</v>
      </c>
      <c r="G34" s="22">
        <f t="shared" si="3"/>
        <v>5.4581700023845769E-3</v>
      </c>
      <c r="K34" s="22">
        <f>G34</f>
        <v>5.4581700023845769E-3</v>
      </c>
      <c r="O34" s="22">
        <f t="shared" ca="1" si="4"/>
        <v>2.3849424686358166E-2</v>
      </c>
      <c r="Q34" s="213">
        <f t="shared" si="5"/>
        <v>24124.688500000004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s="22" customFormat="1" ht="12.95" customHeight="1">
      <c r="A35" s="211" t="s">
        <v>206</v>
      </c>
      <c r="B35" s="265" t="s">
        <v>152</v>
      </c>
      <c r="C35" s="212">
        <v>39153.144999999997</v>
      </c>
      <c r="D35" s="212" t="s">
        <v>205</v>
      </c>
      <c r="E35" s="22">
        <f t="shared" si="1"/>
        <v>12345.018447919671</v>
      </c>
      <c r="F35" s="22">
        <f t="shared" si="2"/>
        <v>12345</v>
      </c>
      <c r="G35" s="22">
        <f t="shared" si="3"/>
        <v>7.0633499999530613E-3</v>
      </c>
      <c r="K35" s="24"/>
      <c r="N35" s="22">
        <f>G35</f>
        <v>7.0633499999530613E-3</v>
      </c>
      <c r="O35" s="22">
        <f t="shared" ca="1" si="4"/>
        <v>2.3858195329338479E-2</v>
      </c>
      <c r="Q35" s="213">
        <f t="shared" si="5"/>
        <v>24134.644999999997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s="22" customFormat="1" ht="12.95" customHeight="1">
      <c r="A36" s="23" t="s">
        <v>192</v>
      </c>
      <c r="B36" s="58" t="s">
        <v>152</v>
      </c>
      <c r="C36" s="23">
        <v>39153.145000000004</v>
      </c>
      <c r="D36" s="23" t="s">
        <v>193</v>
      </c>
      <c r="E36" s="22">
        <f t="shared" si="1"/>
        <v>12345.018447919689</v>
      </c>
      <c r="F36" s="22">
        <f t="shared" si="2"/>
        <v>12345</v>
      </c>
      <c r="G36" s="22">
        <f t="shared" si="3"/>
        <v>7.063350007229019E-3</v>
      </c>
      <c r="K36" s="22">
        <f>G36</f>
        <v>7.063350007229019E-3</v>
      </c>
      <c r="O36" s="22">
        <f t="shared" ca="1" si="4"/>
        <v>2.3858195329338479E-2</v>
      </c>
      <c r="Q36" s="213">
        <f t="shared" si="5"/>
        <v>24134.645000000004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pans="1:31" s="22" customFormat="1" ht="12.95" customHeight="1">
      <c r="A37" s="22" t="s">
        <v>121</v>
      </c>
      <c r="B37" s="58" t="s">
        <v>153</v>
      </c>
      <c r="C37" s="23">
        <v>39490.671000000002</v>
      </c>
      <c r="D37" s="23"/>
      <c r="E37" s="22">
        <f t="shared" si="1"/>
        <v>13226.562267184265</v>
      </c>
      <c r="F37" s="22">
        <f t="shared" si="2"/>
        <v>13226.5</v>
      </c>
      <c r="G37" s="22">
        <f t="shared" si="3"/>
        <v>2.3840895002649631E-2</v>
      </c>
      <c r="I37" s="22">
        <f>G37</f>
        <v>2.3840895002649631E-2</v>
      </c>
      <c r="O37" s="22">
        <f t="shared" ca="1" si="4"/>
        <v>2.4155553859613259E-2</v>
      </c>
      <c r="Q37" s="213">
        <f t="shared" si="5"/>
        <v>24472.171000000002</v>
      </c>
      <c r="AA37" s="22">
        <v>7</v>
      </c>
      <c r="AC37" s="22" t="s">
        <v>120</v>
      </c>
      <c r="AE37" s="22" t="s">
        <v>122</v>
      </c>
    </row>
    <row r="38" spans="1:31" s="22" customFormat="1" ht="12.95" customHeight="1">
      <c r="A38" s="22" t="s">
        <v>121</v>
      </c>
      <c r="B38" s="58"/>
      <c r="C38" s="23">
        <v>39520.714999999997</v>
      </c>
      <c r="D38" s="23"/>
      <c r="E38" s="22">
        <f t="shared" si="1"/>
        <v>13305.0306000119</v>
      </c>
      <c r="F38" s="22">
        <f t="shared" si="2"/>
        <v>13305</v>
      </c>
      <c r="G38" s="22">
        <f t="shared" si="3"/>
        <v>1.1716149994754232E-2</v>
      </c>
      <c r="I38" s="22">
        <f>G38</f>
        <v>1.1716149994754232E-2</v>
      </c>
      <c r="O38" s="22">
        <f t="shared" ca="1" si="4"/>
        <v>2.4182034454765348E-2</v>
      </c>
      <c r="Q38" s="213">
        <f t="shared" si="5"/>
        <v>24502.214999999997</v>
      </c>
      <c r="AA38" s="22">
        <v>5</v>
      </c>
      <c r="AC38" s="22" t="s">
        <v>120</v>
      </c>
      <c r="AE38" s="22" t="s">
        <v>122</v>
      </c>
    </row>
    <row r="39" spans="1:31" s="22" customFormat="1" ht="12.95" customHeight="1">
      <c r="A39" s="22" t="s">
        <v>121</v>
      </c>
      <c r="B39" s="58"/>
      <c r="C39" s="23">
        <v>39531.436999999998</v>
      </c>
      <c r="D39" s="23"/>
      <c r="E39" s="22">
        <f t="shared" si="1"/>
        <v>13333.034110349345</v>
      </c>
      <c r="F39" s="22">
        <f t="shared" si="2"/>
        <v>13333</v>
      </c>
      <c r="G39" s="22">
        <f t="shared" si="3"/>
        <v>1.3060190001851879E-2</v>
      </c>
      <c r="I39" s="22">
        <f>G39</f>
        <v>1.3060190001851879E-2</v>
      </c>
      <c r="O39" s="22">
        <f t="shared" ca="1" si="4"/>
        <v>2.4191479762590302E-2</v>
      </c>
      <c r="Q39" s="213">
        <f t="shared" si="5"/>
        <v>24512.936999999998</v>
      </c>
      <c r="AA39" s="22">
        <v>5</v>
      </c>
      <c r="AC39" s="22" t="s">
        <v>120</v>
      </c>
      <c r="AE39" s="22" t="s">
        <v>122</v>
      </c>
    </row>
    <row r="40" spans="1:31" s="22" customFormat="1" ht="12.95" customHeight="1">
      <c r="A40" s="22" t="s">
        <v>121</v>
      </c>
      <c r="B40" s="58"/>
      <c r="C40" s="23">
        <v>39554.362000000001</v>
      </c>
      <c r="D40" s="23"/>
      <c r="E40" s="22">
        <f t="shared" si="1"/>
        <v>13392.909177919377</v>
      </c>
      <c r="F40" s="22">
        <f t="shared" si="2"/>
        <v>13393</v>
      </c>
      <c r="G40" s="22">
        <f t="shared" si="3"/>
        <v>-3.4774009996908717E-2</v>
      </c>
      <c r="I40" s="22">
        <f>G40</f>
        <v>-3.4774009996908717E-2</v>
      </c>
      <c r="O40" s="22">
        <f t="shared" ca="1" si="4"/>
        <v>2.4211719707929479E-2</v>
      </c>
      <c r="Q40" s="213">
        <f t="shared" si="5"/>
        <v>24535.862000000001</v>
      </c>
      <c r="AA40" s="22">
        <v>8</v>
      </c>
      <c r="AC40" s="22" t="s">
        <v>120</v>
      </c>
      <c r="AE40" s="22" t="s">
        <v>122</v>
      </c>
    </row>
    <row r="41" spans="1:31" s="22" customFormat="1" ht="12.95" customHeight="1">
      <c r="A41" s="22" t="s">
        <v>123</v>
      </c>
      <c r="B41" s="58"/>
      <c r="C41" s="23">
        <v>39574.516000000003</v>
      </c>
      <c r="D41" s="23"/>
      <c r="E41" s="22">
        <f t="shared" si="1"/>
        <v>13445.547001771349</v>
      </c>
      <c r="F41" s="22">
        <f t="shared" si="2"/>
        <v>13445.5</v>
      </c>
      <c r="G41" s="22">
        <f t="shared" si="3"/>
        <v>1.7996065005718265E-2</v>
      </c>
      <c r="I41" s="22">
        <f>G41</f>
        <v>1.7996065005718265E-2</v>
      </c>
      <c r="O41" s="22">
        <f t="shared" ca="1" si="4"/>
        <v>2.4229429660101262E-2</v>
      </c>
      <c r="Q41" s="213">
        <f t="shared" si="5"/>
        <v>24556.016000000003</v>
      </c>
      <c r="AA41" s="22">
        <v>5</v>
      </c>
      <c r="AC41" s="22" t="s">
        <v>120</v>
      </c>
      <c r="AE41" s="22" t="s">
        <v>122</v>
      </c>
    </row>
    <row r="42" spans="1:31" s="22" customFormat="1" ht="12.95" customHeight="1">
      <c r="A42" s="23" t="s">
        <v>192</v>
      </c>
      <c r="B42" s="58" t="s">
        <v>152</v>
      </c>
      <c r="C42" s="23">
        <v>39920.054700000001</v>
      </c>
      <c r="D42" s="23" t="s">
        <v>193</v>
      </c>
      <c r="E42" s="22">
        <f t="shared" si="1"/>
        <v>14348.018234511097</v>
      </c>
      <c r="F42" s="22">
        <f t="shared" si="2"/>
        <v>14348</v>
      </c>
      <c r="G42" s="22">
        <f t="shared" si="3"/>
        <v>6.9816399991395883E-3</v>
      </c>
      <c r="K42" s="22">
        <f>G42</f>
        <v>6.9816399991395883E-3</v>
      </c>
      <c r="O42" s="22">
        <f t="shared" ca="1" si="4"/>
        <v>2.4533872171244756E-2</v>
      </c>
      <c r="Q42" s="213">
        <f t="shared" si="5"/>
        <v>24901.554700000001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spans="1:31" s="22" customFormat="1" ht="12.95" customHeight="1">
      <c r="A43" s="23" t="s">
        <v>192</v>
      </c>
      <c r="B43" s="58" t="s">
        <v>152</v>
      </c>
      <c r="C43" s="23">
        <v>39921.970300000001</v>
      </c>
      <c r="D43" s="23" t="s">
        <v>193</v>
      </c>
      <c r="E43" s="22">
        <f t="shared" si="1"/>
        <v>14353.021361204103</v>
      </c>
      <c r="F43" s="22">
        <f t="shared" si="2"/>
        <v>14353</v>
      </c>
      <c r="G43" s="22">
        <f t="shared" si="3"/>
        <v>8.1787900053313933E-3</v>
      </c>
      <c r="K43" s="22">
        <f>G43</f>
        <v>8.1787900053313933E-3</v>
      </c>
      <c r="O43" s="22">
        <f t="shared" ca="1" si="4"/>
        <v>2.4535558833356355E-2</v>
      </c>
      <c r="Q43" s="213">
        <f t="shared" si="5"/>
        <v>24903.470300000001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1:31" s="22" customFormat="1" ht="12.95" customHeight="1">
      <c r="A44" s="23" t="s">
        <v>192</v>
      </c>
      <c r="B44" s="58" t="s">
        <v>153</v>
      </c>
      <c r="C44" s="23">
        <v>39922.160000000003</v>
      </c>
      <c r="D44" s="23" t="s">
        <v>193</v>
      </c>
      <c r="E44" s="22">
        <f t="shared" si="1"/>
        <v>14353.516815961711</v>
      </c>
      <c r="F44" s="22">
        <f t="shared" si="2"/>
        <v>14353.5</v>
      </c>
      <c r="G44" s="22">
        <f t="shared" si="3"/>
        <v>6.4385050063719973E-3</v>
      </c>
      <c r="K44" s="22">
        <f>G44</f>
        <v>6.4385050063719973E-3</v>
      </c>
      <c r="O44" s="22">
        <f t="shared" ca="1" si="4"/>
        <v>2.4535727499567513E-2</v>
      </c>
      <c r="Q44" s="213">
        <f t="shared" si="5"/>
        <v>24903.660000000003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1:31" s="22" customFormat="1" ht="12.95" customHeight="1">
      <c r="A45" s="22" t="s">
        <v>130</v>
      </c>
      <c r="B45" s="58" t="s">
        <v>153</v>
      </c>
      <c r="C45" s="23">
        <v>40652.311999999998</v>
      </c>
      <c r="D45" s="23"/>
      <c r="E45" s="22">
        <f t="shared" si="1"/>
        <v>16260.513559097553</v>
      </c>
      <c r="F45" s="22">
        <f t="shared" si="2"/>
        <v>16260.5</v>
      </c>
      <c r="G45" s="22">
        <f t="shared" si="3"/>
        <v>5.1915150033892132E-3</v>
      </c>
      <c r="I45" s="22">
        <f>G45</f>
        <v>5.1915150033892132E-3</v>
      </c>
      <c r="O45" s="22">
        <f t="shared" ca="1" si="4"/>
        <v>2.5179020428931102E-2</v>
      </c>
      <c r="Q45" s="213">
        <f t="shared" si="5"/>
        <v>25633.811999999998</v>
      </c>
      <c r="AA45" s="22">
        <v>7</v>
      </c>
      <c r="AC45" s="22" t="s">
        <v>124</v>
      </c>
    </row>
    <row r="46" spans="1:31" s="22" customFormat="1" ht="12.95" customHeight="1">
      <c r="A46" s="22" t="s">
        <v>130</v>
      </c>
      <c r="B46" s="58" t="s">
        <v>153</v>
      </c>
      <c r="C46" s="23">
        <v>40655.366000000002</v>
      </c>
      <c r="D46" s="23"/>
      <c r="E46" s="22">
        <f t="shared" si="1"/>
        <v>16268.489936692278</v>
      </c>
      <c r="F46" s="22">
        <f t="shared" si="2"/>
        <v>16268.5</v>
      </c>
      <c r="G46" s="22">
        <f t="shared" si="3"/>
        <v>-3.8530449965037405E-3</v>
      </c>
      <c r="I46" s="22">
        <f>G46</f>
        <v>-3.8530449965037405E-3</v>
      </c>
      <c r="O46" s="22">
        <f t="shared" ca="1" si="4"/>
        <v>2.5181719088309663E-2</v>
      </c>
      <c r="Q46" s="213">
        <f t="shared" si="5"/>
        <v>25636.866000000002</v>
      </c>
      <c r="AA46" s="22">
        <v>14</v>
      </c>
      <c r="AC46" s="22" t="s">
        <v>124</v>
      </c>
    </row>
    <row r="47" spans="1:31" s="22" customFormat="1" ht="12.95" customHeight="1">
      <c r="A47" s="22" t="s">
        <v>129</v>
      </c>
      <c r="B47" s="58"/>
      <c r="C47" s="23">
        <v>40692.313999999998</v>
      </c>
      <c r="D47" s="23"/>
      <c r="E47" s="22">
        <f t="shared" si="1"/>
        <v>16364.990001973723</v>
      </c>
      <c r="F47" s="22">
        <f t="shared" si="2"/>
        <v>16365</v>
      </c>
      <c r="G47" s="22">
        <f t="shared" si="3"/>
        <v>-3.8280500011751428E-3</v>
      </c>
      <c r="I47" s="22">
        <f>G47</f>
        <v>-3.8280500011751428E-3</v>
      </c>
      <c r="O47" s="22">
        <f t="shared" ca="1" si="4"/>
        <v>2.5214271667063509E-2</v>
      </c>
      <c r="Q47" s="213">
        <f t="shared" si="5"/>
        <v>25673.813999999998</v>
      </c>
      <c r="AA47" s="22">
        <v>5</v>
      </c>
      <c r="AC47" s="22" t="s">
        <v>124</v>
      </c>
    </row>
    <row r="48" spans="1:31" s="22" customFormat="1" ht="12.95" customHeight="1">
      <c r="A48" s="23" t="s">
        <v>192</v>
      </c>
      <c r="B48" s="58" t="s">
        <v>153</v>
      </c>
      <c r="C48" s="23">
        <v>40986.955099999999</v>
      </c>
      <c r="D48" s="23" t="s">
        <v>193</v>
      </c>
      <c r="E48" s="22">
        <f t="shared" si="1"/>
        <v>17134.527876408043</v>
      </c>
      <c r="F48" s="22">
        <f t="shared" si="2"/>
        <v>17134.5</v>
      </c>
      <c r="G48" s="22">
        <f t="shared" si="3"/>
        <v>1.0673335003957618E-2</v>
      </c>
      <c r="K48" s="22">
        <f>G48</f>
        <v>1.0673335003957618E-2</v>
      </c>
      <c r="O48" s="22">
        <f t="shared" ca="1" si="4"/>
        <v>2.5473848966038486E-2</v>
      </c>
      <c r="Q48" s="213">
        <f t="shared" si="5"/>
        <v>25968.455099999999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1:31" s="22" customFormat="1" ht="12.95" customHeight="1">
      <c r="A49" s="23" t="s">
        <v>192</v>
      </c>
      <c r="B49" s="58" t="s">
        <v>152</v>
      </c>
      <c r="C49" s="23">
        <v>40987.145299999996</v>
      </c>
      <c r="D49" s="23" t="s">
        <v>193</v>
      </c>
      <c r="E49" s="22">
        <f t="shared" si="1"/>
        <v>17135.024637055878</v>
      </c>
      <c r="F49" s="22">
        <f t="shared" si="2"/>
        <v>17135</v>
      </c>
      <c r="G49" s="22">
        <f t="shared" si="3"/>
        <v>9.4330499996431172E-3</v>
      </c>
      <c r="K49" s="22">
        <f>G49</f>
        <v>9.4330499996431172E-3</v>
      </c>
      <c r="O49" s="22">
        <f t="shared" ca="1" si="4"/>
        <v>2.5474017632249647E-2</v>
      </c>
      <c r="Q49" s="213">
        <f t="shared" si="5"/>
        <v>25968.645299999996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1:31" s="22" customFormat="1" ht="12.95" customHeight="1">
      <c r="A50" s="211" t="s">
        <v>207</v>
      </c>
      <c r="B50" s="265" t="s">
        <v>152</v>
      </c>
      <c r="C50" s="212">
        <v>41331.736499999999</v>
      </c>
      <c r="D50" s="212" t="s">
        <v>205</v>
      </c>
      <c r="E50" s="22">
        <f t="shared" si="1"/>
        <v>18035.021207788111</v>
      </c>
      <c r="F50" s="22">
        <f t="shared" si="2"/>
        <v>18035</v>
      </c>
      <c r="G50" s="22">
        <f t="shared" si="3"/>
        <v>8.1200499989790842E-3</v>
      </c>
      <c r="K50" s="24"/>
      <c r="N50" s="22">
        <f>G50</f>
        <v>8.1200499989790842E-3</v>
      </c>
      <c r="O50" s="22">
        <f t="shared" ca="1" si="4"/>
        <v>2.5777616812337339E-2</v>
      </c>
      <c r="Q50" s="213">
        <f t="shared" si="5"/>
        <v>26313.236499999999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1:31" s="22" customFormat="1" ht="12.95" customHeight="1">
      <c r="A51" s="211" t="s">
        <v>207</v>
      </c>
      <c r="B51" s="265" t="s">
        <v>152</v>
      </c>
      <c r="C51" s="212">
        <v>41332.885600000001</v>
      </c>
      <c r="D51" s="212" t="s">
        <v>205</v>
      </c>
      <c r="E51" s="22">
        <f t="shared" si="1"/>
        <v>18038.022404740997</v>
      </c>
      <c r="F51" s="22">
        <f t="shared" si="2"/>
        <v>18038</v>
      </c>
      <c r="G51" s="22">
        <f t="shared" si="3"/>
        <v>8.5783400063519366E-3</v>
      </c>
      <c r="K51" s="24"/>
      <c r="N51" s="22">
        <f>G51</f>
        <v>8.5783400063519366E-3</v>
      </c>
      <c r="O51" s="22">
        <f t="shared" ca="1" si="4"/>
        <v>2.5778628809604298E-2</v>
      </c>
      <c r="Q51" s="213">
        <f t="shared" si="5"/>
        <v>26314.385600000001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1:31" s="22" customFormat="1" ht="12.95" customHeight="1">
      <c r="A52" s="22" t="s">
        <v>131</v>
      </c>
      <c r="B52" s="58" t="s">
        <v>153</v>
      </c>
      <c r="C52" s="23">
        <v>41363.31</v>
      </c>
      <c r="D52" s="23"/>
      <c r="E52" s="22">
        <f t="shared" si="1"/>
        <v>18117.484258864322</v>
      </c>
      <c r="F52" s="22">
        <f t="shared" si="2"/>
        <v>18117.5</v>
      </c>
      <c r="G52" s="22">
        <f t="shared" si="3"/>
        <v>-6.0269750028965063E-3</v>
      </c>
      <c r="I52" s="22">
        <f>G52</f>
        <v>-6.0269750028965063E-3</v>
      </c>
      <c r="O52" s="22">
        <f t="shared" ca="1" si="4"/>
        <v>2.5805446737178713E-2</v>
      </c>
      <c r="Q52" s="213">
        <f t="shared" si="5"/>
        <v>26344.809999999998</v>
      </c>
      <c r="AA52" s="22">
        <v>10</v>
      </c>
      <c r="AC52" s="22" t="s">
        <v>124</v>
      </c>
    </row>
    <row r="53" spans="1:31" s="22" customFormat="1" ht="12.95" customHeight="1">
      <c r="A53" s="211" t="s">
        <v>206</v>
      </c>
      <c r="B53" s="265"/>
      <c r="C53" s="212">
        <v>41372.131000000001</v>
      </c>
      <c r="D53" s="212" t="s">
        <v>205</v>
      </c>
      <c r="E53" s="22">
        <f t="shared" ref="E53:E84" si="7">+(C53-C$7)/C$8</f>
        <v>18140.522774503817</v>
      </c>
      <c r="F53" s="22">
        <f t="shared" ref="F53:F84" si="8">ROUND(2*E53,0)/2</f>
        <v>18140.5</v>
      </c>
      <c r="G53" s="22">
        <f t="shared" ref="G53:G72" si="9">+C53-(C$7+F53*C$8)</f>
        <v>8.719915000256151E-3</v>
      </c>
      <c r="K53" s="24"/>
      <c r="N53" s="22">
        <f>G53</f>
        <v>8.719915000256151E-3</v>
      </c>
      <c r="O53" s="22">
        <f t="shared" ref="O53:O84" ca="1" si="10">+C$11+C$12*F53</f>
        <v>2.5813205382892064E-2</v>
      </c>
      <c r="Q53" s="213">
        <f t="shared" ref="Q53:Q84" si="11">+C53-15018.5</f>
        <v>26353.631000000001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1:31" s="22" customFormat="1" ht="12.95" customHeight="1">
      <c r="A54" s="22" t="s">
        <v>131</v>
      </c>
      <c r="B54" s="58"/>
      <c r="C54" s="23">
        <v>41385.322999999997</v>
      </c>
      <c r="D54" s="23"/>
      <c r="E54" s="22">
        <f t="shared" si="7"/>
        <v>18174.977382633959</v>
      </c>
      <c r="F54" s="22">
        <f t="shared" si="8"/>
        <v>18175</v>
      </c>
      <c r="G54" s="22">
        <f t="shared" si="9"/>
        <v>-8.659749997605104E-3</v>
      </c>
      <c r="I54" s="22">
        <f t="shared" ref="I54:I62" si="12">G54</f>
        <v>-8.659749997605104E-3</v>
      </c>
      <c r="O54" s="22">
        <f t="shared" ca="1" si="10"/>
        <v>2.5824843351462092E-2</v>
      </c>
      <c r="Q54" s="213">
        <f t="shared" si="11"/>
        <v>26366.822999999997</v>
      </c>
      <c r="AA54" s="22">
        <v>7</v>
      </c>
      <c r="AC54" s="22" t="s">
        <v>124</v>
      </c>
    </row>
    <row r="55" spans="1:31" s="22" customFormat="1" ht="12.95" customHeight="1">
      <c r="A55" s="22" t="s">
        <v>132</v>
      </c>
      <c r="B55" s="58"/>
      <c r="C55" s="23">
        <v>41411.375999999997</v>
      </c>
      <c r="D55" s="23"/>
      <c r="E55" s="22">
        <f t="shared" si="7"/>
        <v>18243.022099554433</v>
      </c>
      <c r="F55" s="22">
        <f t="shared" si="8"/>
        <v>18243</v>
      </c>
      <c r="G55" s="22">
        <f t="shared" si="9"/>
        <v>8.4614899969892576E-3</v>
      </c>
      <c r="I55" s="22">
        <f t="shared" si="12"/>
        <v>8.4614899969892576E-3</v>
      </c>
      <c r="O55" s="22">
        <f t="shared" ca="1" si="10"/>
        <v>2.584778195617983E-2</v>
      </c>
      <c r="Q55" s="213">
        <f t="shared" si="11"/>
        <v>26392.875999999997</v>
      </c>
      <c r="AA55" s="22">
        <v>10</v>
      </c>
      <c r="AC55" s="22" t="s">
        <v>124</v>
      </c>
    </row>
    <row r="56" spans="1:31" s="22" customFormat="1" ht="12.95" customHeight="1">
      <c r="A56" s="22" t="s">
        <v>125</v>
      </c>
      <c r="B56" s="58" t="s">
        <v>153</v>
      </c>
      <c r="C56" s="23">
        <v>41722.464999999997</v>
      </c>
      <c r="D56" s="23"/>
      <c r="E56" s="22">
        <f t="shared" si="7"/>
        <v>19055.518278193114</v>
      </c>
      <c r="F56" s="22">
        <f t="shared" si="8"/>
        <v>19055.5</v>
      </c>
      <c r="G56" s="22">
        <f t="shared" si="9"/>
        <v>6.9983649955247529E-3</v>
      </c>
      <c r="I56" s="22">
        <f t="shared" si="12"/>
        <v>6.9983649955247529E-3</v>
      </c>
      <c r="O56" s="22">
        <f t="shared" ca="1" si="10"/>
        <v>2.6121864549314554E-2</v>
      </c>
      <c r="Q56" s="213">
        <f t="shared" si="11"/>
        <v>26703.964999999997</v>
      </c>
      <c r="AA56" s="22">
        <v>8</v>
      </c>
      <c r="AC56" s="22" t="s">
        <v>124</v>
      </c>
    </row>
    <row r="57" spans="1:31" s="22" customFormat="1" ht="12.95" customHeight="1">
      <c r="A57" s="22" t="s">
        <v>125</v>
      </c>
      <c r="B57" s="58"/>
      <c r="C57" s="23">
        <v>41743.326000000001</v>
      </c>
      <c r="D57" s="23"/>
      <c r="E57" s="22">
        <f t="shared" si="7"/>
        <v>19110.002630846488</v>
      </c>
      <c r="F57" s="22">
        <f t="shared" si="8"/>
        <v>19110</v>
      </c>
      <c r="G57" s="22">
        <f t="shared" si="9"/>
        <v>1.0073000012198463E-3</v>
      </c>
      <c r="I57" s="22">
        <f t="shared" si="12"/>
        <v>1.0073000012198463E-3</v>
      </c>
      <c r="O57" s="22">
        <f t="shared" ca="1" si="10"/>
        <v>2.6140249166330974E-2</v>
      </c>
      <c r="Q57" s="213">
        <f t="shared" si="11"/>
        <v>26724.826000000001</v>
      </c>
      <c r="AA57" s="22">
        <v>7</v>
      </c>
      <c r="AC57" s="22" t="s">
        <v>124</v>
      </c>
    </row>
    <row r="58" spans="1:31" s="22" customFormat="1" ht="12.95" customHeight="1">
      <c r="A58" s="22" t="s">
        <v>125</v>
      </c>
      <c r="B58" s="58"/>
      <c r="C58" s="23">
        <v>41751.364999999998</v>
      </c>
      <c r="D58" s="23"/>
      <c r="E58" s="22">
        <f t="shared" si="7"/>
        <v>19130.998734148354</v>
      </c>
      <c r="F58" s="22">
        <f t="shared" si="8"/>
        <v>19131</v>
      </c>
      <c r="G58" s="22">
        <f t="shared" si="9"/>
        <v>-4.846700030611828E-4</v>
      </c>
      <c r="I58" s="22">
        <f t="shared" si="12"/>
        <v>-4.846700030611828E-4</v>
      </c>
      <c r="O58" s="22">
        <f t="shared" ca="1" si="10"/>
        <v>2.6147333147199688E-2</v>
      </c>
      <c r="Q58" s="213">
        <f t="shared" si="11"/>
        <v>26732.864999999998</v>
      </c>
      <c r="AA58" s="22">
        <v>10</v>
      </c>
      <c r="AC58" s="22" t="s">
        <v>120</v>
      </c>
      <c r="AE58" s="22" t="s">
        <v>122</v>
      </c>
    </row>
    <row r="59" spans="1:31" s="22" customFormat="1" ht="12.95" customHeight="1">
      <c r="A59" s="22" t="s">
        <v>133</v>
      </c>
      <c r="B59" s="58"/>
      <c r="C59" s="23">
        <v>41795.404999999999</v>
      </c>
      <c r="D59" s="23"/>
      <c r="E59" s="22">
        <f t="shared" si="7"/>
        <v>19246.021546614393</v>
      </c>
      <c r="F59" s="22">
        <f t="shared" si="8"/>
        <v>19246</v>
      </c>
      <c r="G59" s="22">
        <f t="shared" si="9"/>
        <v>8.2497800030978397E-3</v>
      </c>
      <c r="I59" s="22">
        <f t="shared" si="12"/>
        <v>8.2497800030978397E-3</v>
      </c>
      <c r="O59" s="22">
        <f t="shared" ca="1" si="10"/>
        <v>2.618612637576645E-2</v>
      </c>
      <c r="Q59" s="213">
        <f t="shared" si="11"/>
        <v>26776.904999999999</v>
      </c>
      <c r="AA59" s="22">
        <v>9</v>
      </c>
      <c r="AC59" s="22" t="s">
        <v>124</v>
      </c>
    </row>
    <row r="60" spans="1:31" s="22" customFormat="1" ht="12.95" customHeight="1">
      <c r="A60" s="22" t="s">
        <v>134</v>
      </c>
      <c r="B60" s="58"/>
      <c r="C60" s="23">
        <v>42132.347000000002</v>
      </c>
      <c r="D60" s="23"/>
      <c r="E60" s="22">
        <f t="shared" si="7"/>
        <v>20126.040086076981</v>
      </c>
      <c r="F60" s="22">
        <f t="shared" si="8"/>
        <v>20126</v>
      </c>
      <c r="G60" s="22">
        <f t="shared" si="9"/>
        <v>1.5348180000728462E-2</v>
      </c>
      <c r="I60" s="22">
        <f t="shared" si="12"/>
        <v>1.5348180000728462E-2</v>
      </c>
      <c r="O60" s="22">
        <f t="shared" ca="1" si="10"/>
        <v>2.648297890740775E-2</v>
      </c>
      <c r="Q60" s="213">
        <f t="shared" si="11"/>
        <v>27113.847000000002</v>
      </c>
      <c r="AA60" s="22">
        <v>10</v>
      </c>
      <c r="AC60" s="22" t="s">
        <v>124</v>
      </c>
    </row>
    <row r="61" spans="1:31" s="22" customFormat="1" ht="12.95" customHeight="1">
      <c r="A61" s="22" t="s">
        <v>135</v>
      </c>
      <c r="B61" s="58"/>
      <c r="C61" s="23">
        <v>42158.355000000003</v>
      </c>
      <c r="D61" s="23"/>
      <c r="E61" s="22">
        <f t="shared" si="7"/>
        <v>20193.967272875729</v>
      </c>
      <c r="F61" s="22">
        <f t="shared" si="8"/>
        <v>20194</v>
      </c>
      <c r="G61" s="22">
        <f t="shared" si="9"/>
        <v>-1.2530579995654989E-2</v>
      </c>
      <c r="I61" s="22">
        <f t="shared" si="12"/>
        <v>-1.2530579995654989E-2</v>
      </c>
      <c r="O61" s="22">
        <f t="shared" ca="1" si="10"/>
        <v>2.6505917512125485E-2</v>
      </c>
      <c r="Q61" s="213">
        <f t="shared" si="11"/>
        <v>27139.855000000003</v>
      </c>
      <c r="AA61" s="22">
        <v>8</v>
      </c>
      <c r="AC61" s="22" t="s">
        <v>124</v>
      </c>
    </row>
    <row r="62" spans="1:31" s="22" customFormat="1" ht="12.95" customHeight="1">
      <c r="A62" s="22" t="s">
        <v>136</v>
      </c>
      <c r="B62" s="58"/>
      <c r="C62" s="23">
        <v>42887.377999999997</v>
      </c>
      <c r="D62" s="23"/>
      <c r="E62" s="22">
        <f t="shared" si="7"/>
        <v>22098.015315846398</v>
      </c>
      <c r="F62" s="22">
        <f t="shared" si="8"/>
        <v>22098</v>
      </c>
      <c r="G62" s="22">
        <f t="shared" si="9"/>
        <v>5.8641399955376983E-3</v>
      </c>
      <c r="I62" s="22">
        <f t="shared" si="12"/>
        <v>5.8641399955376983E-3</v>
      </c>
      <c r="O62" s="22">
        <f t="shared" ca="1" si="10"/>
        <v>2.7148198444222116E-2</v>
      </c>
      <c r="Q62" s="213">
        <f t="shared" si="11"/>
        <v>27868.877999999997</v>
      </c>
      <c r="AA62" s="22">
        <v>7</v>
      </c>
      <c r="AC62" s="22" t="s">
        <v>124</v>
      </c>
    </row>
    <row r="63" spans="1:31" s="22" customFormat="1" ht="12.95" customHeight="1">
      <c r="A63" s="211" t="s">
        <v>208</v>
      </c>
      <c r="B63" s="265" t="s">
        <v>152</v>
      </c>
      <c r="C63" s="212">
        <v>43191.782800000001</v>
      </c>
      <c r="D63" s="212" t="s">
        <v>205</v>
      </c>
      <c r="E63" s="22">
        <f t="shared" si="7"/>
        <v>22893.053831381421</v>
      </c>
      <c r="F63" s="22">
        <f t="shared" si="8"/>
        <v>22893</v>
      </c>
      <c r="G63" s="22">
        <f t="shared" si="9"/>
        <v>2.061099000275135E-2</v>
      </c>
      <c r="K63" s="24"/>
      <c r="N63" s="22">
        <f>G63</f>
        <v>2.061099000275135E-2</v>
      </c>
      <c r="O63" s="22">
        <f t="shared" ca="1" si="10"/>
        <v>2.7416377719966245E-2</v>
      </c>
      <c r="Q63" s="213">
        <f t="shared" si="11"/>
        <v>28173.282800000001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pans="1:31" s="22" customFormat="1" ht="12.95" customHeight="1">
      <c r="A64" s="211" t="s">
        <v>208</v>
      </c>
      <c r="B64" s="265" t="s">
        <v>153</v>
      </c>
      <c r="C64" s="212">
        <v>43192.739300000001</v>
      </c>
      <c r="D64" s="212" t="s">
        <v>205</v>
      </c>
      <c r="E64" s="22">
        <f t="shared" si="7"/>
        <v>22895.551999413299</v>
      </c>
      <c r="F64" s="22">
        <f t="shared" si="8"/>
        <v>22895.5</v>
      </c>
      <c r="G64" s="22">
        <f t="shared" si="9"/>
        <v>1.9909565002308227E-2</v>
      </c>
      <c r="K64" s="24"/>
      <c r="N64" s="22">
        <f>G64</f>
        <v>1.9909565002308227E-2</v>
      </c>
      <c r="O64" s="22">
        <f t="shared" ca="1" si="10"/>
        <v>2.7417221051022046E-2</v>
      </c>
      <c r="Q64" s="213">
        <f t="shared" si="11"/>
        <v>28174.239300000001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 spans="1:31" s="22" customFormat="1" ht="12.95" customHeight="1">
      <c r="A65" s="211" t="s">
        <v>208</v>
      </c>
      <c r="B65" s="265" t="s">
        <v>153</v>
      </c>
      <c r="C65" s="214">
        <v>43200.78</v>
      </c>
      <c r="D65" s="212" t="s">
        <v>205</v>
      </c>
      <c r="E65" s="22">
        <f t="shared" si="7"/>
        <v>22916.552542741985</v>
      </c>
      <c r="F65" s="22">
        <f t="shared" si="8"/>
        <v>22916.5</v>
      </c>
      <c r="G65" s="22">
        <f t="shared" si="9"/>
        <v>2.0117594998737331E-2</v>
      </c>
      <c r="K65" s="24"/>
      <c r="N65" s="22">
        <f>G65</f>
        <v>2.0117594998737331E-2</v>
      </c>
      <c r="O65" s="22">
        <f t="shared" ca="1" si="10"/>
        <v>2.742430503189076E-2</v>
      </c>
      <c r="Q65" s="213">
        <f t="shared" si="11"/>
        <v>28182.28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1:31" s="22" customFormat="1" ht="12.95" customHeight="1">
      <c r="A66" s="22" t="s">
        <v>137</v>
      </c>
      <c r="B66" s="58" t="s">
        <v>153</v>
      </c>
      <c r="C66" s="23">
        <v>43239.446000000004</v>
      </c>
      <c r="D66" s="23"/>
      <c r="E66" s="22">
        <f t="shared" si="7"/>
        <v>23017.539646893038</v>
      </c>
      <c r="F66" s="22">
        <f t="shared" si="8"/>
        <v>23017.5</v>
      </c>
      <c r="G66" s="22">
        <f t="shared" si="9"/>
        <v>1.5180025009613018E-2</v>
      </c>
      <c r="I66" s="22">
        <f t="shared" ref="I66:I72" si="13">G66</f>
        <v>1.5180025009613018E-2</v>
      </c>
      <c r="O66" s="22">
        <f t="shared" ca="1" si="10"/>
        <v>2.7458375606545044E-2</v>
      </c>
      <c r="Q66" s="213">
        <f t="shared" si="11"/>
        <v>28220.946000000004</v>
      </c>
      <c r="AA66" s="22">
        <v>7</v>
      </c>
      <c r="AC66" s="22" t="s">
        <v>124</v>
      </c>
    </row>
    <row r="67" spans="1:31" s="22" customFormat="1" ht="12.95" customHeight="1">
      <c r="A67" s="22" t="s">
        <v>137</v>
      </c>
      <c r="B67" s="58"/>
      <c r="C67" s="23">
        <v>43250.345999999998</v>
      </c>
      <c r="D67" s="23"/>
      <c r="E67" s="22">
        <f t="shared" si="7"/>
        <v>23046.008054156417</v>
      </c>
      <c r="F67" s="22">
        <f t="shared" si="8"/>
        <v>23046</v>
      </c>
      <c r="G67" s="22">
        <f t="shared" si="9"/>
        <v>3.0837800004519522E-3</v>
      </c>
      <c r="I67" s="22">
        <f t="shared" si="13"/>
        <v>3.0837800004519522E-3</v>
      </c>
      <c r="O67" s="22">
        <f t="shared" ca="1" si="10"/>
        <v>2.7467989580581154E-2</v>
      </c>
      <c r="Q67" s="213">
        <f t="shared" si="11"/>
        <v>28231.845999999998</v>
      </c>
      <c r="AA67" s="22">
        <v>7</v>
      </c>
      <c r="AC67" s="22" t="s">
        <v>124</v>
      </c>
    </row>
    <row r="68" spans="1:31" s="22" customFormat="1" ht="12.95" customHeight="1">
      <c r="A68" s="22" t="s">
        <v>138</v>
      </c>
      <c r="B68" s="58"/>
      <c r="C68" s="23">
        <v>44298.322</v>
      </c>
      <c r="D68" s="23"/>
      <c r="E68" s="22">
        <f t="shared" si="7"/>
        <v>25783.091317483158</v>
      </c>
      <c r="F68" s="22">
        <f t="shared" si="8"/>
        <v>25783</v>
      </c>
      <c r="G68" s="22">
        <f t="shared" si="9"/>
        <v>3.4963690006406978E-2</v>
      </c>
      <c r="I68" s="22">
        <f t="shared" si="13"/>
        <v>3.4963690006406978E-2</v>
      </c>
      <c r="O68" s="22">
        <f t="shared" ca="1" si="10"/>
        <v>2.8391268420470066E-2</v>
      </c>
      <c r="Q68" s="213">
        <f t="shared" si="11"/>
        <v>29279.822</v>
      </c>
      <c r="AA68" s="22">
        <v>9</v>
      </c>
      <c r="AC68" s="22" t="s">
        <v>124</v>
      </c>
    </row>
    <row r="69" spans="1:31" s="22" customFormat="1" ht="12.95" customHeight="1">
      <c r="A69" s="22" t="s">
        <v>139</v>
      </c>
      <c r="B69" s="58" t="s">
        <v>153</v>
      </c>
      <c r="C69" s="23">
        <v>44303.495999999999</v>
      </c>
      <c r="D69" s="23"/>
      <c r="E69" s="22">
        <f t="shared" si="7"/>
        <v>25796.604669701577</v>
      </c>
      <c r="F69" s="22">
        <f t="shared" si="8"/>
        <v>25796.5</v>
      </c>
      <c r="G69" s="22">
        <f t="shared" si="9"/>
        <v>4.0075994998915121E-2</v>
      </c>
      <c r="I69" s="22">
        <f t="shared" si="13"/>
        <v>4.0075994998915121E-2</v>
      </c>
      <c r="O69" s="22">
        <f t="shared" ca="1" si="10"/>
        <v>2.839582240817138E-2</v>
      </c>
      <c r="Q69" s="213">
        <f t="shared" si="11"/>
        <v>29284.995999999999</v>
      </c>
      <c r="AA69" s="22">
        <v>7</v>
      </c>
      <c r="AC69" s="22" t="s">
        <v>124</v>
      </c>
    </row>
    <row r="70" spans="1:31" s="22" customFormat="1" ht="12.95" customHeight="1">
      <c r="A70" s="22" t="s">
        <v>140</v>
      </c>
      <c r="B70" s="58" t="s">
        <v>153</v>
      </c>
      <c r="C70" s="23">
        <v>44691.366000000002</v>
      </c>
      <c r="D70" s="23"/>
      <c r="E70" s="22">
        <f t="shared" si="7"/>
        <v>26809.635965596281</v>
      </c>
      <c r="F70" s="22">
        <f t="shared" si="8"/>
        <v>26809.5</v>
      </c>
      <c r="G70" s="22">
        <f t="shared" si="9"/>
        <v>5.2058585002669133E-2</v>
      </c>
      <c r="I70" s="22">
        <f t="shared" si="13"/>
        <v>5.2058585002669133E-2</v>
      </c>
      <c r="O70" s="22">
        <f t="shared" ca="1" si="10"/>
        <v>2.8737540151981194E-2</v>
      </c>
      <c r="Q70" s="213">
        <f t="shared" si="11"/>
        <v>29672.866000000002</v>
      </c>
      <c r="AA70" s="22">
        <v>8</v>
      </c>
      <c r="AC70" s="22" t="s">
        <v>124</v>
      </c>
    </row>
    <row r="71" spans="1:31" s="22" customFormat="1" ht="12.95" customHeight="1">
      <c r="A71" s="22" t="s">
        <v>141</v>
      </c>
      <c r="B71" s="58"/>
      <c r="C71" s="23">
        <v>45022.347999999998</v>
      </c>
      <c r="D71" s="23"/>
      <c r="E71" s="22">
        <f t="shared" si="7"/>
        <v>27674.088293380883</v>
      </c>
      <c r="F71" s="22">
        <f t="shared" si="8"/>
        <v>27674</v>
      </c>
      <c r="G71" s="22">
        <f t="shared" si="9"/>
        <v>3.3805819999543019E-2</v>
      </c>
      <c r="I71" s="22">
        <f t="shared" si="13"/>
        <v>3.3805819999543019E-2</v>
      </c>
      <c r="O71" s="22">
        <f t="shared" ca="1" si="10"/>
        <v>2.902916403107654E-2</v>
      </c>
      <c r="Q71" s="213">
        <f t="shared" si="11"/>
        <v>30003.847999999998</v>
      </c>
      <c r="AA71" s="22">
        <v>12</v>
      </c>
      <c r="AC71" s="22" t="s">
        <v>124</v>
      </c>
    </row>
    <row r="72" spans="1:31" s="22" customFormat="1" ht="12.95" customHeight="1">
      <c r="A72" s="22" t="s">
        <v>142</v>
      </c>
      <c r="B72" s="58"/>
      <c r="C72" s="23">
        <v>45805.334000000003</v>
      </c>
      <c r="D72" s="23"/>
      <c r="E72" s="22">
        <f t="shared" si="7"/>
        <v>29719.075846549236</v>
      </c>
      <c r="F72" s="22">
        <f t="shared" si="8"/>
        <v>29719</v>
      </c>
      <c r="G72" s="22">
        <f t="shared" si="9"/>
        <v>2.9040170004009269E-2</v>
      </c>
      <c r="I72" s="22">
        <f t="shared" si="13"/>
        <v>2.9040170004009269E-2</v>
      </c>
      <c r="O72" s="22">
        <f t="shared" ca="1" si="10"/>
        <v>2.9719008834720242E-2</v>
      </c>
      <c r="Q72" s="213">
        <f t="shared" si="11"/>
        <v>30786.834000000003</v>
      </c>
      <c r="AA72" s="22">
        <v>8</v>
      </c>
      <c r="AC72" s="22" t="s">
        <v>124</v>
      </c>
    </row>
    <row r="73" spans="1:31" s="22" customFormat="1" ht="12.95" customHeight="1">
      <c r="A73" s="22" t="s">
        <v>127</v>
      </c>
      <c r="B73" s="58"/>
      <c r="C73" s="23">
        <v>47266.353999999999</v>
      </c>
      <c r="D73" s="23"/>
      <c r="E73" s="22">
        <f t="shared" si="7"/>
        <v>33534.939367646686</v>
      </c>
      <c r="F73" s="22">
        <f t="shared" si="8"/>
        <v>33535</v>
      </c>
      <c r="I73" s="22">
        <v>-4.9412364001909737E-2</v>
      </c>
      <c r="O73" s="22">
        <f t="shared" ca="1" si="10"/>
        <v>3.1006269358292066E-2</v>
      </c>
      <c r="Q73" s="213">
        <f t="shared" si="11"/>
        <v>32247.853999999999</v>
      </c>
      <c r="AA73" s="22">
        <v>13</v>
      </c>
      <c r="AC73" s="22" t="s">
        <v>126</v>
      </c>
      <c r="AE73" s="22" t="s">
        <v>122</v>
      </c>
    </row>
    <row r="74" spans="1:31" s="22" customFormat="1" ht="12.95" customHeight="1">
      <c r="A74" s="22" t="s">
        <v>143</v>
      </c>
      <c r="B74" s="58"/>
      <c r="C74" s="23">
        <v>48332.359700000001</v>
      </c>
      <c r="D74" s="23">
        <v>1E-3</v>
      </c>
      <c r="E74" s="22">
        <f t="shared" si="7"/>
        <v>36319.112249545607</v>
      </c>
      <c r="F74" s="22">
        <f t="shared" si="8"/>
        <v>36319</v>
      </c>
      <c r="G74" s="22">
        <f t="shared" ref="G74:G105" si="14">+C74-(C$7+F74*C$8)</f>
        <v>4.2978170000424143E-2</v>
      </c>
      <c r="I74" s="22">
        <f>G74</f>
        <v>4.2978170000424143E-2</v>
      </c>
      <c r="O74" s="22">
        <f t="shared" ca="1" si="10"/>
        <v>3.1945402822029997E-2</v>
      </c>
      <c r="Q74" s="213">
        <f t="shared" si="11"/>
        <v>33313.859700000001</v>
      </c>
      <c r="AA74" s="22">
        <v>8</v>
      </c>
      <c r="AC74" s="22" t="s">
        <v>124</v>
      </c>
    </row>
    <row r="75" spans="1:31" s="22" customFormat="1" ht="12.95" customHeight="1">
      <c r="A75" s="22" t="s">
        <v>144</v>
      </c>
      <c r="B75" s="58"/>
      <c r="C75" s="23">
        <v>49777.362500000003</v>
      </c>
      <c r="D75" s="23">
        <v>1.4E-3</v>
      </c>
      <c r="E75" s="22">
        <f t="shared" si="7"/>
        <v>40093.142360292673</v>
      </c>
      <c r="F75" s="22">
        <f t="shared" si="8"/>
        <v>40093</v>
      </c>
      <c r="G75" s="22">
        <f t="shared" si="14"/>
        <v>5.4506990003574174E-2</v>
      </c>
      <c r="I75" s="22">
        <f>G75</f>
        <v>5.4506990003574174E-2</v>
      </c>
      <c r="O75" s="22">
        <f t="shared" ca="1" si="10"/>
        <v>3.3218495383864392E-2</v>
      </c>
      <c r="Q75" s="213">
        <f t="shared" si="11"/>
        <v>34758.862500000003</v>
      </c>
      <c r="AA75" s="22">
        <v>16</v>
      </c>
      <c r="AC75" s="22" t="s">
        <v>124</v>
      </c>
    </row>
    <row r="76" spans="1:31" s="22" customFormat="1" ht="12.95" customHeight="1">
      <c r="A76" s="22" t="s">
        <v>145</v>
      </c>
      <c r="B76" s="58"/>
      <c r="C76" s="23">
        <v>50515.552199999998</v>
      </c>
      <c r="D76" s="23">
        <v>2.2000000000000001E-3</v>
      </c>
      <c r="E76" s="22">
        <f t="shared" si="7"/>
        <v>42021.131811415762</v>
      </c>
      <c r="F76" s="22">
        <f t="shared" si="8"/>
        <v>42021</v>
      </c>
      <c r="G76" s="22">
        <f t="shared" si="14"/>
        <v>5.0468030000047293E-2</v>
      </c>
      <c r="I76" s="22">
        <f>G76</f>
        <v>5.0468030000047293E-2</v>
      </c>
      <c r="O76" s="22">
        <f t="shared" ca="1" si="10"/>
        <v>3.38688722940967E-2</v>
      </c>
      <c r="Q76" s="213">
        <f t="shared" si="11"/>
        <v>35497.052199999998</v>
      </c>
      <c r="AA76" s="22">
        <v>10</v>
      </c>
      <c r="AC76" s="22" t="s">
        <v>128</v>
      </c>
    </row>
    <row r="77" spans="1:31" s="22" customFormat="1" ht="12.95" customHeight="1">
      <c r="A77" s="22" t="s">
        <v>146</v>
      </c>
      <c r="B77" s="58"/>
      <c r="C77" s="23">
        <v>50926.3897</v>
      </c>
      <c r="D77" s="23">
        <v>8.9999999999999998E-4</v>
      </c>
      <c r="E77" s="22">
        <f t="shared" si="7"/>
        <v>43094.149175551014</v>
      </c>
      <c r="F77" s="22">
        <f t="shared" si="8"/>
        <v>43094</v>
      </c>
      <c r="G77" s="22">
        <f t="shared" si="14"/>
        <v>5.7116420000966173E-2</v>
      </c>
      <c r="I77" s="22">
        <f>G77</f>
        <v>5.7116420000966173E-2</v>
      </c>
      <c r="O77" s="22">
        <f t="shared" ca="1" si="10"/>
        <v>3.4230829983245691E-2</v>
      </c>
      <c r="Q77" s="213">
        <f t="shared" si="11"/>
        <v>35907.8897</v>
      </c>
      <c r="AA77" s="22">
        <v>14</v>
      </c>
      <c r="AC77" s="22" t="s">
        <v>124</v>
      </c>
    </row>
    <row r="78" spans="1:31" s="22" customFormat="1" ht="12.95" customHeight="1">
      <c r="A78" s="23" t="s">
        <v>154</v>
      </c>
      <c r="B78" s="58" t="s">
        <v>153</v>
      </c>
      <c r="C78" s="23">
        <v>51625.345500000003</v>
      </c>
      <c r="D78" s="23">
        <v>5.0000000000000001E-4</v>
      </c>
      <c r="E78" s="22">
        <f t="shared" si="7"/>
        <v>44919.668292386858</v>
      </c>
      <c r="F78" s="22">
        <f t="shared" si="8"/>
        <v>44919.5</v>
      </c>
      <c r="G78" s="22">
        <f t="shared" si="14"/>
        <v>6.4435885004058946E-2</v>
      </c>
      <c r="K78" s="22">
        <f>G78</f>
        <v>6.4435885004058946E-2</v>
      </c>
      <c r="O78" s="22">
        <f t="shared" ca="1" si="10"/>
        <v>3.4846630320190232E-2</v>
      </c>
      <c r="Q78" s="213">
        <f t="shared" si="11"/>
        <v>36606.845500000003</v>
      </c>
    </row>
    <row r="79" spans="1:31" s="22" customFormat="1" ht="12.95" customHeight="1">
      <c r="A79" s="211" t="s">
        <v>210</v>
      </c>
      <c r="B79" s="265" t="s">
        <v>152</v>
      </c>
      <c r="C79" s="212">
        <v>51952.517699999997</v>
      </c>
      <c r="D79" s="212" t="s">
        <v>209</v>
      </c>
      <c r="E79" s="22">
        <f t="shared" si="7"/>
        <v>45774.170258887774</v>
      </c>
      <c r="F79" s="22">
        <f t="shared" si="8"/>
        <v>45774</v>
      </c>
      <c r="G79" s="22">
        <f t="shared" si="14"/>
        <v>6.5188820000912528E-2</v>
      </c>
      <c r="K79" s="24"/>
      <c r="N79" s="22">
        <f>G79</f>
        <v>6.5188820000912528E-2</v>
      </c>
      <c r="O79" s="22">
        <f t="shared" ca="1" si="10"/>
        <v>3.5134880875062377E-2</v>
      </c>
      <c r="Q79" s="213">
        <f t="shared" si="11"/>
        <v>36934.017699999997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1:31" s="22" customFormat="1" ht="12.95" customHeight="1">
      <c r="A80" s="23" t="s">
        <v>154</v>
      </c>
      <c r="B80" s="58" t="s">
        <v>153</v>
      </c>
      <c r="C80" s="23">
        <v>51983.340700000001</v>
      </c>
      <c r="D80" s="23">
        <v>5.0000000000000001E-4</v>
      </c>
      <c r="E80" s="22">
        <f t="shared" si="7"/>
        <v>45854.673168711597</v>
      </c>
      <c r="F80" s="22">
        <f t="shared" si="8"/>
        <v>45854.5</v>
      </c>
      <c r="G80" s="22">
        <f t="shared" si="14"/>
        <v>6.6302935003477614E-2</v>
      </c>
      <c r="K80" s="22">
        <f>G80</f>
        <v>6.6302935003477614E-2</v>
      </c>
      <c r="O80" s="22">
        <f t="shared" ca="1" si="10"/>
        <v>3.516203613505911E-2</v>
      </c>
      <c r="Q80" s="213">
        <f t="shared" si="11"/>
        <v>36964.840700000001</v>
      </c>
    </row>
    <row r="81" spans="1:31" s="22" customFormat="1" ht="12.95" customHeight="1">
      <c r="A81" s="23" t="s">
        <v>155</v>
      </c>
      <c r="B81" s="58" t="s">
        <v>152</v>
      </c>
      <c r="C81" s="23">
        <v>52348.4185</v>
      </c>
      <c r="D81" s="23">
        <v>2.9999999999999997E-4</v>
      </c>
      <c r="E81" s="22">
        <f t="shared" si="7"/>
        <v>46808.176241484391</v>
      </c>
      <c r="F81" s="22">
        <f t="shared" si="8"/>
        <v>46808</v>
      </c>
      <c r="G81" s="22">
        <f t="shared" si="14"/>
        <v>6.7479440003808122E-2</v>
      </c>
      <c r="K81" s="22">
        <f>G81</f>
        <v>6.7479440003808122E-2</v>
      </c>
      <c r="O81" s="22">
        <f t="shared" ca="1" si="10"/>
        <v>3.5483682599740912E-2</v>
      </c>
      <c r="Q81" s="213">
        <f t="shared" si="11"/>
        <v>37329.9185</v>
      </c>
    </row>
    <row r="82" spans="1:31" s="22" customFormat="1" ht="12.95" customHeight="1">
      <c r="A82" s="23" t="s">
        <v>155</v>
      </c>
      <c r="B82" s="58" t="s">
        <v>153</v>
      </c>
      <c r="C82" s="23">
        <v>52352.439700000003</v>
      </c>
      <c r="D82" s="23">
        <v>2.0000000000000001E-4</v>
      </c>
      <c r="E82" s="22">
        <f t="shared" si="7"/>
        <v>46818.67873316216</v>
      </c>
      <c r="F82" s="22">
        <f t="shared" si="8"/>
        <v>46818.5</v>
      </c>
      <c r="G82" s="22">
        <f t="shared" si="14"/>
        <v>6.8433455002377741E-2</v>
      </c>
      <c r="K82" s="22">
        <f>G82</f>
        <v>6.8433455002377741E-2</v>
      </c>
      <c r="O82" s="22">
        <f t="shared" ca="1" si="10"/>
        <v>3.5487224590175268E-2</v>
      </c>
      <c r="Q82" s="213">
        <f t="shared" si="11"/>
        <v>37333.939700000003</v>
      </c>
    </row>
    <row r="83" spans="1:31" s="22" customFormat="1" ht="12.95" customHeight="1">
      <c r="A83" s="22" t="s">
        <v>151</v>
      </c>
      <c r="B83" s="58" t="s">
        <v>152</v>
      </c>
      <c r="C83" s="215">
        <v>52611.843000000001</v>
      </c>
      <c r="D83" s="215">
        <v>1E-3</v>
      </c>
      <c r="E83" s="22">
        <f t="shared" si="7"/>
        <v>47496.18320929684</v>
      </c>
      <c r="F83" s="22">
        <f t="shared" si="8"/>
        <v>47496</v>
      </c>
      <c r="G83" s="22">
        <f t="shared" si="14"/>
        <v>7.0147280006494839E-2</v>
      </c>
      <c r="K83" s="22">
        <f>G83</f>
        <v>7.0147280006494839E-2</v>
      </c>
      <c r="O83" s="22">
        <f t="shared" ca="1" si="10"/>
        <v>3.5715767306296831E-2</v>
      </c>
      <c r="Q83" s="213">
        <f t="shared" si="11"/>
        <v>37593.343000000001</v>
      </c>
    </row>
    <row r="84" spans="1:31" s="216" customFormat="1" ht="12.95" customHeight="1">
      <c r="A84" s="216" t="s">
        <v>150</v>
      </c>
      <c r="B84" s="217"/>
      <c r="C84" s="218">
        <v>52647.833400000003</v>
      </c>
      <c r="D84" s="218">
        <v>1E-4</v>
      </c>
      <c r="E84" s="216">
        <f t="shared" si="7"/>
        <v>47590.18223358789</v>
      </c>
      <c r="F84" s="216">
        <f t="shared" si="8"/>
        <v>47590</v>
      </c>
      <c r="G84" s="216">
        <f t="shared" si="14"/>
        <v>6.9773700000951067E-2</v>
      </c>
      <c r="J84" s="216">
        <f>G84</f>
        <v>6.9773700000951067E-2</v>
      </c>
      <c r="O84" s="216">
        <f t="shared" ca="1" si="10"/>
        <v>3.5747476553994878E-2</v>
      </c>
      <c r="Q84" s="219">
        <f t="shared" si="11"/>
        <v>37629.333400000003</v>
      </c>
    </row>
    <row r="85" spans="1:31" s="22" customFormat="1" ht="12.95" customHeight="1">
      <c r="A85" s="23" t="s">
        <v>159</v>
      </c>
      <c r="B85" s="220"/>
      <c r="C85" s="221">
        <v>52685.358800000002</v>
      </c>
      <c r="D85" s="221">
        <v>8.9999999999999998E-4</v>
      </c>
      <c r="E85" s="22">
        <f t="shared" ref="E85:E116" si="15">+(C85-C$7)/C$8</f>
        <v>47688.190340920155</v>
      </c>
      <c r="F85" s="22">
        <f t="shared" ref="F85:F116" si="16">ROUND(2*E85,0)/2</f>
        <v>47688</v>
      </c>
      <c r="G85" s="22">
        <f t="shared" si="14"/>
        <v>7.2877840008004569E-2</v>
      </c>
      <c r="K85" s="22">
        <f>G85</f>
        <v>7.2877840008004569E-2</v>
      </c>
      <c r="O85" s="22">
        <f t="shared" ref="O85:O116" ca="1" si="17">+C$11+C$12*F85</f>
        <v>3.5780535131382213E-2</v>
      </c>
      <c r="Q85" s="213">
        <f t="shared" ref="Q85:Q116" si="18">+C85-15018.5</f>
        <v>37666.858800000002</v>
      </c>
    </row>
    <row r="86" spans="1:31" s="22" customFormat="1" ht="12.95" customHeight="1">
      <c r="A86" s="22" t="s">
        <v>167</v>
      </c>
      <c r="B86" s="58" t="s">
        <v>153</v>
      </c>
      <c r="C86" s="23">
        <v>52691.2952</v>
      </c>
      <c r="D86" s="23">
        <v>1.4E-3</v>
      </c>
      <c r="E86" s="22">
        <f t="shared" si="15"/>
        <v>47703.694914578722</v>
      </c>
      <c r="F86" s="22">
        <f t="shared" si="16"/>
        <v>47703.5</v>
      </c>
      <c r="G86" s="22">
        <f t="shared" si="14"/>
        <v>7.4629005008318927E-2</v>
      </c>
      <c r="K86" s="22">
        <f>G86</f>
        <v>7.4629005008318927E-2</v>
      </c>
      <c r="O86" s="22">
        <f t="shared" ca="1" si="17"/>
        <v>3.5785763783928164E-2</v>
      </c>
      <c r="Q86" s="213">
        <f t="shared" si="18"/>
        <v>37672.7952</v>
      </c>
    </row>
    <row r="87" spans="1:31" s="22" customFormat="1" ht="12.95" customHeight="1">
      <c r="A87" s="22" t="s">
        <v>162</v>
      </c>
      <c r="B87" s="58" t="s">
        <v>153</v>
      </c>
      <c r="C87" s="23">
        <v>52711.967700000001</v>
      </c>
      <c r="D87" s="23">
        <v>2.0000000000000001E-4</v>
      </c>
      <c r="E87" s="22">
        <f t="shared" si="15"/>
        <v>47757.686946611066</v>
      </c>
      <c r="F87" s="22">
        <f t="shared" si="16"/>
        <v>47757.5</v>
      </c>
      <c r="G87" s="22">
        <f t="shared" si="14"/>
        <v>7.157822500448674E-2</v>
      </c>
      <c r="K87" s="22">
        <f>G87</f>
        <v>7.157822500448674E-2</v>
      </c>
      <c r="O87" s="22">
        <f t="shared" ca="1" si="17"/>
        <v>3.5803979734733427E-2</v>
      </c>
      <c r="Q87" s="213">
        <f t="shared" si="18"/>
        <v>37693.467700000001</v>
      </c>
    </row>
    <row r="88" spans="1:31" s="22" customFormat="1" ht="12.95" customHeight="1">
      <c r="A88" s="211" t="s">
        <v>211</v>
      </c>
      <c r="B88" s="265" t="s">
        <v>153</v>
      </c>
      <c r="C88" s="212">
        <v>53081.063000000002</v>
      </c>
      <c r="D88" s="212" t="s">
        <v>209</v>
      </c>
      <c r="E88" s="22">
        <f t="shared" si="15"/>
        <v>48721.682847473836</v>
      </c>
      <c r="F88" s="22">
        <f t="shared" si="16"/>
        <v>48721.5</v>
      </c>
      <c r="G88" s="22">
        <f t="shared" si="14"/>
        <v>7.0008745002269279E-2</v>
      </c>
      <c r="K88" s="24"/>
      <c r="N88" s="22">
        <f>G88</f>
        <v>7.0008745002269279E-2</v>
      </c>
      <c r="O88" s="22">
        <f t="shared" ca="1" si="17"/>
        <v>3.6129168189849577E-2</v>
      </c>
      <c r="Q88" s="213">
        <f t="shared" si="18"/>
        <v>38062.563000000002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1:31" s="22" customFormat="1" ht="12.95" customHeight="1">
      <c r="A89" s="222" t="s">
        <v>211</v>
      </c>
      <c r="B89" s="68" t="s">
        <v>153</v>
      </c>
      <c r="C89" s="67">
        <v>53081.063000000002</v>
      </c>
      <c r="D89" s="67" t="s">
        <v>209</v>
      </c>
      <c r="E89" s="22">
        <f t="shared" si="15"/>
        <v>48721.682847473836</v>
      </c>
      <c r="F89" s="22">
        <f t="shared" si="16"/>
        <v>48721.5</v>
      </c>
      <c r="G89" s="22">
        <f t="shared" si="14"/>
        <v>7.0008745002269279E-2</v>
      </c>
      <c r="K89" s="24"/>
      <c r="N89" s="22">
        <f>G89</f>
        <v>7.0008745002269279E-2</v>
      </c>
      <c r="O89" s="22">
        <f t="shared" ca="1" si="17"/>
        <v>3.6129168189849577E-2</v>
      </c>
      <c r="Q89" s="213">
        <f t="shared" si="18"/>
        <v>38062.563000000002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1:31" s="22" customFormat="1" ht="12.95" customHeight="1">
      <c r="A90" s="67" t="s">
        <v>203</v>
      </c>
      <c r="B90" s="68" t="s">
        <v>153</v>
      </c>
      <c r="C90" s="67">
        <v>53081.063099999999</v>
      </c>
      <c r="D90" s="67">
        <v>5.9999999999999995E-4</v>
      </c>
      <c r="E90" s="22">
        <f t="shared" si="15"/>
        <v>48721.683108651872</v>
      </c>
      <c r="F90" s="22">
        <f t="shared" si="16"/>
        <v>48721.5</v>
      </c>
      <c r="G90" s="22">
        <f t="shared" si="14"/>
        <v>7.0108744999743067E-2</v>
      </c>
      <c r="K90" s="24"/>
      <c r="N90" s="22">
        <f>G90</f>
        <v>7.0108744999743067E-2</v>
      </c>
      <c r="O90" s="22">
        <f t="shared" ca="1" si="17"/>
        <v>3.6129168189849577E-2</v>
      </c>
      <c r="Q90" s="213">
        <f t="shared" si="18"/>
        <v>38062.563099999999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1:31" s="22" customFormat="1" ht="12.95" customHeight="1">
      <c r="A91" s="22" t="s">
        <v>158</v>
      </c>
      <c r="B91" s="58" t="s">
        <v>152</v>
      </c>
      <c r="C91" s="23">
        <v>53330.8963</v>
      </c>
      <c r="D91" s="23">
        <v>2.0000000000000001E-4</v>
      </c>
      <c r="E91" s="22">
        <f t="shared" si="15"/>
        <v>49374.192584387354</v>
      </c>
      <c r="F91" s="22">
        <f t="shared" si="16"/>
        <v>49374</v>
      </c>
      <c r="G91" s="22">
        <f t="shared" si="14"/>
        <v>7.3736819998885039E-2</v>
      </c>
      <c r="K91" s="22">
        <f>G91</f>
        <v>7.3736819998885039E-2</v>
      </c>
      <c r="O91" s="22">
        <f t="shared" ca="1" si="17"/>
        <v>3.6349277595413156E-2</v>
      </c>
      <c r="Q91" s="213">
        <f t="shared" si="18"/>
        <v>38312.3963</v>
      </c>
    </row>
    <row r="92" spans="1:31" s="22" customFormat="1" ht="12.95" customHeight="1">
      <c r="A92" s="222" t="s">
        <v>158</v>
      </c>
      <c r="B92" s="68" t="s">
        <v>152</v>
      </c>
      <c r="C92" s="67">
        <v>53330.8963</v>
      </c>
      <c r="D92" s="67">
        <v>2.0000000000000001E-4</v>
      </c>
      <c r="E92" s="22">
        <f t="shared" si="15"/>
        <v>49374.192584387354</v>
      </c>
      <c r="F92" s="22">
        <f t="shared" si="16"/>
        <v>49374</v>
      </c>
      <c r="G92" s="22">
        <f t="shared" si="14"/>
        <v>7.3736819998885039E-2</v>
      </c>
      <c r="K92" s="24"/>
      <c r="N92" s="22">
        <f>G92</f>
        <v>7.3736819998885039E-2</v>
      </c>
      <c r="O92" s="22">
        <f t="shared" ca="1" si="17"/>
        <v>3.6349277595413156E-2</v>
      </c>
      <c r="Q92" s="213">
        <f t="shared" si="18"/>
        <v>38312.3963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1:31" s="22" customFormat="1" ht="12.95" customHeight="1">
      <c r="A93" s="67" t="s">
        <v>203</v>
      </c>
      <c r="B93" s="68" t="s">
        <v>153</v>
      </c>
      <c r="C93" s="67">
        <v>53358.272400000002</v>
      </c>
      <c r="D93" s="67">
        <v>2.0000000000000001E-4</v>
      </c>
      <c r="E93" s="22">
        <f t="shared" si="15"/>
        <v>49445.69294806473</v>
      </c>
      <c r="F93" s="22">
        <f t="shared" si="16"/>
        <v>49445.5</v>
      </c>
      <c r="G93" s="22">
        <f t="shared" si="14"/>
        <v>7.3876065005606506E-2</v>
      </c>
      <c r="K93" s="24"/>
      <c r="N93" s="22">
        <f>G93</f>
        <v>7.3876065005606506E-2</v>
      </c>
      <c r="O93" s="22">
        <f t="shared" ca="1" si="17"/>
        <v>3.6373396863609006E-2</v>
      </c>
      <c r="Q93" s="213">
        <f t="shared" si="18"/>
        <v>38339.772400000002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1:31" s="22" customFormat="1" ht="12.95" customHeight="1">
      <c r="A94" s="67" t="s">
        <v>203</v>
      </c>
      <c r="B94" s="68" t="s">
        <v>153</v>
      </c>
      <c r="C94" s="67">
        <v>53358.272499999999</v>
      </c>
      <c r="D94" s="67">
        <v>2.9999999999999997E-4</v>
      </c>
      <c r="E94" s="22">
        <f t="shared" si="15"/>
        <v>49445.693209242774</v>
      </c>
      <c r="F94" s="22">
        <f t="shared" si="16"/>
        <v>49445.5</v>
      </c>
      <c r="G94" s="22">
        <f t="shared" si="14"/>
        <v>7.3976065003080294E-2</v>
      </c>
      <c r="K94" s="24"/>
      <c r="N94" s="22">
        <f>G94</f>
        <v>7.3976065003080294E-2</v>
      </c>
      <c r="O94" s="22">
        <f t="shared" ca="1" si="17"/>
        <v>3.6373396863609006E-2</v>
      </c>
      <c r="Q94" s="213">
        <f t="shared" si="18"/>
        <v>38339.772499999999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pans="1:31" s="22" customFormat="1" ht="12.95" customHeight="1">
      <c r="A95" s="22" t="s">
        <v>179</v>
      </c>
      <c r="B95" s="58" t="s">
        <v>153</v>
      </c>
      <c r="C95" s="23">
        <v>53387.7552</v>
      </c>
      <c r="D95" s="23">
        <v>1.6000000000000001E-3</v>
      </c>
      <c r="E95" s="22">
        <f t="shared" si="15"/>
        <v>49522.695549685384</v>
      </c>
      <c r="F95" s="22">
        <f t="shared" si="16"/>
        <v>49522.5</v>
      </c>
      <c r="G95" s="22">
        <f t="shared" si="14"/>
        <v>7.4872174998745322E-2</v>
      </c>
      <c r="K95" s="22">
        <f>G95</f>
        <v>7.4872174998745322E-2</v>
      </c>
      <c r="O95" s="22">
        <f t="shared" ca="1" si="17"/>
        <v>3.6399371460127623E-2</v>
      </c>
      <c r="Q95" s="213">
        <f t="shared" si="18"/>
        <v>38369.2552</v>
      </c>
    </row>
    <row r="96" spans="1:31" s="216" customFormat="1" ht="12.95" customHeight="1">
      <c r="A96" s="222" t="s">
        <v>179</v>
      </c>
      <c r="B96" s="68" t="s">
        <v>153</v>
      </c>
      <c r="C96" s="67">
        <v>53387.7552</v>
      </c>
      <c r="D96" s="67">
        <v>1.6000000000000001E-3</v>
      </c>
      <c r="E96" s="22">
        <f t="shared" si="15"/>
        <v>49522.695549685384</v>
      </c>
      <c r="F96" s="22">
        <f t="shared" si="16"/>
        <v>49522.5</v>
      </c>
      <c r="G96" s="22">
        <f t="shared" si="14"/>
        <v>7.4872174998745322E-2</v>
      </c>
      <c r="H96" s="22"/>
      <c r="I96" s="22"/>
      <c r="J96" s="22"/>
      <c r="K96" s="24"/>
      <c r="L96" s="22"/>
      <c r="M96" s="22"/>
      <c r="N96" s="22">
        <f>G96</f>
        <v>7.4872174998745322E-2</v>
      </c>
      <c r="O96" s="22">
        <f t="shared" ca="1" si="17"/>
        <v>3.6399371460127623E-2</v>
      </c>
      <c r="P96" s="22"/>
      <c r="Q96" s="213">
        <f t="shared" si="18"/>
        <v>38369.2552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1:31" s="22" customFormat="1" ht="12.95" customHeight="1">
      <c r="A97" s="22" t="s">
        <v>179</v>
      </c>
      <c r="B97" s="58" t="s">
        <v>152</v>
      </c>
      <c r="C97" s="23">
        <v>53388.711799999997</v>
      </c>
      <c r="D97" s="23">
        <v>1.1000000000000001E-3</v>
      </c>
      <c r="E97" s="22">
        <f t="shared" si="15"/>
        <v>49525.193978895295</v>
      </c>
      <c r="F97" s="22">
        <f t="shared" si="16"/>
        <v>49525</v>
      </c>
      <c r="G97" s="22">
        <f t="shared" si="14"/>
        <v>7.4270749995775986E-2</v>
      </c>
      <c r="K97" s="22">
        <f>G97</f>
        <v>7.4270749995775986E-2</v>
      </c>
      <c r="O97" s="22">
        <f t="shared" ca="1" si="17"/>
        <v>3.6400214791183425E-2</v>
      </c>
      <c r="Q97" s="213">
        <f t="shared" si="18"/>
        <v>38370.211799999997</v>
      </c>
    </row>
    <row r="98" spans="1:31" s="22" customFormat="1" ht="12.95" customHeight="1">
      <c r="A98" s="222" t="s">
        <v>179</v>
      </c>
      <c r="B98" s="68" t="s">
        <v>152</v>
      </c>
      <c r="C98" s="67">
        <v>53388.711799999997</v>
      </c>
      <c r="D98" s="67">
        <v>1.1000000000000001E-3</v>
      </c>
      <c r="E98" s="22">
        <f t="shared" si="15"/>
        <v>49525.193978895295</v>
      </c>
      <c r="F98" s="22">
        <f t="shared" si="16"/>
        <v>49525</v>
      </c>
      <c r="G98" s="22">
        <f t="shared" si="14"/>
        <v>7.4270749995775986E-2</v>
      </c>
      <c r="K98" s="24"/>
      <c r="N98" s="22">
        <f>G98</f>
        <v>7.4270749995775986E-2</v>
      </c>
      <c r="O98" s="22">
        <f t="shared" ca="1" si="17"/>
        <v>3.6400214791183425E-2</v>
      </c>
      <c r="Q98" s="213">
        <f t="shared" si="18"/>
        <v>38370.211799999997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pans="1:31" s="22" customFormat="1" ht="12.95" customHeight="1">
      <c r="A99" s="22" t="s">
        <v>166</v>
      </c>
      <c r="B99" s="58" t="s">
        <v>153</v>
      </c>
      <c r="C99" s="23">
        <v>53408.431900000003</v>
      </c>
      <c r="D99" s="23">
        <v>2.0000000000000001E-4</v>
      </c>
      <c r="E99" s="22">
        <f t="shared" si="15"/>
        <v>49576.698551195761</v>
      </c>
      <c r="F99" s="22">
        <f t="shared" si="16"/>
        <v>49576.5</v>
      </c>
      <c r="G99" s="22">
        <f t="shared" si="14"/>
        <v>7.6021395005227532E-2</v>
      </c>
      <c r="K99" s="22">
        <f>G99</f>
        <v>7.6021395005227532E-2</v>
      </c>
      <c r="O99" s="22">
        <f t="shared" ca="1" si="17"/>
        <v>3.6417587410932886E-2</v>
      </c>
      <c r="Q99" s="213">
        <f t="shared" si="18"/>
        <v>38389.931900000003</v>
      </c>
    </row>
    <row r="100" spans="1:31" s="216" customFormat="1" ht="12.95" customHeight="1">
      <c r="A100" s="222" t="s">
        <v>166</v>
      </c>
      <c r="B100" s="68" t="s">
        <v>153</v>
      </c>
      <c r="C100" s="67">
        <v>53408.431900000003</v>
      </c>
      <c r="D100" s="67">
        <v>2.0000000000000001E-4</v>
      </c>
      <c r="E100" s="22">
        <f t="shared" si="15"/>
        <v>49576.698551195761</v>
      </c>
      <c r="F100" s="22">
        <f t="shared" si="16"/>
        <v>49576.5</v>
      </c>
      <c r="G100" s="22">
        <f t="shared" si="14"/>
        <v>7.6021395005227532E-2</v>
      </c>
      <c r="H100" s="22"/>
      <c r="I100" s="22"/>
      <c r="J100" s="22"/>
      <c r="K100" s="24"/>
      <c r="L100" s="22"/>
      <c r="M100" s="22"/>
      <c r="N100" s="22">
        <f>G100</f>
        <v>7.6021395005227532E-2</v>
      </c>
      <c r="O100" s="22">
        <f t="shared" ca="1" si="17"/>
        <v>3.6417587410932886E-2</v>
      </c>
      <c r="P100" s="22"/>
      <c r="Q100" s="213">
        <f t="shared" si="18"/>
        <v>38389.931900000003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1:31" s="22" customFormat="1" ht="12.95" customHeight="1">
      <c r="A101" s="22" t="s">
        <v>161</v>
      </c>
      <c r="B101" s="58"/>
      <c r="C101" s="23">
        <v>53410.537300000004</v>
      </c>
      <c r="D101" s="23">
        <v>4.4000000000000003E-3</v>
      </c>
      <c r="E101" s="22">
        <f t="shared" si="15"/>
        <v>49582.197393824412</v>
      </c>
      <c r="F101" s="22">
        <f t="shared" si="16"/>
        <v>49582</v>
      </c>
      <c r="G101" s="22">
        <f t="shared" si="14"/>
        <v>7.5578260009933729E-2</v>
      </c>
      <c r="K101" s="22">
        <f>G101</f>
        <v>7.5578260009933729E-2</v>
      </c>
      <c r="O101" s="22">
        <f t="shared" ca="1" si="17"/>
        <v>3.6419442739255639E-2</v>
      </c>
      <c r="Q101" s="213">
        <f t="shared" si="18"/>
        <v>38392.037300000004</v>
      </c>
    </row>
    <row r="102" spans="1:31" s="22" customFormat="1" ht="12.95" customHeight="1">
      <c r="A102" s="222" t="s">
        <v>161</v>
      </c>
      <c r="B102" s="68"/>
      <c r="C102" s="67">
        <v>53410.537300000004</v>
      </c>
      <c r="D102" s="67">
        <v>4.4000000000000003E-3</v>
      </c>
      <c r="E102" s="22">
        <f t="shared" si="15"/>
        <v>49582.197393824412</v>
      </c>
      <c r="F102" s="22">
        <f t="shared" si="16"/>
        <v>49582</v>
      </c>
      <c r="G102" s="22">
        <f t="shared" si="14"/>
        <v>7.5578260009933729E-2</v>
      </c>
      <c r="K102" s="24"/>
      <c r="N102" s="22">
        <f>G102</f>
        <v>7.5578260009933729E-2</v>
      </c>
      <c r="O102" s="22">
        <f t="shared" ca="1" si="17"/>
        <v>3.6419442739255639E-2</v>
      </c>
      <c r="Q102" s="213">
        <f t="shared" si="18"/>
        <v>38392.037300000004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1:31" s="22" customFormat="1" ht="12.95" customHeight="1">
      <c r="A103" s="22" t="s">
        <v>162</v>
      </c>
      <c r="B103" s="58" t="s">
        <v>153</v>
      </c>
      <c r="C103" s="23">
        <v>53422.982000000004</v>
      </c>
      <c r="D103" s="23">
        <v>2.9999999999999997E-4</v>
      </c>
      <c r="E103" s="22">
        <f t="shared" si="15"/>
        <v>49614.70021839971</v>
      </c>
      <c r="F103" s="22">
        <f t="shared" si="16"/>
        <v>49614.5</v>
      </c>
      <c r="G103" s="22">
        <f t="shared" si="14"/>
        <v>7.6659735001157969E-2</v>
      </c>
      <c r="K103" s="22">
        <f>G103</f>
        <v>7.6659735001157969E-2</v>
      </c>
      <c r="O103" s="22">
        <f t="shared" ca="1" si="17"/>
        <v>3.6430406042981034E-2</v>
      </c>
      <c r="Q103" s="213">
        <f t="shared" si="18"/>
        <v>38404.482000000004</v>
      </c>
    </row>
    <row r="104" spans="1:31" s="22" customFormat="1" ht="12.95" customHeight="1">
      <c r="A104" s="222" t="s">
        <v>162</v>
      </c>
      <c r="B104" s="68" t="s">
        <v>153</v>
      </c>
      <c r="C104" s="67">
        <v>53422.982000000004</v>
      </c>
      <c r="D104" s="67">
        <v>2.9999999999999997E-4</v>
      </c>
      <c r="E104" s="22">
        <f t="shared" si="15"/>
        <v>49614.70021839971</v>
      </c>
      <c r="F104" s="22">
        <f t="shared" si="16"/>
        <v>49614.5</v>
      </c>
      <c r="G104" s="22">
        <f t="shared" si="14"/>
        <v>7.6659735001157969E-2</v>
      </c>
      <c r="K104" s="24"/>
      <c r="N104" s="22">
        <f>G104</f>
        <v>7.6659735001157969E-2</v>
      </c>
      <c r="O104" s="22">
        <f t="shared" ca="1" si="17"/>
        <v>3.6430406042981034E-2</v>
      </c>
      <c r="Q104" s="213">
        <f t="shared" si="18"/>
        <v>38404.482000000004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1:31" s="22" customFormat="1" ht="12.95" customHeight="1">
      <c r="A105" s="22" t="s">
        <v>161</v>
      </c>
      <c r="B105" s="58"/>
      <c r="C105" s="23">
        <v>53455.335700000003</v>
      </c>
      <c r="D105" s="23">
        <v>2.2000000000000001E-3</v>
      </c>
      <c r="E105" s="22">
        <f t="shared" si="15"/>
        <v>49699.200980608672</v>
      </c>
      <c r="F105" s="22">
        <f t="shared" si="16"/>
        <v>49699</v>
      </c>
      <c r="G105" s="22">
        <f t="shared" si="14"/>
        <v>7.6951570001256187E-2</v>
      </c>
      <c r="K105" s="22">
        <f>G105</f>
        <v>7.6951570001256187E-2</v>
      </c>
      <c r="O105" s="22">
        <f t="shared" ca="1" si="17"/>
        <v>3.6458910632667041E-2</v>
      </c>
      <c r="Q105" s="213">
        <f t="shared" si="18"/>
        <v>38436.835700000003</v>
      </c>
    </row>
    <row r="106" spans="1:31" s="22" customFormat="1" ht="12.95" customHeight="1">
      <c r="A106" s="222" t="s">
        <v>161</v>
      </c>
      <c r="B106" s="68"/>
      <c r="C106" s="67">
        <v>53455.335700000003</v>
      </c>
      <c r="D106" s="67">
        <v>2.2000000000000001E-3</v>
      </c>
      <c r="E106" s="22">
        <f t="shared" si="15"/>
        <v>49699.200980608672</v>
      </c>
      <c r="F106" s="22">
        <f t="shared" si="16"/>
        <v>49699</v>
      </c>
      <c r="G106" s="22">
        <f t="shared" ref="G106:G137" si="19">+C106-(C$7+F106*C$8)</f>
        <v>7.6951570001256187E-2</v>
      </c>
      <c r="K106" s="24"/>
      <c r="N106" s="22">
        <f>G106</f>
        <v>7.6951570001256187E-2</v>
      </c>
      <c r="O106" s="22">
        <f t="shared" ca="1" si="17"/>
        <v>3.6458910632667041E-2</v>
      </c>
      <c r="Q106" s="213">
        <f t="shared" si="18"/>
        <v>38436.835700000003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1:31" s="22" customFormat="1" ht="12.95" customHeight="1">
      <c r="A107" s="223" t="s">
        <v>177</v>
      </c>
      <c r="B107" s="220" t="s">
        <v>152</v>
      </c>
      <c r="C107" s="221">
        <v>53776.572</v>
      </c>
      <c r="D107" s="221">
        <v>1E-4</v>
      </c>
      <c r="E107" s="22">
        <f t="shared" si="15"/>
        <v>50538.199679341269</v>
      </c>
      <c r="F107" s="22">
        <f t="shared" si="16"/>
        <v>50538</v>
      </c>
      <c r="G107" s="22">
        <f t="shared" si="19"/>
        <v>7.6453340006992221E-2</v>
      </c>
      <c r="K107" s="22">
        <f>G107</f>
        <v>7.6453340006992221E-2</v>
      </c>
      <c r="O107" s="22">
        <f t="shared" ca="1" si="17"/>
        <v>3.6741932534993235E-2</v>
      </c>
      <c r="Q107" s="213">
        <f t="shared" si="18"/>
        <v>38758.072</v>
      </c>
    </row>
    <row r="108" spans="1:31" s="22" customFormat="1" ht="12.95" customHeight="1">
      <c r="A108" s="224" t="s">
        <v>177</v>
      </c>
      <c r="B108" s="225" t="s">
        <v>152</v>
      </c>
      <c r="C108" s="226">
        <v>53776.572</v>
      </c>
      <c r="D108" s="226">
        <v>1E-4</v>
      </c>
      <c r="E108" s="22">
        <f t="shared" si="15"/>
        <v>50538.199679341269</v>
      </c>
      <c r="F108" s="22">
        <f t="shared" si="16"/>
        <v>50538</v>
      </c>
      <c r="G108" s="22">
        <f t="shared" si="19"/>
        <v>7.6453340006992221E-2</v>
      </c>
      <c r="K108" s="24"/>
      <c r="N108" s="22">
        <f>G108</f>
        <v>7.6453340006992221E-2</v>
      </c>
      <c r="O108" s="22">
        <f t="shared" ca="1" si="17"/>
        <v>3.6741932534993235E-2</v>
      </c>
      <c r="Q108" s="213">
        <f t="shared" si="18"/>
        <v>38758.072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1:31" s="22" customFormat="1" ht="12.95" customHeight="1">
      <c r="A109" s="67" t="s">
        <v>203</v>
      </c>
      <c r="B109" s="68" t="s">
        <v>152</v>
      </c>
      <c r="C109" s="67">
        <v>53824.049500000001</v>
      </c>
      <c r="D109" s="67">
        <v>2.0000000000000001E-4</v>
      </c>
      <c r="E109" s="22">
        <f t="shared" si="15"/>
        <v>50662.200487217211</v>
      </c>
      <c r="F109" s="22">
        <f t="shared" si="16"/>
        <v>50662</v>
      </c>
      <c r="G109" s="22">
        <f t="shared" si="19"/>
        <v>7.6762660006352235E-2</v>
      </c>
      <c r="K109" s="24"/>
      <c r="N109" s="22">
        <f>G109</f>
        <v>7.6762660006352235E-2</v>
      </c>
      <c r="O109" s="22">
        <f t="shared" ca="1" si="17"/>
        <v>3.6783761755360876E-2</v>
      </c>
      <c r="Q109" s="213">
        <f t="shared" si="18"/>
        <v>38805.549500000001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1:31" s="22" customFormat="1" ht="12.95" customHeight="1">
      <c r="A110" s="22" t="s">
        <v>174</v>
      </c>
      <c r="B110" s="220" t="s">
        <v>153</v>
      </c>
      <c r="C110" s="221">
        <v>54063.544000000002</v>
      </c>
      <c r="D110" s="221">
        <v>4.0000000000000002E-4</v>
      </c>
      <c r="E110" s="22">
        <f t="shared" si="15"/>
        <v>51287.707548074337</v>
      </c>
      <c r="F110" s="22">
        <f t="shared" si="16"/>
        <v>51287.5</v>
      </c>
      <c r="G110" s="22">
        <f t="shared" si="19"/>
        <v>7.9466125003818888E-2</v>
      </c>
      <c r="K110" s="22">
        <f>G110</f>
        <v>7.9466125003818888E-2</v>
      </c>
      <c r="O110" s="22">
        <f t="shared" ca="1" si="17"/>
        <v>3.699476318552182E-2</v>
      </c>
      <c r="Q110" s="213">
        <f t="shared" si="18"/>
        <v>39045.044000000002</v>
      </c>
    </row>
    <row r="111" spans="1:31" s="22" customFormat="1" ht="12.95" customHeight="1">
      <c r="A111" s="22" t="s">
        <v>175</v>
      </c>
      <c r="B111" s="220" t="s">
        <v>153</v>
      </c>
      <c r="C111" s="221">
        <v>54063.544000000002</v>
      </c>
      <c r="D111" s="221">
        <v>4.0000000000000002E-4</v>
      </c>
      <c r="E111" s="22">
        <f t="shared" si="15"/>
        <v>51287.707548074337</v>
      </c>
      <c r="F111" s="22">
        <f t="shared" si="16"/>
        <v>51287.5</v>
      </c>
      <c r="G111" s="22">
        <f t="shared" si="19"/>
        <v>7.9466125003818888E-2</v>
      </c>
      <c r="K111" s="22">
        <f>G111</f>
        <v>7.9466125003818888E-2</v>
      </c>
      <c r="O111" s="22">
        <f t="shared" ca="1" si="17"/>
        <v>3.699476318552182E-2</v>
      </c>
      <c r="Q111" s="213">
        <f t="shared" si="18"/>
        <v>39045.044000000002</v>
      </c>
    </row>
    <row r="112" spans="1:31" s="22" customFormat="1" ht="12.95" customHeight="1">
      <c r="A112" s="222" t="s">
        <v>174</v>
      </c>
      <c r="B112" s="225" t="s">
        <v>153</v>
      </c>
      <c r="C112" s="226">
        <v>54063.544000000002</v>
      </c>
      <c r="D112" s="226">
        <v>4.0000000000000002E-4</v>
      </c>
      <c r="E112" s="22">
        <f t="shared" si="15"/>
        <v>51287.707548074337</v>
      </c>
      <c r="F112" s="22">
        <f t="shared" si="16"/>
        <v>51287.5</v>
      </c>
      <c r="G112" s="22">
        <f t="shared" si="19"/>
        <v>7.9466125003818888E-2</v>
      </c>
      <c r="K112" s="24"/>
      <c r="N112" s="22">
        <f>G112</f>
        <v>7.9466125003818888E-2</v>
      </c>
      <c r="O112" s="22">
        <f t="shared" ca="1" si="17"/>
        <v>3.699476318552182E-2</v>
      </c>
      <c r="Q112" s="213">
        <f t="shared" si="18"/>
        <v>39045.044000000002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1:31" s="22" customFormat="1" ht="12.95" customHeight="1">
      <c r="A113" s="222" t="s">
        <v>175</v>
      </c>
      <c r="B113" s="225" t="s">
        <v>153</v>
      </c>
      <c r="C113" s="226">
        <v>54063.544000000002</v>
      </c>
      <c r="D113" s="226">
        <v>4.0000000000000002E-4</v>
      </c>
      <c r="E113" s="22">
        <f t="shared" si="15"/>
        <v>51287.707548074337</v>
      </c>
      <c r="F113" s="22">
        <f t="shared" si="16"/>
        <v>51287.5</v>
      </c>
      <c r="G113" s="22">
        <f t="shared" si="19"/>
        <v>7.9466125003818888E-2</v>
      </c>
      <c r="K113" s="24"/>
      <c r="N113" s="22">
        <f>G113</f>
        <v>7.9466125003818888E-2</v>
      </c>
      <c r="O113" s="22">
        <f t="shared" ca="1" si="17"/>
        <v>3.699476318552182E-2</v>
      </c>
      <c r="Q113" s="213">
        <f t="shared" si="18"/>
        <v>39045.044000000002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1:31" s="22" customFormat="1" ht="12.95" customHeight="1">
      <c r="A114" s="23" t="s">
        <v>176</v>
      </c>
      <c r="B114" s="220"/>
      <c r="C114" s="23">
        <v>54150.267399999997</v>
      </c>
      <c r="D114" s="23">
        <v>1E-4</v>
      </c>
      <c r="E114" s="22">
        <f t="shared" si="15"/>
        <v>51514.210031603325</v>
      </c>
      <c r="F114" s="22">
        <f t="shared" si="16"/>
        <v>51514</v>
      </c>
      <c r="G114" s="22">
        <f t="shared" si="19"/>
        <v>8.0417019999003969E-2</v>
      </c>
      <c r="K114" s="22">
        <f>G114</f>
        <v>8.0417019999003969E-2</v>
      </c>
      <c r="O114" s="22">
        <f t="shared" ca="1" si="17"/>
        <v>3.7071168979177227E-2</v>
      </c>
      <c r="Q114" s="213">
        <f t="shared" si="18"/>
        <v>39131.767399999997</v>
      </c>
    </row>
    <row r="115" spans="1:31" s="22" customFormat="1" ht="12.95" customHeight="1">
      <c r="A115" s="67" t="s">
        <v>176</v>
      </c>
      <c r="B115" s="225"/>
      <c r="C115" s="67">
        <v>54150.267399999997</v>
      </c>
      <c r="D115" s="67">
        <v>1E-4</v>
      </c>
      <c r="E115" s="22">
        <f t="shared" si="15"/>
        <v>51514.210031603325</v>
      </c>
      <c r="F115" s="22">
        <f t="shared" si="16"/>
        <v>51514</v>
      </c>
      <c r="G115" s="22">
        <f t="shared" si="19"/>
        <v>8.0417019999003969E-2</v>
      </c>
      <c r="K115" s="24"/>
      <c r="N115" s="22">
        <f>G115</f>
        <v>8.0417019999003969E-2</v>
      </c>
      <c r="O115" s="22">
        <f t="shared" ca="1" si="17"/>
        <v>3.7071168979177227E-2</v>
      </c>
      <c r="Q115" s="213">
        <f t="shared" si="18"/>
        <v>39131.767399999997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1:31" s="22" customFormat="1" ht="12.95" customHeight="1">
      <c r="A116" s="23" t="s">
        <v>176</v>
      </c>
      <c r="B116" s="220"/>
      <c r="C116" s="23">
        <v>54172.472500000003</v>
      </c>
      <c r="D116" s="23">
        <v>6.4000000000000003E-3</v>
      </c>
      <c r="E116" s="22">
        <f t="shared" si="15"/>
        <v>51572.204878403747</v>
      </c>
      <c r="F116" s="22">
        <f t="shared" si="16"/>
        <v>51572</v>
      </c>
      <c r="G116" s="22">
        <f t="shared" si="19"/>
        <v>7.8443960010190494E-2</v>
      </c>
      <c r="K116" s="22">
        <f>G116</f>
        <v>7.8443960010190494E-2</v>
      </c>
      <c r="O116" s="22">
        <f t="shared" ca="1" si="17"/>
        <v>3.709073425967177E-2</v>
      </c>
      <c r="Q116" s="213">
        <f t="shared" si="18"/>
        <v>39153.972500000003</v>
      </c>
    </row>
    <row r="117" spans="1:31" s="22" customFormat="1" ht="12.95" customHeight="1">
      <c r="A117" s="67" t="s">
        <v>176</v>
      </c>
      <c r="B117" s="225"/>
      <c r="C117" s="67">
        <v>54172.472500000003</v>
      </c>
      <c r="D117" s="67">
        <v>6.4000000000000003E-3</v>
      </c>
      <c r="E117" s="22">
        <f t="shared" ref="E117:E148" si="20">+(C117-C$7)/C$8</f>
        <v>51572.204878403747</v>
      </c>
      <c r="F117" s="22">
        <f t="shared" ref="F117:F148" si="21">ROUND(2*E117,0)/2</f>
        <v>51572</v>
      </c>
      <c r="G117" s="22">
        <f t="shared" si="19"/>
        <v>7.8443960010190494E-2</v>
      </c>
      <c r="K117" s="24"/>
      <c r="N117" s="22">
        <f>G117</f>
        <v>7.8443960010190494E-2</v>
      </c>
      <c r="O117" s="22">
        <f t="shared" ref="O117:O148" ca="1" si="22">+C$11+C$12*F117</f>
        <v>3.709073425967177E-2</v>
      </c>
      <c r="Q117" s="213">
        <f t="shared" ref="Q117:Q148" si="23">+C117-15018.5</f>
        <v>39153.972500000003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1:31" s="22" customFormat="1" ht="12.95" customHeight="1">
      <c r="A118" s="23" t="s">
        <v>182</v>
      </c>
      <c r="B118" s="58" t="s">
        <v>152</v>
      </c>
      <c r="C118" s="23">
        <v>54466.519200000002</v>
      </c>
      <c r="D118" s="23">
        <v>5.0000000000000001E-4</v>
      </c>
      <c r="E118" s="22">
        <f t="shared" si="20"/>
        <v>52340.190310519036</v>
      </c>
      <c r="F118" s="22">
        <f t="shared" si="21"/>
        <v>52340</v>
      </c>
      <c r="G118" s="22">
        <f t="shared" si="19"/>
        <v>7.2866200003772974E-2</v>
      </c>
      <c r="K118" s="22">
        <f>G118</f>
        <v>7.2866200003772974E-2</v>
      </c>
      <c r="O118" s="22">
        <f t="shared" ca="1" si="22"/>
        <v>3.7349805560013265E-2</v>
      </c>
      <c r="Q118" s="213">
        <f t="shared" si="23"/>
        <v>39448.019200000002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1:31" s="22" customFormat="1" ht="12.95" customHeight="1">
      <c r="A119" s="67" t="s">
        <v>182</v>
      </c>
      <c r="B119" s="68" t="s">
        <v>152</v>
      </c>
      <c r="C119" s="67">
        <v>54466.519200000002</v>
      </c>
      <c r="D119" s="67">
        <v>5.0000000000000001E-4</v>
      </c>
      <c r="E119" s="22">
        <f t="shared" si="20"/>
        <v>52340.190310519036</v>
      </c>
      <c r="F119" s="22">
        <f t="shared" si="21"/>
        <v>52340</v>
      </c>
      <c r="G119" s="22">
        <f t="shared" si="19"/>
        <v>7.2866200003772974E-2</v>
      </c>
      <c r="K119" s="24"/>
      <c r="N119" s="22">
        <f>G119</f>
        <v>7.2866200003772974E-2</v>
      </c>
      <c r="O119" s="22">
        <f t="shared" ca="1" si="22"/>
        <v>3.7349805560013265E-2</v>
      </c>
      <c r="Q119" s="213">
        <f t="shared" si="23"/>
        <v>39448.019200000002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pans="1:31" s="22" customFormat="1" ht="12.95" customHeight="1">
      <c r="A120" s="23" t="s">
        <v>182</v>
      </c>
      <c r="B120" s="58" t="s">
        <v>152</v>
      </c>
      <c r="C120" s="23">
        <v>54501.368399999999</v>
      </c>
      <c r="D120" s="23">
        <v>4.0000000000000002E-4</v>
      </c>
      <c r="E120" s="22">
        <f t="shared" si="20"/>
        <v>52431.208770923011</v>
      </c>
      <c r="F120" s="22">
        <f t="shared" si="21"/>
        <v>52431</v>
      </c>
      <c r="G120" s="22">
        <f t="shared" si="19"/>
        <v>7.9934330002288334E-2</v>
      </c>
      <c r="K120" s="22">
        <f>G120</f>
        <v>7.9934330002288334E-2</v>
      </c>
      <c r="O120" s="22">
        <f t="shared" ca="1" si="22"/>
        <v>3.7380502810444353E-2</v>
      </c>
      <c r="Q120" s="213">
        <f t="shared" si="23"/>
        <v>39482.868399999999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1:31" s="22" customFormat="1" ht="12.95" customHeight="1">
      <c r="A121" s="67" t="s">
        <v>182</v>
      </c>
      <c r="B121" s="68" t="s">
        <v>152</v>
      </c>
      <c r="C121" s="67">
        <v>54501.368399999999</v>
      </c>
      <c r="D121" s="67">
        <v>4.0000000000000002E-4</v>
      </c>
      <c r="E121" s="22">
        <f t="shared" si="20"/>
        <v>52431.208770923011</v>
      </c>
      <c r="F121" s="22">
        <f t="shared" si="21"/>
        <v>52431</v>
      </c>
      <c r="G121" s="22">
        <f t="shared" si="19"/>
        <v>7.9934330002288334E-2</v>
      </c>
      <c r="K121" s="24"/>
      <c r="N121" s="22">
        <f>G121</f>
        <v>7.9934330002288334E-2</v>
      </c>
      <c r="O121" s="22">
        <f t="shared" ca="1" si="22"/>
        <v>3.7380502810444353E-2</v>
      </c>
      <c r="Q121" s="213">
        <f t="shared" si="23"/>
        <v>39482.868399999999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pans="1:31" s="22" customFormat="1" ht="12.95" customHeight="1">
      <c r="A122" s="221" t="s">
        <v>183</v>
      </c>
      <c r="B122" s="220" t="s">
        <v>153</v>
      </c>
      <c r="C122" s="221">
        <v>54507.311399999999</v>
      </c>
      <c r="D122" s="221">
        <v>4.0000000000000002E-4</v>
      </c>
      <c r="E122" s="22">
        <f t="shared" si="20"/>
        <v>52446.730582332762</v>
      </c>
      <c r="F122" s="22">
        <f t="shared" si="21"/>
        <v>52446.5</v>
      </c>
      <c r="G122" s="22">
        <f t="shared" si="19"/>
        <v>8.8285494995943736E-2</v>
      </c>
      <c r="K122" s="22">
        <f>G122</f>
        <v>8.8285494995943736E-2</v>
      </c>
      <c r="O122" s="22">
        <f t="shared" ca="1" si="22"/>
        <v>3.7385731462990304E-2</v>
      </c>
      <c r="Q122" s="213">
        <f t="shared" si="23"/>
        <v>39488.811399999999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1:31" s="22" customFormat="1" ht="12.95" customHeight="1">
      <c r="A123" s="226" t="s">
        <v>183</v>
      </c>
      <c r="B123" s="225" t="s">
        <v>153</v>
      </c>
      <c r="C123" s="226">
        <v>54507.311399999999</v>
      </c>
      <c r="D123" s="226">
        <v>4.0000000000000002E-4</v>
      </c>
      <c r="E123" s="22">
        <f t="shared" si="20"/>
        <v>52446.730582332762</v>
      </c>
      <c r="F123" s="22">
        <f t="shared" si="21"/>
        <v>52446.5</v>
      </c>
      <c r="G123" s="22">
        <f t="shared" si="19"/>
        <v>8.8285494995943736E-2</v>
      </c>
      <c r="K123" s="24"/>
      <c r="N123" s="22">
        <f>G123</f>
        <v>8.8285494995943736E-2</v>
      </c>
      <c r="O123" s="22">
        <f t="shared" ca="1" si="22"/>
        <v>3.7385731462990304E-2</v>
      </c>
      <c r="Q123" s="213">
        <f t="shared" si="23"/>
        <v>39488.811399999999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1:31" s="22" customFormat="1" ht="12.95" customHeight="1">
      <c r="A124" s="22" t="s">
        <v>188</v>
      </c>
      <c r="B124" s="58" t="s">
        <v>152</v>
      </c>
      <c r="C124" s="227">
        <v>54507.498</v>
      </c>
      <c r="D124" s="227">
        <v>5.0000000000000001E-3</v>
      </c>
      <c r="E124" s="22">
        <f t="shared" si="20"/>
        <v>52447.217940570874</v>
      </c>
      <c r="F124" s="22">
        <f t="shared" si="21"/>
        <v>52447</v>
      </c>
      <c r="G124" s="22">
        <f t="shared" si="19"/>
        <v>8.3445210002537351E-2</v>
      </c>
      <c r="K124" s="24"/>
      <c r="N124" s="22">
        <f>G124</f>
        <v>8.3445210002537351E-2</v>
      </c>
      <c r="O124" s="22">
        <f t="shared" ca="1" si="22"/>
        <v>3.7385900129201469E-2</v>
      </c>
      <c r="Q124" s="213">
        <f t="shared" si="23"/>
        <v>39488.998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1:31" s="22" customFormat="1" ht="12.95" customHeight="1">
      <c r="A125" s="222" t="s">
        <v>188</v>
      </c>
      <c r="B125" s="68" t="s">
        <v>152</v>
      </c>
      <c r="C125" s="228">
        <v>54507.498</v>
      </c>
      <c r="D125" s="228">
        <v>5.0000000000000001E-3</v>
      </c>
      <c r="E125" s="22">
        <f t="shared" si="20"/>
        <v>52447.217940570874</v>
      </c>
      <c r="F125" s="22">
        <f t="shared" si="21"/>
        <v>52447</v>
      </c>
      <c r="G125" s="22">
        <f t="shared" si="19"/>
        <v>8.3445210002537351E-2</v>
      </c>
      <c r="K125" s="24"/>
      <c r="N125" s="22">
        <f>G125</f>
        <v>8.3445210002537351E-2</v>
      </c>
      <c r="O125" s="22">
        <f t="shared" ca="1" si="22"/>
        <v>3.7385900129201469E-2</v>
      </c>
      <c r="Q125" s="213">
        <f t="shared" si="23"/>
        <v>39488.998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1:31" s="22" customFormat="1" ht="12.95" customHeight="1">
      <c r="A126" s="23" t="s">
        <v>181</v>
      </c>
      <c r="B126" s="58" t="s">
        <v>152</v>
      </c>
      <c r="C126" s="23">
        <v>54509.407299999999</v>
      </c>
      <c r="D126" s="23">
        <v>1.6000000000000001E-3</v>
      </c>
      <c r="E126" s="22">
        <f t="shared" si="20"/>
        <v>52452.204613046837</v>
      </c>
      <c r="F126" s="22">
        <f t="shared" si="21"/>
        <v>52452</v>
      </c>
      <c r="G126" s="22">
        <f t="shared" si="19"/>
        <v>7.8342360000533517E-2</v>
      </c>
      <c r="K126" s="22">
        <f>G126</f>
        <v>7.8342360000533517E-2</v>
      </c>
      <c r="O126" s="22">
        <f t="shared" ca="1" si="22"/>
        <v>3.7387586791313071E-2</v>
      </c>
      <c r="Q126" s="213">
        <f t="shared" si="23"/>
        <v>39490.907299999999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1:31" s="22" customFormat="1" ht="12.95" customHeight="1">
      <c r="A127" s="67" t="s">
        <v>181</v>
      </c>
      <c r="B127" s="68" t="s">
        <v>152</v>
      </c>
      <c r="C127" s="67">
        <v>54509.407299999999</v>
      </c>
      <c r="D127" s="67">
        <v>1.6000000000000001E-3</v>
      </c>
      <c r="E127" s="22">
        <f t="shared" si="20"/>
        <v>52452.204613046837</v>
      </c>
      <c r="F127" s="22">
        <f t="shared" si="21"/>
        <v>52452</v>
      </c>
      <c r="G127" s="22">
        <f t="shared" si="19"/>
        <v>7.8342360000533517E-2</v>
      </c>
      <c r="K127" s="24"/>
      <c r="N127" s="22">
        <f>G127</f>
        <v>7.8342360000533517E-2</v>
      </c>
      <c r="O127" s="22">
        <f t="shared" ca="1" si="22"/>
        <v>3.7387586791313071E-2</v>
      </c>
      <c r="Q127" s="213">
        <f t="shared" si="23"/>
        <v>39490.907299999999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1:31" s="22" customFormat="1" ht="12.95" customHeight="1">
      <c r="A128" s="23" t="s">
        <v>181</v>
      </c>
      <c r="B128" s="58" t="s">
        <v>153</v>
      </c>
      <c r="C128" s="23">
        <v>54509.602299999999</v>
      </c>
      <c r="D128" s="23">
        <v>2E-3</v>
      </c>
      <c r="E128" s="22">
        <f t="shared" si="20"/>
        <v>52452.713910240993</v>
      </c>
      <c r="F128" s="22">
        <f t="shared" si="21"/>
        <v>52452.5</v>
      </c>
      <c r="G128" s="22">
        <f t="shared" si="19"/>
        <v>8.1902075005928054E-2</v>
      </c>
      <c r="K128" s="22">
        <f>G128</f>
        <v>8.1902075005928054E-2</v>
      </c>
      <c r="O128" s="22">
        <f t="shared" ca="1" si="22"/>
        <v>3.7387755457524229E-2</v>
      </c>
      <c r="Q128" s="213">
        <f t="shared" si="23"/>
        <v>39491.102299999999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1:31" s="22" customFormat="1" ht="12.95" customHeight="1">
      <c r="A129" s="67" t="s">
        <v>181</v>
      </c>
      <c r="B129" s="68" t="s">
        <v>153</v>
      </c>
      <c r="C129" s="67">
        <v>54509.602299999999</v>
      </c>
      <c r="D129" s="67">
        <v>2E-3</v>
      </c>
      <c r="E129" s="22">
        <f t="shared" si="20"/>
        <v>52452.713910240993</v>
      </c>
      <c r="F129" s="22">
        <f t="shared" si="21"/>
        <v>52452.5</v>
      </c>
      <c r="G129" s="22">
        <f t="shared" si="19"/>
        <v>8.1902075005928054E-2</v>
      </c>
      <c r="K129" s="24"/>
      <c r="N129" s="22">
        <f>G129</f>
        <v>8.1902075005928054E-2</v>
      </c>
      <c r="O129" s="22">
        <f t="shared" ca="1" si="22"/>
        <v>3.7387755457524229E-2</v>
      </c>
      <c r="Q129" s="213">
        <f t="shared" si="23"/>
        <v>39491.102299999999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1:31" s="22" customFormat="1" ht="12.95" customHeight="1">
      <c r="A130" s="216" t="s">
        <v>184</v>
      </c>
      <c r="B130" s="217"/>
      <c r="C130" s="218">
        <v>54516.6823</v>
      </c>
      <c r="D130" s="218">
        <v>2.0000000000000001E-4</v>
      </c>
      <c r="E130" s="216">
        <f t="shared" si="20"/>
        <v>52471.205316059793</v>
      </c>
      <c r="F130" s="216">
        <f t="shared" si="21"/>
        <v>52471</v>
      </c>
      <c r="G130" s="216">
        <f t="shared" si="19"/>
        <v>7.8611529999761842E-2</v>
      </c>
      <c r="H130" s="216"/>
      <c r="I130" s="216"/>
      <c r="J130" s="216">
        <f>G130</f>
        <v>7.8611529999761842E-2</v>
      </c>
      <c r="K130" s="216"/>
      <c r="L130" s="216"/>
      <c r="M130" s="216"/>
      <c r="N130" s="216"/>
      <c r="O130" s="216">
        <f t="shared" ca="1" si="22"/>
        <v>3.7393996107337138E-2</v>
      </c>
      <c r="P130" s="216"/>
      <c r="Q130" s="219">
        <f t="shared" si="23"/>
        <v>39498.1823</v>
      </c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</row>
    <row r="131" spans="1:31" s="22" customFormat="1" ht="12.95" customHeight="1">
      <c r="A131" s="229" t="s">
        <v>184</v>
      </c>
      <c r="B131" s="230"/>
      <c r="C131" s="231">
        <v>54516.6823</v>
      </c>
      <c r="D131" s="231">
        <v>2.0000000000000001E-4</v>
      </c>
      <c r="E131" s="22">
        <f t="shared" si="20"/>
        <v>52471.205316059793</v>
      </c>
      <c r="F131" s="22">
        <f t="shared" si="21"/>
        <v>52471</v>
      </c>
      <c r="G131" s="22">
        <f t="shared" si="19"/>
        <v>7.8611529999761842E-2</v>
      </c>
      <c r="K131" s="24"/>
      <c r="N131" s="22">
        <f>G131</f>
        <v>7.8611529999761842E-2</v>
      </c>
      <c r="O131" s="22">
        <f t="shared" ca="1" si="22"/>
        <v>3.7393996107337138E-2</v>
      </c>
      <c r="Q131" s="213">
        <f t="shared" si="23"/>
        <v>39498.1823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1:31" s="22" customFormat="1" ht="12.95" customHeight="1">
      <c r="A132" s="23" t="s">
        <v>181</v>
      </c>
      <c r="B132" s="58" t="s">
        <v>153</v>
      </c>
      <c r="C132" s="23">
        <v>54531.426700000004</v>
      </c>
      <c r="D132" s="23">
        <v>4.0000000000000002E-4</v>
      </c>
      <c r="E132" s="22">
        <f t="shared" si="20"/>
        <v>52509.714452211578</v>
      </c>
      <c r="F132" s="22">
        <f t="shared" si="21"/>
        <v>52509.5</v>
      </c>
      <c r="G132" s="22">
        <f t="shared" si="19"/>
        <v>8.2109585004218388E-2</v>
      </c>
      <c r="K132" s="22">
        <f>G132</f>
        <v>8.2109585004218388E-2</v>
      </c>
      <c r="O132" s="22">
        <f t="shared" ca="1" si="22"/>
        <v>3.740698340559645E-2</v>
      </c>
      <c r="Q132" s="213">
        <f t="shared" si="23"/>
        <v>39512.926700000004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1:31" s="22" customFormat="1" ht="12.95" customHeight="1">
      <c r="A133" s="67" t="s">
        <v>181</v>
      </c>
      <c r="B133" s="68" t="s">
        <v>153</v>
      </c>
      <c r="C133" s="67">
        <v>54531.426700000004</v>
      </c>
      <c r="D133" s="67">
        <v>4.0000000000000002E-4</v>
      </c>
      <c r="E133" s="22">
        <f t="shared" si="20"/>
        <v>52509.714452211578</v>
      </c>
      <c r="F133" s="22">
        <f t="shared" si="21"/>
        <v>52509.5</v>
      </c>
      <c r="G133" s="22">
        <f t="shared" si="19"/>
        <v>8.2109585004218388E-2</v>
      </c>
      <c r="K133" s="24"/>
      <c r="N133" s="22">
        <f>G133</f>
        <v>8.2109585004218388E-2</v>
      </c>
      <c r="O133" s="22">
        <f t="shared" ca="1" si="22"/>
        <v>3.740698340559645E-2</v>
      </c>
      <c r="Q133" s="213">
        <f t="shared" si="23"/>
        <v>39512.926700000004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1:31" s="22" customFormat="1" ht="12.95" customHeight="1">
      <c r="A134" s="23" t="s">
        <v>181</v>
      </c>
      <c r="B134" s="58" t="s">
        <v>152</v>
      </c>
      <c r="C134" s="23">
        <v>54531.614099999999</v>
      </c>
      <c r="D134" s="23">
        <v>8.0000000000000004E-4</v>
      </c>
      <c r="E134" s="22">
        <f t="shared" si="20"/>
        <v>52510.203899874054</v>
      </c>
      <c r="F134" s="22">
        <f t="shared" si="21"/>
        <v>52510</v>
      </c>
      <c r="G134" s="22">
        <f t="shared" si="19"/>
        <v>7.8069300005154219E-2</v>
      </c>
      <c r="K134" s="22">
        <f>G134</f>
        <v>7.8069300005154219E-2</v>
      </c>
      <c r="O134" s="22">
        <f t="shared" ca="1" si="22"/>
        <v>3.7407152071807608E-2</v>
      </c>
      <c r="Q134" s="213">
        <f t="shared" si="23"/>
        <v>39513.114099999999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1:31" s="22" customFormat="1" ht="12.95" customHeight="1">
      <c r="A135" s="67" t="s">
        <v>181</v>
      </c>
      <c r="B135" s="68" t="s">
        <v>152</v>
      </c>
      <c r="C135" s="67">
        <v>54531.614099999999</v>
      </c>
      <c r="D135" s="67">
        <v>8.0000000000000004E-4</v>
      </c>
      <c r="E135" s="22">
        <f t="shared" si="20"/>
        <v>52510.203899874054</v>
      </c>
      <c r="F135" s="22">
        <f t="shared" si="21"/>
        <v>52510</v>
      </c>
      <c r="G135" s="22">
        <f t="shared" si="19"/>
        <v>7.8069300005154219E-2</v>
      </c>
      <c r="K135" s="24"/>
      <c r="N135" s="22">
        <f>G135</f>
        <v>7.8069300005154219E-2</v>
      </c>
      <c r="O135" s="22">
        <f t="shared" ca="1" si="22"/>
        <v>3.7407152071807608E-2</v>
      </c>
      <c r="Q135" s="213">
        <f t="shared" si="23"/>
        <v>39513.114099999999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1:31" s="22" customFormat="1" ht="12.95" customHeight="1">
      <c r="A136" s="221" t="s">
        <v>183</v>
      </c>
      <c r="B136" s="220" t="s">
        <v>153</v>
      </c>
      <c r="C136" s="221">
        <v>54782.597999999998</v>
      </c>
      <c r="D136" s="221">
        <v>2.0000000000000001E-4</v>
      </c>
      <c r="E136" s="22">
        <f t="shared" si="20"/>
        <v>53165.718751411179</v>
      </c>
      <c r="F136" s="22">
        <f t="shared" si="21"/>
        <v>53165.5</v>
      </c>
      <c r="G136" s="22">
        <f t="shared" si="19"/>
        <v>8.3755665000353474E-2</v>
      </c>
      <c r="K136" s="22">
        <f>G136</f>
        <v>8.3755665000353474E-2</v>
      </c>
      <c r="O136" s="22">
        <f t="shared" ca="1" si="22"/>
        <v>3.7628273474638145E-2</v>
      </c>
      <c r="Q136" s="213">
        <f t="shared" si="23"/>
        <v>39764.097999999998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1:31" s="22" customFormat="1" ht="12.95" customHeight="1">
      <c r="A137" s="226" t="s">
        <v>183</v>
      </c>
      <c r="B137" s="225" t="s">
        <v>153</v>
      </c>
      <c r="C137" s="226">
        <v>54782.597999999998</v>
      </c>
      <c r="D137" s="226">
        <v>2.0000000000000001E-4</v>
      </c>
      <c r="E137" s="22">
        <f t="shared" si="20"/>
        <v>53165.718751411179</v>
      </c>
      <c r="F137" s="22">
        <f t="shared" si="21"/>
        <v>53165.5</v>
      </c>
      <c r="G137" s="22">
        <f t="shared" si="19"/>
        <v>8.3755665000353474E-2</v>
      </c>
      <c r="K137" s="24"/>
      <c r="N137" s="22">
        <f>G137</f>
        <v>8.3755665000353474E-2</v>
      </c>
      <c r="O137" s="22">
        <f t="shared" ca="1" si="22"/>
        <v>3.7628273474638145E-2</v>
      </c>
      <c r="Q137" s="213">
        <f t="shared" si="23"/>
        <v>39764.097999999998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1:31" s="22" customFormat="1" ht="12.95" customHeight="1">
      <c r="A138" s="216" t="s">
        <v>184</v>
      </c>
      <c r="B138" s="217"/>
      <c r="C138" s="218">
        <v>54802.889600000002</v>
      </c>
      <c r="D138" s="218">
        <v>2.9999999999999997E-4</v>
      </c>
      <c r="E138" s="216">
        <f t="shared" si="20"/>
        <v>53218.715956257598</v>
      </c>
      <c r="F138" s="216">
        <f t="shared" si="21"/>
        <v>53218.5</v>
      </c>
      <c r="G138" s="216">
        <f t="shared" ref="G138:G169" si="24">+C138-(C$7+F138*C$8)</f>
        <v>8.2685455003229436E-2</v>
      </c>
      <c r="H138" s="216"/>
      <c r="I138" s="216"/>
      <c r="J138" s="216">
        <f>G138</f>
        <v>8.2685455003229436E-2</v>
      </c>
      <c r="K138" s="216"/>
      <c r="L138" s="216"/>
      <c r="M138" s="216"/>
      <c r="N138" s="216"/>
      <c r="O138" s="216">
        <f t="shared" ca="1" si="22"/>
        <v>3.7646152093021086E-2</v>
      </c>
      <c r="P138" s="216"/>
      <c r="Q138" s="219">
        <f t="shared" si="23"/>
        <v>39784.389600000002</v>
      </c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</row>
    <row r="139" spans="1:31" s="22" customFormat="1" ht="12.95" customHeight="1">
      <c r="A139" s="229" t="s">
        <v>184</v>
      </c>
      <c r="B139" s="230"/>
      <c r="C139" s="231">
        <v>54802.889600000002</v>
      </c>
      <c r="D139" s="231">
        <v>2.9999999999999997E-4</v>
      </c>
      <c r="E139" s="22">
        <f t="shared" si="20"/>
        <v>53218.715956257598</v>
      </c>
      <c r="F139" s="22">
        <f t="shared" si="21"/>
        <v>53218.5</v>
      </c>
      <c r="G139" s="22">
        <f t="shared" si="24"/>
        <v>8.2685455003229436E-2</v>
      </c>
      <c r="K139" s="24"/>
      <c r="N139" s="22">
        <f>G139</f>
        <v>8.2685455003229436E-2</v>
      </c>
      <c r="O139" s="22">
        <f t="shared" ca="1" si="22"/>
        <v>3.7646152093021086E-2</v>
      </c>
      <c r="Q139" s="213">
        <f t="shared" si="23"/>
        <v>39784.389600000002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1:31" s="22" customFormat="1" ht="12.95" customHeight="1">
      <c r="A140" s="23" t="s">
        <v>180</v>
      </c>
      <c r="B140" s="58" t="s">
        <v>152</v>
      </c>
      <c r="C140" s="23">
        <v>54829.883500000004</v>
      </c>
      <c r="D140" s="23">
        <v>5.0000000000000001E-4</v>
      </c>
      <c r="E140" s="22">
        <f t="shared" si="20"/>
        <v>53289.218097434423</v>
      </c>
      <c r="F140" s="22">
        <f t="shared" si="21"/>
        <v>53289</v>
      </c>
      <c r="G140" s="22">
        <f t="shared" si="24"/>
        <v>8.3505270005844068E-2</v>
      </c>
      <c r="K140" s="22">
        <f>G140</f>
        <v>8.3505270005844068E-2</v>
      </c>
      <c r="O140" s="22">
        <f t="shared" ca="1" si="22"/>
        <v>3.7669934028794622E-2</v>
      </c>
      <c r="Q140" s="213">
        <f t="shared" si="23"/>
        <v>39811.383500000004</v>
      </c>
    </row>
    <row r="141" spans="1:31" s="22" customFormat="1" ht="12.95" customHeight="1">
      <c r="A141" s="67" t="s">
        <v>180</v>
      </c>
      <c r="B141" s="68" t="s">
        <v>152</v>
      </c>
      <c r="C141" s="67">
        <v>54829.883500000004</v>
      </c>
      <c r="D141" s="67">
        <v>5.0000000000000001E-4</v>
      </c>
      <c r="E141" s="22">
        <f t="shared" si="20"/>
        <v>53289.218097434423</v>
      </c>
      <c r="F141" s="22">
        <f t="shared" si="21"/>
        <v>53289</v>
      </c>
      <c r="G141" s="22">
        <f t="shared" si="24"/>
        <v>8.3505270005844068E-2</v>
      </c>
      <c r="K141" s="24"/>
      <c r="N141" s="22">
        <f>G141</f>
        <v>8.3505270005844068E-2</v>
      </c>
      <c r="O141" s="22">
        <f t="shared" ca="1" si="22"/>
        <v>3.7669934028794622E-2</v>
      </c>
      <c r="Q141" s="213">
        <f t="shared" si="23"/>
        <v>39811.383500000004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1:31" s="22" customFormat="1" ht="12.95" customHeight="1">
      <c r="A142" s="23" t="s">
        <v>194</v>
      </c>
      <c r="B142" s="58" t="s">
        <v>152</v>
      </c>
      <c r="C142" s="23">
        <v>54831.413999999997</v>
      </c>
      <c r="D142" s="23" t="s">
        <v>195</v>
      </c>
      <c r="E142" s="22">
        <f t="shared" si="20"/>
        <v>53293.215427463452</v>
      </c>
      <c r="F142" s="22">
        <f t="shared" si="21"/>
        <v>53293</v>
      </c>
      <c r="G142" s="22">
        <f t="shared" si="24"/>
        <v>8.2482990001153667E-2</v>
      </c>
      <c r="K142" s="22">
        <f>G142</f>
        <v>8.2482990001153667E-2</v>
      </c>
      <c r="O142" s="22">
        <f t="shared" ca="1" si="22"/>
        <v>3.7671283358483902E-2</v>
      </c>
      <c r="Q142" s="213">
        <f t="shared" si="23"/>
        <v>39812.913999999997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1:31" s="22" customFormat="1" ht="12.95" customHeight="1">
      <c r="A143" s="67" t="s">
        <v>194</v>
      </c>
      <c r="B143" s="68" t="s">
        <v>152</v>
      </c>
      <c r="C143" s="67">
        <v>54831.413999999997</v>
      </c>
      <c r="D143" s="67">
        <v>2.0000000000000001E-4</v>
      </c>
      <c r="E143" s="22">
        <f t="shared" si="20"/>
        <v>53293.215427463452</v>
      </c>
      <c r="F143" s="22">
        <f t="shared" si="21"/>
        <v>53293</v>
      </c>
      <c r="G143" s="22">
        <f t="shared" si="24"/>
        <v>8.2482990001153667E-2</v>
      </c>
      <c r="K143" s="24"/>
      <c r="N143" s="22">
        <f>G143</f>
        <v>8.2482990001153667E-2</v>
      </c>
      <c r="O143" s="22">
        <f t="shared" ca="1" si="22"/>
        <v>3.7671283358483902E-2</v>
      </c>
      <c r="Q143" s="213">
        <f t="shared" si="23"/>
        <v>39812.913999999997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1:31" s="22" customFormat="1" ht="12.95" customHeight="1">
      <c r="A144" s="23" t="s">
        <v>196</v>
      </c>
      <c r="B144" s="58" t="s">
        <v>152</v>
      </c>
      <c r="C144" s="23">
        <v>55192.471299999997</v>
      </c>
      <c r="D144" s="23" t="s">
        <v>197</v>
      </c>
      <c r="E144" s="22">
        <f t="shared" si="20"/>
        <v>54236.217836804826</v>
      </c>
      <c r="F144" s="22">
        <f t="shared" si="21"/>
        <v>54236</v>
      </c>
      <c r="G144" s="22">
        <f t="shared" si="24"/>
        <v>8.3405479999782983E-2</v>
      </c>
      <c r="K144" s="22">
        <f>G144</f>
        <v>8.3405479999782983E-2</v>
      </c>
      <c r="O144" s="22">
        <f t="shared" ca="1" si="22"/>
        <v>3.7989387832731342E-2</v>
      </c>
      <c r="Q144" s="213">
        <f t="shared" si="23"/>
        <v>40173.971299999997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1:31" s="22" customFormat="1" ht="12.95" customHeight="1">
      <c r="A145" s="67" t="s">
        <v>196</v>
      </c>
      <c r="B145" s="68" t="s">
        <v>152</v>
      </c>
      <c r="C145" s="67">
        <v>55192.471299999997</v>
      </c>
      <c r="D145" s="67">
        <v>1E-4</v>
      </c>
      <c r="E145" s="22">
        <f t="shared" si="20"/>
        <v>54236.217836804826</v>
      </c>
      <c r="F145" s="22">
        <f t="shared" si="21"/>
        <v>54236</v>
      </c>
      <c r="G145" s="22">
        <f t="shared" si="24"/>
        <v>8.3405479999782983E-2</v>
      </c>
      <c r="K145" s="24"/>
      <c r="N145" s="22">
        <f>G145</f>
        <v>8.3405479999782983E-2</v>
      </c>
      <c r="O145" s="22">
        <f t="shared" ca="1" si="22"/>
        <v>3.7989387832731342E-2</v>
      </c>
      <c r="Q145" s="213">
        <f t="shared" si="23"/>
        <v>40173.971299999997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1:31" s="22" customFormat="1" ht="12.95" customHeight="1">
      <c r="A146" s="223" t="s">
        <v>189</v>
      </c>
      <c r="B146" s="220" t="s">
        <v>153</v>
      </c>
      <c r="C146" s="221">
        <v>55221.381200000003</v>
      </c>
      <c r="D146" s="221">
        <v>2.0000000000000001E-4</v>
      </c>
      <c r="E146" s="22">
        <f t="shared" si="20"/>
        <v>54311.724149386857</v>
      </c>
      <c r="F146" s="22">
        <f t="shared" si="21"/>
        <v>54311.5</v>
      </c>
      <c r="G146" s="22">
        <f t="shared" si="24"/>
        <v>8.5822445005760528E-2</v>
      </c>
      <c r="K146" s="22">
        <f>G146</f>
        <v>8.5822445005760528E-2</v>
      </c>
      <c r="O146" s="22">
        <f t="shared" ca="1" si="22"/>
        <v>3.8014856430616473E-2</v>
      </c>
      <c r="Q146" s="213">
        <f t="shared" si="23"/>
        <v>40202.881200000003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1:31" s="22" customFormat="1" ht="12.95" customHeight="1">
      <c r="A147" s="224" t="s">
        <v>189</v>
      </c>
      <c r="B147" s="225" t="s">
        <v>153</v>
      </c>
      <c r="C147" s="226">
        <v>55221.381200000003</v>
      </c>
      <c r="D147" s="226">
        <v>2.0000000000000001E-4</v>
      </c>
      <c r="E147" s="22">
        <f t="shared" si="20"/>
        <v>54311.724149386857</v>
      </c>
      <c r="F147" s="22">
        <f t="shared" si="21"/>
        <v>54311.5</v>
      </c>
      <c r="G147" s="22">
        <f t="shared" si="24"/>
        <v>8.5822445005760528E-2</v>
      </c>
      <c r="K147" s="24"/>
      <c r="N147" s="22">
        <f>G147</f>
        <v>8.5822445005760528E-2</v>
      </c>
      <c r="O147" s="22">
        <f t="shared" ca="1" si="22"/>
        <v>3.8014856430616473E-2</v>
      </c>
      <c r="Q147" s="213">
        <f t="shared" si="23"/>
        <v>40202.881200000003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1:31" s="22" customFormat="1" ht="12.95" customHeight="1">
      <c r="A148" s="223" t="s">
        <v>189</v>
      </c>
      <c r="B148" s="220" t="s">
        <v>152</v>
      </c>
      <c r="C148" s="221">
        <v>55263.304900000003</v>
      </c>
      <c r="D148" s="221">
        <v>2.0000000000000001E-4</v>
      </c>
      <c r="E148" s="22">
        <f t="shared" si="20"/>
        <v>54421.21965081698</v>
      </c>
      <c r="F148" s="22">
        <f t="shared" si="21"/>
        <v>54421</v>
      </c>
      <c r="G148" s="22">
        <f t="shared" si="24"/>
        <v>8.4100030006084125E-2</v>
      </c>
      <c r="K148" s="22">
        <f>G148</f>
        <v>8.4100030006084125E-2</v>
      </c>
      <c r="O148" s="22">
        <f t="shared" ca="1" si="22"/>
        <v>3.8051794330860478E-2</v>
      </c>
      <c r="Q148" s="213">
        <f t="shared" si="23"/>
        <v>40244.804900000003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1:31" s="22" customFormat="1" ht="12.95" customHeight="1">
      <c r="A149" s="224" t="s">
        <v>189</v>
      </c>
      <c r="B149" s="225" t="s">
        <v>152</v>
      </c>
      <c r="C149" s="226">
        <v>55263.304900000003</v>
      </c>
      <c r="D149" s="226">
        <v>2.0000000000000001E-4</v>
      </c>
      <c r="E149" s="22">
        <f t="shared" ref="E149:E180" si="25">+(C149-C$7)/C$8</f>
        <v>54421.21965081698</v>
      </c>
      <c r="F149" s="22">
        <f t="shared" ref="F149:F180" si="26">ROUND(2*E149,0)/2</f>
        <v>54421</v>
      </c>
      <c r="G149" s="22">
        <f t="shared" si="24"/>
        <v>8.4100030006084125E-2</v>
      </c>
      <c r="K149" s="24"/>
      <c r="N149" s="22">
        <f t="shared" ref="N149:N155" si="27">G149</f>
        <v>8.4100030006084125E-2</v>
      </c>
      <c r="O149" s="22">
        <f t="shared" ref="O149:O180" ca="1" si="28">+C$11+C$12*F149</f>
        <v>3.8051794330860478E-2</v>
      </c>
      <c r="Q149" s="213">
        <f t="shared" ref="Q149:Q180" si="29">+C149-15018.5</f>
        <v>40244.804900000003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1:31" s="22" customFormat="1" ht="12.95" customHeight="1">
      <c r="A150" s="22" t="s">
        <v>190</v>
      </c>
      <c r="B150" s="58" t="s">
        <v>152</v>
      </c>
      <c r="C150" s="23">
        <v>55279.38407</v>
      </c>
      <c r="D150" s="23">
        <v>5.9999999999999995E-4</v>
      </c>
      <c r="E150" s="22">
        <f t="shared" si="25"/>
        <v>54463.214913203883</v>
      </c>
      <c r="F150" s="22">
        <f t="shared" si="26"/>
        <v>54463</v>
      </c>
      <c r="G150" s="22">
        <f t="shared" si="24"/>
        <v>8.2286090007983148E-2</v>
      </c>
      <c r="K150" s="24"/>
      <c r="N150" s="22">
        <f t="shared" si="27"/>
        <v>8.2286090007983148E-2</v>
      </c>
      <c r="O150" s="22">
        <f t="shared" ca="1" si="28"/>
        <v>3.8065962292597899E-2</v>
      </c>
      <c r="Q150" s="213">
        <f t="shared" si="29"/>
        <v>40260.88407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1:31" s="22" customFormat="1" ht="12.95" customHeight="1">
      <c r="A151" s="222" t="s">
        <v>190</v>
      </c>
      <c r="B151" s="68" t="s">
        <v>152</v>
      </c>
      <c r="C151" s="67">
        <v>55279.38407</v>
      </c>
      <c r="D151" s="67">
        <v>5.9999999999999995E-4</v>
      </c>
      <c r="E151" s="22">
        <f t="shared" si="25"/>
        <v>54463.214913203883</v>
      </c>
      <c r="F151" s="22">
        <f t="shared" si="26"/>
        <v>54463</v>
      </c>
      <c r="G151" s="22">
        <f t="shared" si="24"/>
        <v>8.2286090007983148E-2</v>
      </c>
      <c r="K151" s="24"/>
      <c r="N151" s="22">
        <f t="shared" si="27"/>
        <v>8.2286090007983148E-2</v>
      </c>
      <c r="O151" s="22">
        <f t="shared" ca="1" si="28"/>
        <v>3.8065962292597899E-2</v>
      </c>
      <c r="Q151" s="213">
        <f t="shared" si="29"/>
        <v>40260.88407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1:31" s="22" customFormat="1" ht="12.95" customHeight="1">
      <c r="A152" s="22" t="s">
        <v>190</v>
      </c>
      <c r="B152" s="58" t="s">
        <v>152</v>
      </c>
      <c r="C152" s="23">
        <v>55279.385110000003</v>
      </c>
      <c r="D152" s="23">
        <v>8.9999999999999998E-4</v>
      </c>
      <c r="E152" s="22">
        <f t="shared" si="25"/>
        <v>54463.21762945559</v>
      </c>
      <c r="F152" s="22">
        <f t="shared" si="26"/>
        <v>54463</v>
      </c>
      <c r="G152" s="22">
        <f t="shared" si="24"/>
        <v>8.3326090010814369E-2</v>
      </c>
      <c r="K152" s="24"/>
      <c r="N152" s="22">
        <f t="shared" si="27"/>
        <v>8.3326090010814369E-2</v>
      </c>
      <c r="O152" s="22">
        <f t="shared" ca="1" si="28"/>
        <v>3.8065962292597899E-2</v>
      </c>
      <c r="Q152" s="213">
        <f t="shared" si="29"/>
        <v>40260.885110000003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1:31" s="22" customFormat="1" ht="12.95" customHeight="1">
      <c r="A153" s="222" t="s">
        <v>190</v>
      </c>
      <c r="B153" s="68" t="s">
        <v>152</v>
      </c>
      <c r="C153" s="67">
        <v>55279.385110000003</v>
      </c>
      <c r="D153" s="67">
        <v>8.9999999999999998E-4</v>
      </c>
      <c r="E153" s="22">
        <f t="shared" si="25"/>
        <v>54463.21762945559</v>
      </c>
      <c r="F153" s="22">
        <f t="shared" si="26"/>
        <v>54463</v>
      </c>
      <c r="G153" s="22">
        <f t="shared" si="24"/>
        <v>8.3326090010814369E-2</v>
      </c>
      <c r="K153" s="24"/>
      <c r="N153" s="22">
        <f t="shared" si="27"/>
        <v>8.3326090010814369E-2</v>
      </c>
      <c r="O153" s="22">
        <f t="shared" ca="1" si="28"/>
        <v>3.8065962292597899E-2</v>
      </c>
      <c r="Q153" s="213">
        <f t="shared" si="29"/>
        <v>40260.885110000003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1:31" s="22" customFormat="1" ht="12.95" customHeight="1">
      <c r="A154" s="22" t="s">
        <v>190</v>
      </c>
      <c r="B154" s="58" t="s">
        <v>152</v>
      </c>
      <c r="C154" s="23">
        <v>55279.38551</v>
      </c>
      <c r="D154" s="23">
        <v>5.9999999999999995E-4</v>
      </c>
      <c r="E154" s="22">
        <f t="shared" si="25"/>
        <v>54463.21867416778</v>
      </c>
      <c r="F154" s="22">
        <f t="shared" si="26"/>
        <v>54463</v>
      </c>
      <c r="G154" s="22">
        <f t="shared" si="24"/>
        <v>8.3726090007985476E-2</v>
      </c>
      <c r="K154" s="24"/>
      <c r="N154" s="22">
        <f t="shared" si="27"/>
        <v>8.3726090007985476E-2</v>
      </c>
      <c r="O154" s="22">
        <f t="shared" ca="1" si="28"/>
        <v>3.8065962292597899E-2</v>
      </c>
      <c r="Q154" s="213">
        <f t="shared" si="29"/>
        <v>40260.88551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1:31" s="22" customFormat="1" ht="12.95" customHeight="1">
      <c r="A155" s="222" t="s">
        <v>190</v>
      </c>
      <c r="B155" s="68" t="s">
        <v>152</v>
      </c>
      <c r="C155" s="67">
        <v>55279.38551</v>
      </c>
      <c r="D155" s="67">
        <v>5.9999999999999995E-4</v>
      </c>
      <c r="E155" s="22">
        <f t="shared" si="25"/>
        <v>54463.21867416778</v>
      </c>
      <c r="F155" s="22">
        <f t="shared" si="26"/>
        <v>54463</v>
      </c>
      <c r="G155" s="22">
        <f t="shared" si="24"/>
        <v>8.3726090007985476E-2</v>
      </c>
      <c r="K155" s="24"/>
      <c r="N155" s="22">
        <f t="shared" si="27"/>
        <v>8.3726090007985476E-2</v>
      </c>
      <c r="O155" s="22">
        <f t="shared" ca="1" si="28"/>
        <v>3.8065962292597899E-2</v>
      </c>
      <c r="Q155" s="213">
        <f t="shared" si="29"/>
        <v>40260.88551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1:31" s="22" customFormat="1" ht="12.95" customHeight="1">
      <c r="A156" s="23" t="s">
        <v>185</v>
      </c>
      <c r="B156" s="58" t="s">
        <v>152</v>
      </c>
      <c r="C156" s="23">
        <v>55289.340300000003</v>
      </c>
      <c r="D156" s="23">
        <v>2.9999999999999997E-4</v>
      </c>
      <c r="E156" s="22">
        <f t="shared" si="25"/>
        <v>54489.218400400954</v>
      </c>
      <c r="F156" s="22">
        <f t="shared" si="26"/>
        <v>54489</v>
      </c>
      <c r="G156" s="22">
        <f t="shared" si="24"/>
        <v>8.362127000145847E-2</v>
      </c>
      <c r="K156" s="22">
        <f>G156</f>
        <v>8.362127000145847E-2</v>
      </c>
      <c r="O156" s="22">
        <f t="shared" ca="1" si="28"/>
        <v>3.8074732935578212E-2</v>
      </c>
      <c r="Q156" s="213">
        <f t="shared" si="29"/>
        <v>40270.840300000003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1:31" s="22" customFormat="1" ht="12.95" customHeight="1">
      <c r="A157" s="67" t="s">
        <v>185</v>
      </c>
      <c r="B157" s="68" t="s">
        <v>152</v>
      </c>
      <c r="C157" s="67">
        <v>55289.340300000003</v>
      </c>
      <c r="D157" s="67">
        <v>2.9999999999999997E-4</v>
      </c>
      <c r="E157" s="22">
        <f t="shared" si="25"/>
        <v>54489.218400400954</v>
      </c>
      <c r="F157" s="22">
        <f t="shared" si="26"/>
        <v>54489</v>
      </c>
      <c r="G157" s="22">
        <f t="shared" si="24"/>
        <v>8.362127000145847E-2</v>
      </c>
      <c r="K157" s="24"/>
      <c r="N157" s="22">
        <f>G157</f>
        <v>8.362127000145847E-2</v>
      </c>
      <c r="O157" s="22">
        <f t="shared" ca="1" si="28"/>
        <v>3.8074732935578212E-2</v>
      </c>
      <c r="Q157" s="213">
        <f t="shared" si="29"/>
        <v>40270.840300000003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1:31" s="22" customFormat="1" ht="12.95" customHeight="1">
      <c r="A158" s="23" t="s">
        <v>198</v>
      </c>
      <c r="B158" s="58" t="s">
        <v>152</v>
      </c>
      <c r="C158" s="23">
        <v>55566.929700000001</v>
      </c>
      <c r="D158" s="23">
        <v>6.9999999999999999E-4</v>
      </c>
      <c r="E158" s="22">
        <f t="shared" si="25"/>
        <v>55214.220977575336</v>
      </c>
      <c r="F158" s="22">
        <f t="shared" si="26"/>
        <v>55214</v>
      </c>
      <c r="G158" s="22">
        <f t="shared" si="24"/>
        <v>8.4608020006271545E-2</v>
      </c>
      <c r="K158" s="22">
        <f>G158</f>
        <v>8.4608020006271545E-2</v>
      </c>
      <c r="O158" s="22">
        <f t="shared" ca="1" si="28"/>
        <v>3.8319298941759963E-2</v>
      </c>
      <c r="Q158" s="213">
        <f t="shared" si="29"/>
        <v>40548.429700000001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1:31" s="22" customFormat="1" ht="12.95" customHeight="1">
      <c r="A159" s="67" t="s">
        <v>198</v>
      </c>
      <c r="B159" s="68" t="s">
        <v>152</v>
      </c>
      <c r="C159" s="67">
        <v>55566.929700000001</v>
      </c>
      <c r="D159" s="67">
        <v>6.9999999999999999E-4</v>
      </c>
      <c r="E159" s="22">
        <f t="shared" si="25"/>
        <v>55214.220977575336</v>
      </c>
      <c r="F159" s="22">
        <f t="shared" si="26"/>
        <v>55214</v>
      </c>
      <c r="G159" s="22">
        <f t="shared" si="24"/>
        <v>8.4608020006271545E-2</v>
      </c>
      <c r="K159" s="24"/>
      <c r="N159" s="22">
        <f>G159</f>
        <v>8.4608020006271545E-2</v>
      </c>
      <c r="O159" s="22">
        <f t="shared" ca="1" si="28"/>
        <v>3.8319298941759963E-2</v>
      </c>
      <c r="Q159" s="213">
        <f t="shared" si="29"/>
        <v>40548.429700000001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1:31" s="22" customFormat="1" ht="12.95" customHeight="1">
      <c r="A160" s="23" t="s">
        <v>199</v>
      </c>
      <c r="B160" s="58" t="s">
        <v>152</v>
      </c>
      <c r="C160" s="23">
        <v>55622.449699999997</v>
      </c>
      <c r="D160" s="23" t="s">
        <v>200</v>
      </c>
      <c r="E160" s="22">
        <f t="shared" si="25"/>
        <v>55359.227029984831</v>
      </c>
      <c r="F160" s="22">
        <f t="shared" si="26"/>
        <v>55359</v>
      </c>
      <c r="G160" s="22">
        <f t="shared" si="24"/>
        <v>8.6925370000244584E-2</v>
      </c>
      <c r="K160" s="22">
        <f>G160</f>
        <v>8.6925370000244584E-2</v>
      </c>
      <c r="O160" s="22">
        <f t="shared" ca="1" si="28"/>
        <v>3.8368212142996322E-2</v>
      </c>
      <c r="Q160" s="213">
        <f t="shared" si="29"/>
        <v>40603.949699999997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1:31" s="22" customFormat="1" ht="12.95" customHeight="1">
      <c r="A161" s="67" t="s">
        <v>199</v>
      </c>
      <c r="B161" s="68" t="s">
        <v>152</v>
      </c>
      <c r="C161" s="67">
        <v>55622.449699999997</v>
      </c>
      <c r="D161" s="67">
        <v>4.7999999999999996E-3</v>
      </c>
      <c r="E161" s="22">
        <f t="shared" si="25"/>
        <v>55359.227029984831</v>
      </c>
      <c r="F161" s="22">
        <f t="shared" si="26"/>
        <v>55359</v>
      </c>
      <c r="G161" s="22">
        <f t="shared" si="24"/>
        <v>8.6925370000244584E-2</v>
      </c>
      <c r="K161" s="24"/>
      <c r="N161" s="22">
        <f>G161</f>
        <v>8.6925370000244584E-2</v>
      </c>
      <c r="O161" s="22">
        <f t="shared" ca="1" si="28"/>
        <v>3.8368212142996322E-2</v>
      </c>
      <c r="Q161" s="213">
        <f t="shared" si="29"/>
        <v>40603.949699999997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1:31" s="22" customFormat="1" ht="12.95" customHeight="1">
      <c r="A162" s="23" t="s">
        <v>198</v>
      </c>
      <c r="B162" s="58" t="s">
        <v>153</v>
      </c>
      <c r="C162" s="23">
        <v>55656.717299999997</v>
      </c>
      <c r="D162" s="23">
        <v>2.9999999999999997E-4</v>
      </c>
      <c r="E162" s="22">
        <f t="shared" si="25"/>
        <v>55448.726478859971</v>
      </c>
      <c r="F162" s="22">
        <f t="shared" si="26"/>
        <v>55448.5</v>
      </c>
      <c r="G162" s="22">
        <f t="shared" si="24"/>
        <v>8.6714354998548515E-2</v>
      </c>
      <c r="K162" s="22">
        <f>G162</f>
        <v>8.6714354998548515E-2</v>
      </c>
      <c r="O162" s="22">
        <f t="shared" ca="1" si="28"/>
        <v>3.8398403394793931E-2</v>
      </c>
      <c r="Q162" s="213">
        <f t="shared" si="29"/>
        <v>40638.217299999997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1:31" s="22" customFormat="1" ht="12.95" customHeight="1">
      <c r="A163" s="67" t="s">
        <v>198</v>
      </c>
      <c r="B163" s="68" t="s">
        <v>153</v>
      </c>
      <c r="C163" s="67">
        <v>55656.717299999997</v>
      </c>
      <c r="D163" s="67">
        <v>2.9999999999999997E-4</v>
      </c>
      <c r="E163" s="22">
        <f t="shared" si="25"/>
        <v>55448.726478859971</v>
      </c>
      <c r="F163" s="22">
        <f t="shared" si="26"/>
        <v>55448.5</v>
      </c>
      <c r="G163" s="22">
        <f t="shared" si="24"/>
        <v>8.6714354998548515E-2</v>
      </c>
      <c r="K163" s="24"/>
      <c r="N163" s="22">
        <f>G163</f>
        <v>8.6714354998548515E-2</v>
      </c>
      <c r="O163" s="22">
        <f t="shared" ca="1" si="28"/>
        <v>3.8398403394793931E-2</v>
      </c>
      <c r="Q163" s="213">
        <f t="shared" si="29"/>
        <v>40638.217299999997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1:31" s="22" customFormat="1" ht="12.95" customHeight="1">
      <c r="A164" s="222" t="s">
        <v>214</v>
      </c>
      <c r="B164" s="68" t="s">
        <v>152</v>
      </c>
      <c r="C164" s="67">
        <v>55658.442069999997</v>
      </c>
      <c r="D164" s="67">
        <v>5.0000000000000001E-4</v>
      </c>
      <c r="E164" s="22">
        <f t="shared" si="25"/>
        <v>55453.231199483431</v>
      </c>
      <c r="F164" s="22">
        <f t="shared" si="26"/>
        <v>55453</v>
      </c>
      <c r="G164" s="22">
        <f t="shared" si="24"/>
        <v>8.8521789999504108E-2</v>
      </c>
      <c r="K164" s="24"/>
      <c r="N164" s="22">
        <f>G164</f>
        <v>8.8521789999504108E-2</v>
      </c>
      <c r="O164" s="22">
        <f t="shared" ca="1" si="28"/>
        <v>3.8399921390694369E-2</v>
      </c>
      <c r="Q164" s="213">
        <f t="shared" si="29"/>
        <v>40639.942069999997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1:31" s="22" customFormat="1" ht="12.95" customHeight="1">
      <c r="A165" s="222" t="s">
        <v>212</v>
      </c>
      <c r="B165" s="225" t="s">
        <v>153</v>
      </c>
      <c r="C165" s="226">
        <v>55674.330099999999</v>
      </c>
      <c r="D165" s="226">
        <v>2.0000000000000001E-4</v>
      </c>
      <c r="E165" s="22">
        <f t="shared" si="25"/>
        <v>55494.727246148846</v>
      </c>
      <c r="F165" s="22">
        <f t="shared" si="26"/>
        <v>55494.5</v>
      </c>
      <c r="G165" s="22">
        <f t="shared" si="24"/>
        <v>8.7008135000360198E-2</v>
      </c>
      <c r="K165" s="24"/>
      <c r="N165" s="22">
        <f>G165</f>
        <v>8.7008135000360198E-2</v>
      </c>
      <c r="O165" s="22">
        <f t="shared" ca="1" si="28"/>
        <v>3.8413920686220633E-2</v>
      </c>
      <c r="Q165" s="213">
        <f t="shared" si="29"/>
        <v>40655.830099999999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1:31" s="22" customFormat="1" ht="12.95" customHeight="1">
      <c r="A166" s="23" t="s">
        <v>201</v>
      </c>
      <c r="B166" s="58" t="s">
        <v>152</v>
      </c>
      <c r="C166" s="23">
        <v>55929.902999999998</v>
      </c>
      <c r="D166" s="23">
        <v>2.0000000000000001E-4</v>
      </c>
      <c r="E166" s="22">
        <f t="shared" si="25"/>
        <v>56162.227558321909</v>
      </c>
      <c r="F166" s="22">
        <f t="shared" si="26"/>
        <v>56162</v>
      </c>
      <c r="G166" s="22">
        <f t="shared" si="24"/>
        <v>8.7127660000987817E-2</v>
      </c>
      <c r="K166" s="22">
        <f>G166</f>
        <v>8.7127660000987817E-2</v>
      </c>
      <c r="O166" s="22">
        <f t="shared" ca="1" si="28"/>
        <v>3.8639090078119005E-2</v>
      </c>
      <c r="Q166" s="213">
        <f t="shared" si="29"/>
        <v>40911.402999999998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1:31" s="22" customFormat="1" ht="12.95" customHeight="1">
      <c r="A167" s="67" t="s">
        <v>201</v>
      </c>
      <c r="B167" s="68" t="s">
        <v>152</v>
      </c>
      <c r="C167" s="184">
        <v>55929.902999999998</v>
      </c>
      <c r="D167" s="184">
        <v>2.0000000000000001E-4</v>
      </c>
      <c r="E167" s="22">
        <f t="shared" si="25"/>
        <v>56162.227558321909</v>
      </c>
      <c r="F167" s="22">
        <f t="shared" si="26"/>
        <v>56162</v>
      </c>
      <c r="G167" s="22">
        <f t="shared" si="24"/>
        <v>8.7127660000987817E-2</v>
      </c>
      <c r="K167" s="24"/>
      <c r="N167" s="22">
        <f>G167</f>
        <v>8.7127660000987817E-2</v>
      </c>
      <c r="O167" s="22">
        <f t="shared" ca="1" si="28"/>
        <v>3.8639090078119005E-2</v>
      </c>
      <c r="Q167" s="213">
        <f t="shared" si="29"/>
        <v>40911.402999999998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1:31" s="22" customFormat="1" ht="12.95" customHeight="1">
      <c r="A168" s="216" t="s">
        <v>191</v>
      </c>
      <c r="B168" s="58"/>
      <c r="C168" s="23">
        <v>55944.836900000002</v>
      </c>
      <c r="D168" s="23">
        <v>2.0000000000000001E-4</v>
      </c>
      <c r="E168" s="216">
        <f t="shared" si="25"/>
        <v>56201.231626875204</v>
      </c>
      <c r="F168" s="216">
        <f t="shared" si="26"/>
        <v>56201</v>
      </c>
      <c r="G168" s="216">
        <f t="shared" si="24"/>
        <v>8.8685430004261434E-2</v>
      </c>
      <c r="H168" s="216"/>
      <c r="I168" s="216"/>
      <c r="J168" s="216">
        <f>G168</f>
        <v>8.8685430004261434E-2</v>
      </c>
      <c r="K168" s="216"/>
      <c r="L168" s="216"/>
      <c r="M168" s="216"/>
      <c r="N168" s="216"/>
      <c r="O168" s="216">
        <f t="shared" ca="1" si="28"/>
        <v>3.8652246042589475E-2</v>
      </c>
      <c r="P168" s="216"/>
      <c r="Q168" s="219">
        <f t="shared" si="29"/>
        <v>40926.336900000002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 spans="1:31" s="22" customFormat="1" ht="12.95" customHeight="1">
      <c r="A169" s="229" t="s">
        <v>224</v>
      </c>
      <c r="B169" s="68"/>
      <c r="C169" s="67">
        <v>55944.836900000002</v>
      </c>
      <c r="D169" s="67">
        <v>2.0000000000000001E-4</v>
      </c>
      <c r="E169" s="22">
        <f t="shared" si="25"/>
        <v>56201.231626875204</v>
      </c>
      <c r="F169" s="22">
        <f t="shared" si="26"/>
        <v>56201</v>
      </c>
      <c r="G169" s="22">
        <f t="shared" si="24"/>
        <v>8.8685430004261434E-2</v>
      </c>
      <c r="K169" s="24"/>
      <c r="N169" s="22">
        <f t="shared" ref="N169:N204" si="30">G169</f>
        <v>8.8685430004261434E-2</v>
      </c>
      <c r="O169" s="22">
        <f t="shared" ca="1" si="28"/>
        <v>3.8652246042589475E-2</v>
      </c>
      <c r="Q169" s="213">
        <f t="shared" si="29"/>
        <v>40926.336900000002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 spans="1:31" s="22" customFormat="1" ht="12.95" customHeight="1">
      <c r="A170" s="222" t="s">
        <v>215</v>
      </c>
      <c r="B170" s="68" t="s">
        <v>153</v>
      </c>
      <c r="C170" s="67">
        <v>55963.411899999999</v>
      </c>
      <c r="D170" s="67">
        <v>1.1999999999999999E-3</v>
      </c>
      <c r="E170" s="22">
        <f t="shared" si="25"/>
        <v>56249.745449344693</v>
      </c>
      <c r="F170" s="22">
        <f t="shared" si="26"/>
        <v>56249.5</v>
      </c>
      <c r="G170" s="22">
        <f t="shared" ref="G170:G201" si="31">+C170-(C$7+F170*C$8)</f>
        <v>9.3977785007155035E-2</v>
      </c>
      <c r="K170" s="24"/>
      <c r="N170" s="22">
        <f t="shared" si="30"/>
        <v>9.3977785007155035E-2</v>
      </c>
      <c r="O170" s="22">
        <f t="shared" ca="1" si="28"/>
        <v>3.8668606665071978E-2</v>
      </c>
      <c r="Q170" s="213">
        <f t="shared" si="29"/>
        <v>40944.911899999999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 spans="1:31" s="22" customFormat="1" ht="12.95" customHeight="1">
      <c r="A171" s="222" t="s">
        <v>215</v>
      </c>
      <c r="B171" s="68" t="s">
        <v>152</v>
      </c>
      <c r="C171" s="67">
        <v>55963.5982</v>
      </c>
      <c r="D171" s="67">
        <v>1.6999999999999999E-3</v>
      </c>
      <c r="E171" s="22">
        <f t="shared" si="25"/>
        <v>56250.232024048659</v>
      </c>
      <c r="F171" s="22">
        <f t="shared" si="26"/>
        <v>56250</v>
      </c>
      <c r="G171" s="22">
        <f t="shared" si="31"/>
        <v>8.8837499999499414E-2</v>
      </c>
      <c r="K171" s="24"/>
      <c r="N171" s="22">
        <f t="shared" si="30"/>
        <v>8.8837499999499414E-2</v>
      </c>
      <c r="O171" s="22">
        <f t="shared" ca="1" si="28"/>
        <v>3.8668775331283135E-2</v>
      </c>
      <c r="Q171" s="213">
        <f t="shared" si="29"/>
        <v>40945.0982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 spans="1:31" s="22" customFormat="1" ht="12.95" customHeight="1">
      <c r="A172" s="222" t="s">
        <v>214</v>
      </c>
      <c r="B172" s="68" t="s">
        <v>152</v>
      </c>
      <c r="C172" s="67">
        <v>56293.643750000003</v>
      </c>
      <c r="D172" s="67">
        <v>2.9999999999999997E-4</v>
      </c>
      <c r="E172" s="22">
        <f t="shared" si="25"/>
        <v>57112.238550000082</v>
      </c>
      <c r="F172" s="22">
        <f t="shared" si="26"/>
        <v>57112</v>
      </c>
      <c r="G172" s="22">
        <f t="shared" si="31"/>
        <v>9.1336160010541789E-2</v>
      </c>
      <c r="K172" s="24"/>
      <c r="N172" s="22">
        <f t="shared" si="30"/>
        <v>9.1336160010541789E-2</v>
      </c>
      <c r="O172" s="22">
        <f t="shared" ca="1" si="28"/>
        <v>3.8959555879322677E-2</v>
      </c>
      <c r="Q172" s="213">
        <f t="shared" si="29"/>
        <v>41275.143750000003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 spans="1:31" s="22" customFormat="1" ht="12.95" customHeight="1">
      <c r="A173" s="67" t="s">
        <v>761</v>
      </c>
      <c r="B173" s="68" t="s">
        <v>152</v>
      </c>
      <c r="C173" s="232">
        <v>56584.635410000003</v>
      </c>
      <c r="D173" s="67">
        <v>1E-3</v>
      </c>
      <c r="E173" s="22">
        <f t="shared" si="25"/>
        <v>57872.244888268957</v>
      </c>
      <c r="F173" s="22">
        <f t="shared" si="26"/>
        <v>57872</v>
      </c>
      <c r="G173" s="22">
        <f t="shared" si="31"/>
        <v>9.376296000846196E-2</v>
      </c>
      <c r="K173" s="24"/>
      <c r="N173" s="22">
        <f t="shared" si="30"/>
        <v>9.376296000846196E-2</v>
      </c>
      <c r="O173" s="22">
        <f t="shared" ca="1" si="28"/>
        <v>3.9215928520285617E-2</v>
      </c>
      <c r="Q173" s="213">
        <f t="shared" si="29"/>
        <v>41566.135410000003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 spans="1:31" s="22" customFormat="1" ht="12.95" customHeight="1">
      <c r="A174" s="67" t="s">
        <v>761</v>
      </c>
      <c r="B174" s="68" t="s">
        <v>152</v>
      </c>
      <c r="C174" s="232">
        <v>56602.631670000002</v>
      </c>
      <c r="D174" s="67">
        <v>4.0000000000000002E-4</v>
      </c>
      <c r="E174" s="22">
        <f t="shared" si="25"/>
        <v>57919.247168901791</v>
      </c>
      <c r="F174" s="22">
        <f t="shared" si="26"/>
        <v>57919</v>
      </c>
      <c r="G174" s="22">
        <f t="shared" si="31"/>
        <v>9.4636170004378073E-2</v>
      </c>
      <c r="K174" s="24"/>
      <c r="N174" s="22">
        <f t="shared" si="30"/>
        <v>9.4636170004378073E-2</v>
      </c>
      <c r="O174" s="22">
        <f t="shared" ca="1" si="28"/>
        <v>3.9231783144134648E-2</v>
      </c>
      <c r="Q174" s="213">
        <f t="shared" si="29"/>
        <v>41584.131670000002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 spans="1:31" s="22" customFormat="1" ht="12.95" customHeight="1">
      <c r="A175" s="67" t="s">
        <v>226</v>
      </c>
      <c r="B175" s="68" t="s">
        <v>152</v>
      </c>
      <c r="C175" s="67">
        <v>56650.49065</v>
      </c>
      <c r="D175" s="67">
        <v>3.2000000000000003E-4</v>
      </c>
      <c r="E175" s="22">
        <f t="shared" si="25"/>
        <v>58044.244318796336</v>
      </c>
      <c r="F175" s="22">
        <f t="shared" si="26"/>
        <v>58044</v>
      </c>
      <c r="G175" s="22">
        <f t="shared" si="31"/>
        <v>9.3544920004205778E-2</v>
      </c>
      <c r="K175" s="24"/>
      <c r="N175" s="22">
        <f t="shared" si="30"/>
        <v>9.3544920004205778E-2</v>
      </c>
      <c r="O175" s="22">
        <f t="shared" ca="1" si="28"/>
        <v>3.9273949696924604E-2</v>
      </c>
      <c r="Q175" s="213">
        <f t="shared" si="29"/>
        <v>41631.99065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 spans="1:31" s="22" customFormat="1" ht="12.95" customHeight="1">
      <c r="A176" s="233" t="s">
        <v>226</v>
      </c>
      <c r="B176" s="234" t="s">
        <v>153</v>
      </c>
      <c r="C176" s="233">
        <v>56650.685420000002</v>
      </c>
      <c r="D176" s="233">
        <v>3.6000000000000002E-4</v>
      </c>
      <c r="E176" s="22">
        <f t="shared" si="25"/>
        <v>58044.753015280992</v>
      </c>
      <c r="F176" s="22">
        <f t="shared" si="26"/>
        <v>58045</v>
      </c>
      <c r="G176" s="22">
        <f t="shared" si="31"/>
        <v>-9.4565649997093715E-2</v>
      </c>
      <c r="K176" s="24"/>
      <c r="N176" s="22">
        <f t="shared" si="30"/>
        <v>-9.4565649997093715E-2</v>
      </c>
      <c r="O176" s="22">
        <f t="shared" ca="1" si="28"/>
        <v>3.9274287029346919E-2</v>
      </c>
      <c r="Q176" s="213">
        <f t="shared" si="29"/>
        <v>41632.185420000002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 spans="1:31" s="22" customFormat="1" ht="12.95" customHeight="1">
      <c r="A177" s="235" t="s">
        <v>759</v>
      </c>
      <c r="B177" s="236" t="s">
        <v>152</v>
      </c>
      <c r="C177" s="235">
        <v>56709.454899999997</v>
      </c>
      <c r="D177" s="235">
        <v>3.0000000000000001E-3</v>
      </c>
      <c r="E177" s="22">
        <f t="shared" si="25"/>
        <v>58198.245996133992</v>
      </c>
      <c r="F177" s="22">
        <f t="shared" si="26"/>
        <v>58198</v>
      </c>
      <c r="G177" s="22">
        <f t="shared" si="31"/>
        <v>9.4187139999121428E-2</v>
      </c>
      <c r="K177" s="24"/>
      <c r="N177" s="22">
        <f t="shared" si="30"/>
        <v>9.4187139999121428E-2</v>
      </c>
      <c r="O177" s="22">
        <f t="shared" ca="1" si="28"/>
        <v>3.9325898889961831E-2</v>
      </c>
      <c r="Q177" s="213">
        <f t="shared" si="29"/>
        <v>41690.954899999997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 spans="1:31" s="22" customFormat="1" ht="12.95" customHeight="1">
      <c r="A178" s="233" t="s">
        <v>765</v>
      </c>
      <c r="B178" s="234" t="s">
        <v>152</v>
      </c>
      <c r="C178" s="233">
        <v>56709.4565</v>
      </c>
      <c r="D178" s="233">
        <v>2.0000000000000001E-4</v>
      </c>
      <c r="E178" s="22">
        <f t="shared" si="25"/>
        <v>58198.250174982772</v>
      </c>
      <c r="F178" s="22">
        <f t="shared" si="26"/>
        <v>58198.5</v>
      </c>
      <c r="G178" s="22">
        <f t="shared" si="31"/>
        <v>-9.5653144991956651E-2</v>
      </c>
      <c r="K178" s="24"/>
      <c r="N178" s="22">
        <f t="shared" si="30"/>
        <v>-9.5653144991956651E-2</v>
      </c>
      <c r="O178" s="22">
        <f t="shared" ca="1" si="28"/>
        <v>3.9326067556172989E-2</v>
      </c>
      <c r="Q178" s="213">
        <f t="shared" si="29"/>
        <v>41690.9565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 spans="1:31" s="22" customFormat="1" ht="12.95" customHeight="1">
      <c r="A179" s="235" t="s">
        <v>759</v>
      </c>
      <c r="B179" s="236" t="s">
        <v>152</v>
      </c>
      <c r="C179" s="235">
        <v>56743.340700000001</v>
      </c>
      <c r="D179" s="235">
        <v>1.4E-3</v>
      </c>
      <c r="E179" s="22">
        <f t="shared" si="25"/>
        <v>58286.748267220777</v>
      </c>
      <c r="F179" s="22">
        <f t="shared" si="26"/>
        <v>58286.5</v>
      </c>
      <c r="G179" s="22">
        <f t="shared" si="31"/>
        <v>9.5056695005041547E-2</v>
      </c>
      <c r="K179" s="24"/>
      <c r="N179" s="22">
        <f t="shared" si="30"/>
        <v>9.5056695005041547E-2</v>
      </c>
      <c r="O179" s="22">
        <f t="shared" ca="1" si="28"/>
        <v>3.9355752809337119E-2</v>
      </c>
      <c r="Q179" s="213">
        <f t="shared" si="29"/>
        <v>41724.840700000001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 spans="1:31" s="22" customFormat="1" ht="12.95" customHeight="1">
      <c r="A180" s="235" t="s">
        <v>759</v>
      </c>
      <c r="B180" s="236" t="s">
        <v>152</v>
      </c>
      <c r="C180" s="235">
        <v>56743.534</v>
      </c>
      <c r="D180" s="235">
        <v>2.5999999999999999E-3</v>
      </c>
      <c r="E180" s="22">
        <f t="shared" si="25"/>
        <v>58287.253124388117</v>
      </c>
      <c r="F180" s="22">
        <f t="shared" si="26"/>
        <v>58287.5</v>
      </c>
      <c r="G180" s="22">
        <f t="shared" si="31"/>
        <v>-9.4523874999140389E-2</v>
      </c>
      <c r="K180" s="24"/>
      <c r="N180" s="22">
        <f t="shared" si="30"/>
        <v>-9.4523874999140389E-2</v>
      </c>
      <c r="O180" s="22">
        <f t="shared" ca="1" si="28"/>
        <v>3.9356090141759441E-2</v>
      </c>
      <c r="Q180" s="213">
        <f t="shared" si="29"/>
        <v>41725.034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 spans="1:31" s="22" customFormat="1" ht="12.95" customHeight="1">
      <c r="A181" s="237" t="s">
        <v>227</v>
      </c>
      <c r="B181" s="234" t="s">
        <v>152</v>
      </c>
      <c r="C181" s="233">
        <v>56765.356699999997</v>
      </c>
      <c r="D181" s="233">
        <v>4.0000000000000002E-4</v>
      </c>
      <c r="E181" s="22">
        <f t="shared" ref="E181:E204" si="32">+(C181-C$7)/C$8</f>
        <v>58344.249226331856</v>
      </c>
      <c r="F181" s="22">
        <f t="shared" ref="F181:F204" si="33">ROUND(2*E181,0)/2</f>
        <v>58344</v>
      </c>
      <c r="G181" s="22">
        <f t="shared" si="31"/>
        <v>9.5423920000030193E-2</v>
      </c>
      <c r="K181" s="24"/>
      <c r="N181" s="22">
        <f t="shared" si="30"/>
        <v>9.5423920000030193E-2</v>
      </c>
      <c r="O181" s="22">
        <f t="shared" ref="O181:O204" ca="1" si="34">+C$11+C$12*F181</f>
        <v>3.9375149423620498E-2</v>
      </c>
      <c r="Q181" s="213">
        <f t="shared" ref="Q181:Q204" si="35">+C181-15018.5</f>
        <v>41746.856699999997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 spans="1:31" s="22" customFormat="1" ht="12.95" customHeight="1">
      <c r="A182" s="238" t="s">
        <v>1</v>
      </c>
      <c r="B182" s="239" t="s">
        <v>153</v>
      </c>
      <c r="C182" s="238">
        <v>57005.233299999963</v>
      </c>
      <c r="D182" s="238" t="s">
        <v>6</v>
      </c>
      <c r="E182" s="22">
        <f t="shared" si="32"/>
        <v>58970.754248511403</v>
      </c>
      <c r="F182" s="22">
        <f t="shared" si="33"/>
        <v>58971</v>
      </c>
      <c r="G182" s="22">
        <f t="shared" si="31"/>
        <v>-9.4093470033840276E-2</v>
      </c>
      <c r="K182" s="24"/>
      <c r="N182" s="22">
        <f t="shared" si="30"/>
        <v>-9.4093470033840276E-2</v>
      </c>
      <c r="O182" s="22">
        <f t="shared" ca="1" si="34"/>
        <v>3.9586656852414928E-2</v>
      </c>
      <c r="Q182" s="213">
        <f t="shared" si="35"/>
        <v>41986.733299999963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 spans="1:31" s="22" customFormat="1" ht="12.95" customHeight="1">
      <c r="A183" s="235" t="s">
        <v>760</v>
      </c>
      <c r="B183" s="234"/>
      <c r="C183" s="235">
        <v>57069.364800000003</v>
      </c>
      <c r="D183" s="235">
        <v>1.1000000000000001E-3</v>
      </c>
      <c r="E183" s="22">
        <f t="shared" si="32"/>
        <v>59138.251648549325</v>
      </c>
      <c r="F183" s="22">
        <f t="shared" si="33"/>
        <v>59138.5</v>
      </c>
      <c r="G183" s="22">
        <f t="shared" si="31"/>
        <v>-9.5088944995950442E-2</v>
      </c>
      <c r="K183" s="24"/>
      <c r="N183" s="22">
        <f t="shared" si="30"/>
        <v>-9.5088944995950442E-2</v>
      </c>
      <c r="O183" s="22">
        <f t="shared" ca="1" si="34"/>
        <v>3.964316003315347E-2</v>
      </c>
      <c r="Q183" s="213">
        <f t="shared" si="35"/>
        <v>42050.864800000003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 spans="1:31" s="22" customFormat="1" ht="12.95" customHeight="1">
      <c r="A184" s="233" t="s">
        <v>765</v>
      </c>
      <c r="B184" s="234" t="s">
        <v>152</v>
      </c>
      <c r="C184" s="233">
        <v>57071.280400000003</v>
      </c>
      <c r="D184" s="233">
        <v>2.0000000000000001E-4</v>
      </c>
      <c r="E184" s="22">
        <f t="shared" si="32"/>
        <v>59143.254775242334</v>
      </c>
      <c r="F184" s="22">
        <f t="shared" si="33"/>
        <v>59143.5</v>
      </c>
      <c r="G184" s="22">
        <f t="shared" si="31"/>
        <v>-9.3891794997034594E-2</v>
      </c>
      <c r="K184" s="24"/>
      <c r="N184" s="22">
        <f t="shared" si="30"/>
        <v>-9.3891794997034594E-2</v>
      </c>
      <c r="O184" s="22">
        <f t="shared" ca="1" si="34"/>
        <v>3.9644846695265065E-2</v>
      </c>
      <c r="Q184" s="213">
        <f t="shared" si="35"/>
        <v>42052.780400000003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 spans="1:31" s="22" customFormat="1" ht="12.95" customHeight="1">
      <c r="A185" s="233" t="s">
        <v>763</v>
      </c>
      <c r="B185" s="234"/>
      <c r="C185" s="233">
        <v>57091.384599999998</v>
      </c>
      <c r="D185" s="233" t="s">
        <v>764</v>
      </c>
      <c r="E185" s="22">
        <f t="shared" si="32"/>
        <v>59195.762532426234</v>
      </c>
      <c r="F185" s="22">
        <f t="shared" si="33"/>
        <v>59196</v>
      </c>
      <c r="G185" s="22">
        <f t="shared" si="31"/>
        <v>-9.0921720002370421E-2</v>
      </c>
      <c r="K185" s="24"/>
      <c r="N185" s="22">
        <f t="shared" si="30"/>
        <v>-9.0921720002370421E-2</v>
      </c>
      <c r="O185" s="22">
        <f t="shared" ca="1" si="34"/>
        <v>3.9662556647436856E-2</v>
      </c>
      <c r="Q185" s="213">
        <f t="shared" si="35"/>
        <v>42072.884599999998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 spans="1:31" s="22" customFormat="1" ht="12.95" customHeight="1">
      <c r="A186" s="233" t="s">
        <v>763</v>
      </c>
      <c r="B186" s="234"/>
      <c r="C186" s="233">
        <v>57091.574800000002</v>
      </c>
      <c r="D186" s="233" t="s">
        <v>764</v>
      </c>
      <c r="E186" s="22">
        <f t="shared" si="32"/>
        <v>59196.259293074094</v>
      </c>
      <c r="F186" s="22">
        <f t="shared" si="33"/>
        <v>59196.5</v>
      </c>
      <c r="G186" s="22">
        <f t="shared" si="31"/>
        <v>-9.2162004992133006E-2</v>
      </c>
      <c r="K186" s="24"/>
      <c r="N186" s="22">
        <f t="shared" si="30"/>
        <v>-9.2162004992133006E-2</v>
      </c>
      <c r="O186" s="22">
        <f t="shared" ca="1" si="34"/>
        <v>3.9662725313648013E-2</v>
      </c>
      <c r="Q186" s="213">
        <f t="shared" si="35"/>
        <v>42073.074800000002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 spans="1:31" s="22" customFormat="1" ht="12.95" customHeight="1">
      <c r="A187" s="240" t="s">
        <v>762</v>
      </c>
      <c r="B187" s="234"/>
      <c r="C187" s="233">
        <v>57350.9761</v>
      </c>
      <c r="D187" s="233">
        <v>1E-4</v>
      </c>
      <c r="E187" s="22">
        <f t="shared" si="32"/>
        <v>59873.758545647805</v>
      </c>
      <c r="F187" s="22">
        <f t="shared" si="33"/>
        <v>59874</v>
      </c>
      <c r="G187" s="22">
        <f t="shared" si="31"/>
        <v>-9.244817999569932E-2</v>
      </c>
      <c r="K187" s="24"/>
      <c r="N187" s="22">
        <f t="shared" si="30"/>
        <v>-9.244817999569932E-2</v>
      </c>
      <c r="O187" s="22">
        <f t="shared" ca="1" si="34"/>
        <v>3.9891268029769583E-2</v>
      </c>
      <c r="Q187" s="213">
        <f t="shared" si="35"/>
        <v>42332.4761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 spans="1:31" s="22" customFormat="1" ht="12.95" customHeight="1">
      <c r="A188" s="241" t="s">
        <v>766</v>
      </c>
      <c r="B188" s="242" t="s">
        <v>152</v>
      </c>
      <c r="C188" s="243">
        <v>57427.360690000001</v>
      </c>
      <c r="D188" s="243">
        <v>6.0000000000000002E-5</v>
      </c>
      <c r="E188" s="22">
        <f t="shared" si="32"/>
        <v>60073.258327002608</v>
      </c>
      <c r="F188" s="22">
        <f t="shared" si="33"/>
        <v>60073.5</v>
      </c>
      <c r="G188" s="22">
        <f t="shared" si="31"/>
        <v>-9.2531894995772745E-2</v>
      </c>
      <c r="K188" s="24"/>
      <c r="N188" s="22">
        <f t="shared" si="30"/>
        <v>-9.2531894995772745E-2</v>
      </c>
      <c r="O188" s="22">
        <f t="shared" ca="1" si="34"/>
        <v>3.9958565848022348E-2</v>
      </c>
      <c r="Q188" s="213">
        <f t="shared" si="35"/>
        <v>42408.860690000001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 spans="1:31" s="22" customFormat="1" ht="12.95" customHeight="1">
      <c r="A189" s="244" t="s">
        <v>0</v>
      </c>
      <c r="B189" s="245" t="s">
        <v>152</v>
      </c>
      <c r="C189" s="244">
        <v>57717.201699999998</v>
      </c>
      <c r="D189" s="244" t="s">
        <v>6</v>
      </c>
      <c r="E189" s="22">
        <f t="shared" si="32"/>
        <v>60830.25942005885</v>
      </c>
      <c r="F189" s="22">
        <f t="shared" si="33"/>
        <v>60830.5</v>
      </c>
      <c r="G189" s="22">
        <f t="shared" si="31"/>
        <v>-9.2113384998810943E-2</v>
      </c>
      <c r="K189" s="24"/>
      <c r="N189" s="22">
        <f t="shared" si="30"/>
        <v>-9.2113384998810943E-2</v>
      </c>
      <c r="O189" s="22">
        <f t="shared" ca="1" si="34"/>
        <v>4.0213926491718337E-2</v>
      </c>
      <c r="Q189" s="213">
        <f t="shared" si="35"/>
        <v>42698.701699999998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 spans="1:31" s="22" customFormat="1" ht="12.95" customHeight="1">
      <c r="A190" s="244" t="s">
        <v>0</v>
      </c>
      <c r="B190" s="245" t="s">
        <v>152</v>
      </c>
      <c r="C190" s="244">
        <v>57717.202100000002</v>
      </c>
      <c r="D190" s="244" t="s">
        <v>6</v>
      </c>
      <c r="E190" s="22">
        <f t="shared" si="32"/>
        <v>60830.260464771054</v>
      </c>
      <c r="F190" s="22">
        <f t="shared" si="33"/>
        <v>60830.5</v>
      </c>
      <c r="G190" s="22">
        <f t="shared" si="31"/>
        <v>-9.1713384994363878E-2</v>
      </c>
      <c r="K190" s="24"/>
      <c r="N190" s="22">
        <f t="shared" si="30"/>
        <v>-9.1713384994363878E-2</v>
      </c>
      <c r="O190" s="22">
        <f t="shared" ca="1" si="34"/>
        <v>4.0213926491718337E-2</v>
      </c>
      <c r="Q190" s="213">
        <f t="shared" si="35"/>
        <v>42698.702100000002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 spans="1:31" s="22" customFormat="1" ht="12.95" customHeight="1">
      <c r="A191" s="244" t="s">
        <v>2</v>
      </c>
      <c r="B191" s="266" t="s">
        <v>152</v>
      </c>
      <c r="C191" s="246">
        <v>57799.332000000002</v>
      </c>
      <c r="D191" s="246">
        <v>1.2999999999999999E-3</v>
      </c>
      <c r="E191" s="22">
        <f t="shared" si="32"/>
        <v>61044.765734651941</v>
      </c>
      <c r="F191" s="22">
        <f t="shared" si="33"/>
        <v>61045</v>
      </c>
      <c r="G191" s="22">
        <f t="shared" si="31"/>
        <v>-8.9695650000066962E-2</v>
      </c>
      <c r="K191" s="24"/>
      <c r="N191" s="22">
        <f t="shared" si="30"/>
        <v>-8.9695650000066962E-2</v>
      </c>
      <c r="O191" s="22">
        <f t="shared" ca="1" si="34"/>
        <v>4.0286284296305902E-2</v>
      </c>
      <c r="Q191" s="213">
        <f t="shared" si="35"/>
        <v>42780.832000000002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 spans="1:31" s="22" customFormat="1" ht="12.95" customHeight="1">
      <c r="A192" s="244" t="s">
        <v>2</v>
      </c>
      <c r="B192" s="266" t="s">
        <v>152</v>
      </c>
      <c r="C192" s="246">
        <v>57799.518600000003</v>
      </c>
      <c r="D192" s="246">
        <v>1.1000000000000001E-3</v>
      </c>
      <c r="E192" s="22">
        <f t="shared" si="32"/>
        <v>61045.253092890052</v>
      </c>
      <c r="F192" s="22">
        <f t="shared" si="33"/>
        <v>61045.5</v>
      </c>
      <c r="G192" s="22">
        <f t="shared" si="31"/>
        <v>-9.4535934993473347E-2</v>
      </c>
      <c r="K192" s="24"/>
      <c r="N192" s="22">
        <f t="shared" si="30"/>
        <v>-9.4535934993473347E-2</v>
      </c>
      <c r="O192" s="22">
        <f t="shared" ca="1" si="34"/>
        <v>4.0286452962517066E-2</v>
      </c>
      <c r="Q192" s="213">
        <f t="shared" si="35"/>
        <v>42781.018600000003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 spans="1:31" s="22" customFormat="1" ht="12.95" customHeight="1">
      <c r="A193" s="247" t="s">
        <v>768</v>
      </c>
      <c r="B193" s="248" t="s">
        <v>152</v>
      </c>
      <c r="C193" s="249">
        <v>58070.2189</v>
      </c>
      <c r="D193" s="250" t="s">
        <v>6</v>
      </c>
      <c r="E193" s="22">
        <f t="shared" si="32"/>
        <v>61752.262853139822</v>
      </c>
      <c r="F193" s="22">
        <f t="shared" si="33"/>
        <v>61752.5</v>
      </c>
      <c r="G193" s="22">
        <f t="shared" si="31"/>
        <v>-9.0798924997216091E-2</v>
      </c>
      <c r="K193" s="24"/>
      <c r="N193" s="22">
        <f t="shared" si="30"/>
        <v>-9.0798924997216091E-2</v>
      </c>
      <c r="O193" s="22">
        <f t="shared" ca="1" si="34"/>
        <v>4.0524946985097066E-2</v>
      </c>
      <c r="Q193" s="213">
        <f t="shared" si="35"/>
        <v>43051.7189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 spans="1:31" s="22" customFormat="1" ht="12.95" customHeight="1">
      <c r="A194" s="240" t="s">
        <v>767</v>
      </c>
      <c r="B194" s="234"/>
      <c r="C194" s="233">
        <v>58110.803099999997</v>
      </c>
      <c r="D194" s="233">
        <v>2.9999999999999997E-4</v>
      </c>
      <c r="E194" s="22">
        <f t="shared" si="32"/>
        <v>61858.259874613119</v>
      </c>
      <c r="F194" s="22">
        <f t="shared" si="33"/>
        <v>61858.5</v>
      </c>
      <c r="G194" s="22">
        <f t="shared" si="31"/>
        <v>-9.193934499489842E-2</v>
      </c>
      <c r="K194" s="24"/>
      <c r="N194" s="22">
        <f t="shared" si="30"/>
        <v>-9.193934499489842E-2</v>
      </c>
      <c r="O194" s="22">
        <f t="shared" ca="1" si="34"/>
        <v>4.0560704221862948E-2</v>
      </c>
      <c r="Q194" s="213">
        <f t="shared" si="35"/>
        <v>43092.303099999997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 spans="1:31" s="22" customFormat="1" ht="12.95" customHeight="1">
      <c r="A195" s="251" t="s">
        <v>770</v>
      </c>
      <c r="B195" s="252" t="s">
        <v>152</v>
      </c>
      <c r="C195" s="253">
        <v>58138.371200000001</v>
      </c>
      <c r="D195" s="253">
        <v>9.0000000000000006E-5</v>
      </c>
      <c r="E195" s="22">
        <f t="shared" si="32"/>
        <v>61930.261700143215</v>
      </c>
      <c r="F195" s="22">
        <f t="shared" si="33"/>
        <v>61930.5</v>
      </c>
      <c r="G195" s="22">
        <f t="shared" si="31"/>
        <v>-9.1240384994307533E-2</v>
      </c>
      <c r="K195" s="24"/>
      <c r="N195" s="22">
        <f t="shared" si="30"/>
        <v>-9.1240384994307533E-2</v>
      </c>
      <c r="O195" s="22">
        <f t="shared" ca="1" si="34"/>
        <v>4.0584992156269963E-2</v>
      </c>
      <c r="Q195" s="213">
        <f t="shared" si="35"/>
        <v>43119.871200000001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 spans="1:31" s="22" customFormat="1" ht="12.95" customHeight="1">
      <c r="A196" s="251" t="s">
        <v>770</v>
      </c>
      <c r="B196" s="252" t="s">
        <v>153</v>
      </c>
      <c r="C196" s="253">
        <v>58208.247750000002</v>
      </c>
      <c r="D196" s="253">
        <v>1.4999999999999999E-4</v>
      </c>
      <c r="E196" s="22">
        <f t="shared" si="32"/>
        <v>62112.763909644214</v>
      </c>
      <c r="F196" s="22">
        <f t="shared" si="33"/>
        <v>62113</v>
      </c>
      <c r="G196" s="22">
        <f t="shared" si="31"/>
        <v>-9.0394409991858993E-2</v>
      </c>
      <c r="K196" s="24"/>
      <c r="N196" s="22">
        <f t="shared" si="30"/>
        <v>-9.0394409991858993E-2</v>
      </c>
      <c r="O196" s="22">
        <f t="shared" ca="1" si="34"/>
        <v>4.0646555323343297E-2</v>
      </c>
      <c r="Q196" s="213">
        <f t="shared" si="35"/>
        <v>43189.747750000002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 spans="1:31" s="22" customFormat="1" ht="12.95" customHeight="1">
      <c r="A197" s="216" t="s">
        <v>769</v>
      </c>
      <c r="B197" s="203"/>
      <c r="C197" s="23">
        <v>58438.933168033029</v>
      </c>
      <c r="D197" s="23">
        <v>4.0000000000000002E-4</v>
      </c>
      <c r="E197" s="22">
        <f t="shared" si="32"/>
        <v>62715.263582147905</v>
      </c>
      <c r="F197" s="22">
        <f t="shared" si="33"/>
        <v>62715.5</v>
      </c>
      <c r="G197" s="22">
        <f t="shared" si="31"/>
        <v>-9.0519801968184765E-2</v>
      </c>
      <c r="K197" s="24"/>
      <c r="N197" s="22">
        <f t="shared" si="30"/>
        <v>-9.0519801968184765E-2</v>
      </c>
      <c r="O197" s="22">
        <f t="shared" ca="1" si="34"/>
        <v>4.0849798107790894E-2</v>
      </c>
      <c r="Q197" s="213">
        <f t="shared" si="35"/>
        <v>43420.433168033029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 spans="1:31" s="22" customFormat="1" ht="12.95" customHeight="1">
      <c r="A198" s="181" t="s">
        <v>774</v>
      </c>
      <c r="B198" s="182" t="s">
        <v>152</v>
      </c>
      <c r="C198" s="263">
        <v>58438.933199999999</v>
      </c>
      <c r="D198" s="262">
        <v>4.0000000000000002E-4</v>
      </c>
      <c r="E198" s="22">
        <f t="shared" si="32"/>
        <v>62715.263665638617</v>
      </c>
      <c r="F198" s="22">
        <f t="shared" si="33"/>
        <v>62715.5</v>
      </c>
      <c r="G198" s="22">
        <f t="shared" si="31"/>
        <v>-9.0487834997475147E-2</v>
      </c>
      <c r="K198" s="24"/>
      <c r="N198" s="22">
        <f t="shared" si="30"/>
        <v>-9.0487834997475147E-2</v>
      </c>
      <c r="O198" s="22">
        <f t="shared" ca="1" si="34"/>
        <v>4.0849798107790894E-2</v>
      </c>
      <c r="Q198" s="213">
        <f t="shared" si="35"/>
        <v>43420.433199999999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 spans="1:31" s="22" customFormat="1" ht="12.95" customHeight="1">
      <c r="A199" s="251" t="s">
        <v>771</v>
      </c>
      <c r="B199" s="252" t="s">
        <v>153</v>
      </c>
      <c r="C199" s="253">
        <v>58527.954299999998</v>
      </c>
      <c r="D199" s="253" t="s">
        <v>6</v>
      </c>
      <c r="E199" s="22">
        <f t="shared" si="32"/>
        <v>62947.767237183129</v>
      </c>
      <c r="F199" s="22">
        <f t="shared" si="33"/>
        <v>62948</v>
      </c>
      <c r="G199" s="22">
        <f t="shared" si="31"/>
        <v>-8.912036000401713E-2</v>
      </c>
      <c r="K199" s="24"/>
      <c r="N199" s="22">
        <f t="shared" si="30"/>
        <v>-8.912036000401713E-2</v>
      </c>
      <c r="O199" s="22">
        <f t="shared" ca="1" si="34"/>
        <v>4.0928227895980218E-2</v>
      </c>
      <c r="Q199" s="213">
        <f t="shared" si="35"/>
        <v>43509.454299999998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 spans="1:31" s="22" customFormat="1" ht="12.95" customHeight="1">
      <c r="A200" s="216" t="s">
        <v>773</v>
      </c>
      <c r="B200" s="254"/>
      <c r="C200" s="255">
        <v>59186.890700000004</v>
      </c>
      <c r="D200" s="255">
        <v>4.0000000000000002E-4</v>
      </c>
      <c r="E200" s="22">
        <f t="shared" si="32"/>
        <v>64668.7644661624</v>
      </c>
      <c r="F200" s="22">
        <f t="shared" si="33"/>
        <v>64669</v>
      </c>
      <c r="G200" s="22">
        <f t="shared" si="31"/>
        <v>-9.0181329993356485E-2</v>
      </c>
      <c r="K200" s="256"/>
      <c r="N200" s="22">
        <f t="shared" si="30"/>
        <v>-9.0181329993356485E-2</v>
      </c>
      <c r="O200" s="22">
        <f t="shared" ca="1" si="34"/>
        <v>4.150877699479235E-2</v>
      </c>
      <c r="Q200" s="213">
        <f t="shared" si="35"/>
        <v>44168.390700000004</v>
      </c>
      <c r="R200" s="256"/>
      <c r="S200" s="256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</row>
    <row r="201" spans="1:31" s="22" customFormat="1" ht="12.95" customHeight="1">
      <c r="A201" s="181" t="s">
        <v>775</v>
      </c>
      <c r="B201" s="182" t="s">
        <v>152</v>
      </c>
      <c r="C201" s="263">
        <v>59274.378599999996</v>
      </c>
      <c r="D201" s="262">
        <v>1.1999999999999999E-3</v>
      </c>
      <c r="E201" s="22">
        <f t="shared" si="32"/>
        <v>64897.263655870549</v>
      </c>
      <c r="F201" s="22">
        <f t="shared" si="33"/>
        <v>64897.5</v>
      </c>
      <c r="G201" s="22">
        <f t="shared" si="31"/>
        <v>-9.0491574999759905E-2</v>
      </c>
      <c r="K201" s="256"/>
      <c r="N201" s="22">
        <f t="shared" si="30"/>
        <v>-9.0491574999759905E-2</v>
      </c>
      <c r="O201" s="22">
        <f t="shared" ca="1" si="34"/>
        <v>4.1585857453292394E-2</v>
      </c>
      <c r="Q201" s="213">
        <f t="shared" si="35"/>
        <v>44255.878599999996</v>
      </c>
      <c r="R201" s="256"/>
      <c r="S201" s="256"/>
      <c r="T201" s="256"/>
      <c r="U201" s="256"/>
      <c r="V201" s="256"/>
      <c r="W201" s="256"/>
      <c r="X201" s="256"/>
      <c r="Y201" s="256"/>
      <c r="Z201" s="256"/>
      <c r="AA201" s="256"/>
      <c r="AB201" s="256"/>
      <c r="AC201" s="256"/>
      <c r="AD201" s="256"/>
      <c r="AE201" s="256"/>
    </row>
    <row r="202" spans="1:31" s="22" customFormat="1" ht="12.95" customHeight="1">
      <c r="A202" s="181" t="s">
        <v>775</v>
      </c>
      <c r="B202" s="182" t="s">
        <v>152</v>
      </c>
      <c r="C202" s="263">
        <v>59274.568500000001</v>
      </c>
      <c r="D202" s="262">
        <v>3.8999999999999998E-3</v>
      </c>
      <c r="E202" s="22">
        <f t="shared" si="32"/>
        <v>64897.759632984256</v>
      </c>
      <c r="F202" s="22">
        <f t="shared" si="33"/>
        <v>64898</v>
      </c>
      <c r="G202" s="22">
        <f t="shared" ref="G202:G204" si="36">+C202-(C$7+F202*C$8)</f>
        <v>-9.2031859996495768E-2</v>
      </c>
      <c r="K202" s="256"/>
      <c r="N202" s="22">
        <f t="shared" si="30"/>
        <v>-9.2031859996495768E-2</v>
      </c>
      <c r="O202" s="22">
        <f t="shared" ca="1" si="34"/>
        <v>4.1586026119503551E-2</v>
      </c>
      <c r="Q202" s="213">
        <f t="shared" si="35"/>
        <v>44256.068500000001</v>
      </c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  <c r="AC202" s="256"/>
      <c r="AD202" s="256"/>
      <c r="AE202" s="256"/>
    </row>
    <row r="203" spans="1:31" s="22" customFormat="1" ht="12.95" customHeight="1">
      <c r="A203" s="185" t="s">
        <v>777</v>
      </c>
      <c r="B203" s="186" t="s">
        <v>152</v>
      </c>
      <c r="C203" s="263">
        <v>59292.753799999999</v>
      </c>
      <c r="D203" s="262">
        <v>1.1999999999999999E-3</v>
      </c>
      <c r="E203" s="22">
        <f t="shared" si="32"/>
        <v>64945.255644599572</v>
      </c>
      <c r="F203" s="22">
        <f t="shared" si="33"/>
        <v>64945.5</v>
      </c>
      <c r="G203" s="22">
        <f t="shared" si="36"/>
        <v>-9.3558934997417964E-2</v>
      </c>
      <c r="K203" s="256"/>
      <c r="L203" s="22">
        <v>-9.3558934997417964E-2</v>
      </c>
      <c r="N203" s="22">
        <f t="shared" si="30"/>
        <v>-9.3558934997417964E-2</v>
      </c>
      <c r="O203" s="22">
        <f t="shared" ca="1" si="34"/>
        <v>4.1602049409563732E-2</v>
      </c>
      <c r="Q203" s="213">
        <f t="shared" si="35"/>
        <v>44274.253799999999</v>
      </c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</row>
    <row r="204" spans="1:31" s="22" customFormat="1" ht="12.95" customHeight="1">
      <c r="A204" s="216" t="s">
        <v>772</v>
      </c>
      <c r="B204" s="254"/>
      <c r="C204" s="255">
        <v>59528.995900000002</v>
      </c>
      <c r="D204" s="255">
        <v>4.0000000000000002E-4</v>
      </c>
      <c r="E204" s="22">
        <f t="shared" si="32"/>
        <v>65562.268150614182</v>
      </c>
      <c r="F204" s="22">
        <f t="shared" si="33"/>
        <v>65562.5</v>
      </c>
      <c r="G204" s="22">
        <f t="shared" si="36"/>
        <v>-8.8770624999597203E-2</v>
      </c>
      <c r="K204" s="256"/>
      <c r="N204" s="22">
        <f t="shared" si="30"/>
        <v>-8.8770624999597203E-2</v>
      </c>
      <c r="O204" s="22">
        <f t="shared" ca="1" si="34"/>
        <v>4.1810183514134965E-2</v>
      </c>
      <c r="Q204" s="213">
        <f t="shared" si="35"/>
        <v>44510.495900000002</v>
      </c>
      <c r="R204" s="256"/>
      <c r="S204" s="256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56"/>
      <c r="AD204" s="256"/>
      <c r="AE204" s="256"/>
    </row>
    <row r="205" spans="1:31" s="22" customFormat="1" ht="12.95" customHeight="1">
      <c r="A205" s="187" t="s">
        <v>778</v>
      </c>
      <c r="B205" s="257" t="s">
        <v>152</v>
      </c>
      <c r="C205" s="258">
        <v>59560.893199999999</v>
      </c>
      <c r="D205" s="259">
        <v>2.0000000000000001E-4</v>
      </c>
      <c r="E205" s="22">
        <f t="shared" ref="E205" si="37">+(C205-C$7)/C$8</f>
        <v>65645.57689621074</v>
      </c>
      <c r="F205" s="22">
        <f t="shared" ref="F205" si="38">ROUND(2*E205,0)/2</f>
        <v>65645.5</v>
      </c>
      <c r="G205" s="22">
        <f t="shared" ref="G205" si="39">+C205-(C$7+F205*C$8)</f>
        <v>2.9442065002513118E-2</v>
      </c>
      <c r="K205" s="256"/>
      <c r="L205" s="22">
        <f>G205</f>
        <v>2.9442065002513118E-2</v>
      </c>
      <c r="N205" s="24"/>
      <c r="O205" s="22">
        <f t="shared" ref="O205" ca="1" si="40">+C$11+C$12*F205</f>
        <v>4.1838182105187499E-2</v>
      </c>
      <c r="Q205" s="213">
        <f t="shared" ref="Q205" si="41">+C205-15018.5</f>
        <v>44542.393199999999</v>
      </c>
      <c r="R205" s="256"/>
      <c r="S205" s="256"/>
      <c r="T205" s="256"/>
      <c r="U205" s="256"/>
      <c r="V205" s="256"/>
      <c r="W205" s="256"/>
      <c r="X205" s="256"/>
      <c r="Y205" s="256"/>
      <c r="Z205" s="256"/>
      <c r="AA205" s="256"/>
      <c r="AB205" s="256"/>
      <c r="AC205" s="256"/>
      <c r="AD205" s="256"/>
      <c r="AE205" s="256"/>
    </row>
    <row r="206" spans="1:31" s="22" customFormat="1" ht="12.95" customHeight="1">
      <c r="A206" s="260" t="s">
        <v>779</v>
      </c>
      <c r="B206" s="261" t="s">
        <v>152</v>
      </c>
      <c r="C206" s="262">
        <v>60039.378400000001</v>
      </c>
      <c r="D206" s="262">
        <v>5.9999999999999995E-4</v>
      </c>
      <c r="E206" s="22">
        <f t="shared" ref="E206" si="42">+(C206-C$7)/C$8</f>
        <v>66895.275202917721</v>
      </c>
      <c r="F206" s="22">
        <f t="shared" ref="F206" si="43">ROUND(2*E206,0)/2</f>
        <v>66895.5</v>
      </c>
      <c r="G206" s="22">
        <f t="shared" ref="G206" si="44">+C206-(C$7+F206*C$8)</f>
        <v>-8.6070434990688227E-2</v>
      </c>
      <c r="K206" s="256"/>
      <c r="L206" s="22">
        <f>G206</f>
        <v>-8.6070434990688227E-2</v>
      </c>
      <c r="N206" s="24"/>
      <c r="O206" s="22">
        <f t="shared" ref="O206" ca="1" si="45">+C$11+C$12*F206</f>
        <v>4.2259847633087072E-2</v>
      </c>
      <c r="Q206" s="213">
        <f t="shared" ref="Q206" si="46">+C206-15018.5</f>
        <v>45020.878400000001</v>
      </c>
      <c r="R206" s="256"/>
      <c r="S206" s="256"/>
      <c r="T206" s="256"/>
      <c r="U206" s="256"/>
      <c r="V206" s="256"/>
      <c r="W206" s="256"/>
      <c r="X206" s="256"/>
      <c r="Y206" s="256"/>
      <c r="Z206" s="256"/>
      <c r="AA206" s="256"/>
      <c r="AB206" s="256"/>
      <c r="AC206" s="256"/>
      <c r="AD206" s="256"/>
      <c r="AE206" s="256"/>
    </row>
    <row r="207" spans="1:31" s="22" customFormat="1" ht="12.95" customHeight="1">
      <c r="A207" s="256"/>
      <c r="B207" s="254"/>
      <c r="C207" s="255"/>
      <c r="D207" s="255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56"/>
      <c r="AD207" s="256"/>
      <c r="AE207" s="256"/>
    </row>
    <row r="208" spans="1:31" s="22" customFormat="1" ht="12.95" customHeight="1">
      <c r="A208" s="256"/>
      <c r="B208" s="254"/>
      <c r="C208" s="255"/>
      <c r="D208" s="255"/>
      <c r="E208" s="256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56"/>
      <c r="AD208" s="256"/>
      <c r="AE208" s="256"/>
    </row>
    <row r="209" spans="1:31" s="22" customFormat="1" ht="12.95" customHeight="1">
      <c r="A209" s="256"/>
      <c r="B209" s="254"/>
      <c r="C209" s="255"/>
      <c r="D209" s="255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</row>
    <row r="210" spans="1:31" s="22" customFormat="1" ht="12.95" customHeight="1">
      <c r="A210" s="256"/>
      <c r="B210" s="254"/>
      <c r="C210" s="255"/>
      <c r="D210" s="255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  <c r="AA210" s="256"/>
      <c r="AB210" s="256"/>
      <c r="AC210" s="256"/>
      <c r="AD210" s="256"/>
      <c r="AE210" s="256"/>
    </row>
    <row r="211" spans="1:31" s="22" customFormat="1" ht="12.95" customHeight="1">
      <c r="A211" s="256"/>
      <c r="B211" s="254"/>
      <c r="C211" s="255"/>
      <c r="D211" s="255"/>
      <c r="E211" s="256"/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56"/>
      <c r="AD211" s="256"/>
      <c r="AE211" s="256"/>
    </row>
    <row r="212" spans="1:31" s="22" customFormat="1" ht="12.95" customHeight="1">
      <c r="A212" s="24"/>
      <c r="B212" s="198"/>
      <c r="C212" s="264"/>
      <c r="D212" s="26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</row>
    <row r="213" spans="1:31" s="22" customFormat="1" ht="12.95" customHeight="1">
      <c r="A213" s="24"/>
      <c r="B213" s="198"/>
      <c r="C213" s="264"/>
      <c r="D213" s="26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</row>
    <row r="214" spans="1:31" s="22" customFormat="1" ht="12.95" customHeight="1">
      <c r="A214" s="24"/>
      <c r="B214" s="198"/>
      <c r="C214" s="264"/>
      <c r="D214" s="26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</row>
    <row r="215" spans="1:31" s="22" customFormat="1" ht="12.95" customHeight="1">
      <c r="A215" s="24"/>
      <c r="B215" s="198"/>
      <c r="C215" s="264"/>
      <c r="D215" s="26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</row>
    <row r="216" spans="1:31" s="22" customFormat="1" ht="12.95" customHeight="1">
      <c r="A216" s="24"/>
      <c r="B216" s="198"/>
      <c r="C216" s="264"/>
      <c r="D216" s="26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</row>
    <row r="217" spans="1:31" s="22" customFormat="1" ht="12.95" customHeight="1">
      <c r="A217" s="24"/>
      <c r="B217" s="198"/>
      <c r="C217" s="264"/>
      <c r="D217" s="26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</row>
    <row r="218" spans="1:31" s="22" customFormat="1" ht="12.95" customHeight="1">
      <c r="A218" s="24"/>
      <c r="B218" s="198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</row>
    <row r="219" spans="1:31" s="22" customFormat="1" ht="12.95" customHeight="1">
      <c r="A219" s="24"/>
      <c r="B219" s="198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</row>
    <row r="220" spans="1:31" s="22" customFormat="1" ht="12.95" customHeight="1">
      <c r="A220" s="24"/>
      <c r="B220" s="198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</row>
    <row r="221" spans="1:31" s="22" customFormat="1" ht="12.95" customHeight="1">
      <c r="A221" s="24"/>
      <c r="B221" s="198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</row>
    <row r="222" spans="1:31" s="22" customFormat="1" ht="12.95" customHeight="1">
      <c r="A222" s="24"/>
      <c r="B222" s="198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</row>
    <row r="223" spans="1:31" s="22" customFormat="1" ht="12.95" customHeight="1">
      <c r="A223" s="24"/>
      <c r="B223" s="198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</row>
    <row r="224" spans="1:31" s="22" customFormat="1" ht="12.95" customHeight="1">
      <c r="A224" s="24"/>
      <c r="B224" s="198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</row>
    <row r="225" spans="1:31" s="22" customFormat="1" ht="12.95" customHeight="1">
      <c r="A225" s="24"/>
      <c r="B225" s="198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</row>
    <row r="226" spans="1:31" s="22" customFormat="1" ht="12.95" customHeight="1">
      <c r="A226" s="24"/>
      <c r="B226" s="198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</row>
    <row r="227" spans="1:31" s="22" customFormat="1" ht="12.95" customHeight="1">
      <c r="A227" s="24"/>
      <c r="B227" s="198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</row>
    <row r="228" spans="1:31" s="22" customFormat="1" ht="12.95" customHeight="1">
      <c r="A228" s="24"/>
      <c r="B228" s="198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</row>
    <row r="229" spans="1:31" s="22" customFormat="1" ht="12.95" customHeight="1">
      <c r="A229" s="24"/>
      <c r="B229" s="198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</row>
    <row r="230" spans="1:31" s="22" customFormat="1" ht="12.95" customHeight="1">
      <c r="A230" s="24"/>
      <c r="B230" s="198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</row>
    <row r="231" spans="1:31" s="22" customFormat="1" ht="12.95" customHeight="1">
      <c r="A231" s="24"/>
      <c r="B231" s="198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</row>
    <row r="232" spans="1:31" s="22" customFormat="1" ht="12.95" customHeight="1">
      <c r="A232" s="24"/>
      <c r="B232" s="198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</row>
    <row r="233" spans="1:31" s="22" customFormat="1" ht="12.95" customHeight="1">
      <c r="A233" s="24"/>
      <c r="B233" s="198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</row>
    <row r="234" spans="1:31" s="22" customFormat="1" ht="12.95" customHeight="1">
      <c r="A234" s="24"/>
      <c r="B234" s="198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</row>
    <row r="235" spans="1:31" s="22" customFormat="1" ht="12.95" customHeight="1">
      <c r="A235" s="24"/>
      <c r="B235" s="198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</row>
    <row r="236" spans="1:31" s="22" customFormat="1" ht="12.95" customHeight="1">
      <c r="A236" s="24"/>
      <c r="B236" s="198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</row>
    <row r="237" spans="1:31" s="22" customFormat="1" ht="12.95" customHeight="1">
      <c r="A237" s="24"/>
      <c r="B237" s="198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</row>
    <row r="238" spans="1:31" s="22" customFormat="1" ht="12.95" customHeight="1">
      <c r="A238" s="24"/>
      <c r="B238" s="198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</row>
    <row r="239" spans="1:31" s="22" customFormat="1" ht="12.95" customHeight="1">
      <c r="A239" s="24"/>
      <c r="B239" s="198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</row>
    <row r="240" spans="1:31" s="22" customFormat="1" ht="12.95" customHeight="1">
      <c r="A240" s="24"/>
      <c r="B240" s="198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</row>
    <row r="241" spans="1:31" s="22" customFormat="1" ht="12.95" customHeight="1">
      <c r="A241" s="24"/>
      <c r="B241" s="198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</row>
    <row r="242" spans="1:31" s="22" customFormat="1" ht="12.95" customHeight="1">
      <c r="A242" s="24"/>
      <c r="B242" s="198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</row>
    <row r="243" spans="1:31" s="22" customFormat="1" ht="12.95" customHeight="1">
      <c r="A243" s="24"/>
      <c r="B243" s="198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</row>
    <row r="244" spans="1:31" s="22" customFormat="1" ht="12.95" customHeight="1">
      <c r="A244" s="24"/>
      <c r="B244" s="198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</row>
    <row r="245" spans="1:31" s="22" customFormat="1" ht="12.95" customHeight="1">
      <c r="A245" s="24"/>
      <c r="B245" s="198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</row>
    <row r="246" spans="1:31" s="22" customFormat="1" ht="12.95" customHeight="1">
      <c r="A246" s="24"/>
      <c r="B246" s="198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 spans="1:31" s="22" customFormat="1" ht="12.95" customHeight="1">
      <c r="A247" s="24"/>
      <c r="B247" s="198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</row>
    <row r="248" spans="1:31" s="22" customFormat="1" ht="12.95" customHeight="1">
      <c r="A248" s="24"/>
      <c r="B248" s="198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</row>
    <row r="249" spans="1:31" s="22" customFormat="1" ht="12.95" customHeight="1">
      <c r="A249" s="24"/>
      <c r="B249" s="198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</row>
    <row r="250" spans="1:31" s="22" customFormat="1" ht="12.9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</row>
    <row r="251" spans="1:31" s="22" customFormat="1" ht="12.9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</row>
    <row r="252" spans="1:31" s="22" customFormat="1" ht="12.9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  <row r="253" spans="1:31" s="22" customFormat="1" ht="12.9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</row>
    <row r="254" spans="1:31" s="22" customFormat="1" ht="12.9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</row>
    <row r="255" spans="1:31" s="22" customFormat="1" ht="12.9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</row>
    <row r="256" spans="1:31" s="22" customFormat="1" ht="12.9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</row>
    <row r="257" spans="1:31" s="22" customFormat="1" ht="12.9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</row>
    <row r="258" spans="1:31" s="22" customFormat="1" ht="12.9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</row>
    <row r="259" spans="1:31" s="22" customFormat="1" ht="12.9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</row>
    <row r="260" spans="1:31" s="22" customFormat="1" ht="12.9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</row>
    <row r="261" spans="1:31" s="22" customFormat="1" ht="12.9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</row>
    <row r="262" spans="1:31" s="22" customFormat="1" ht="12.9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</row>
    <row r="263" spans="1:31" s="22" customFormat="1" ht="12.9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</row>
    <row r="264" spans="1:31" s="22" customFormat="1" ht="12.9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</row>
    <row r="265" spans="1:31" s="22" customFormat="1" ht="12.9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</row>
    <row r="266" spans="1:31" s="22" customFormat="1" ht="12.9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</row>
    <row r="267" spans="1:31" s="22" customFormat="1" ht="12.9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</row>
    <row r="268" spans="1:31" s="22" customFormat="1" ht="12.9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</row>
    <row r="269" spans="1:31" s="22" customFormat="1" ht="12.9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</row>
    <row r="270" spans="1:31" s="22" customFormat="1" ht="12.9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</row>
    <row r="271" spans="1:31" s="22" customFormat="1" ht="12.9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</row>
    <row r="272" spans="1:31" s="22" customFormat="1" ht="12.9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  <row r="273" spans="1:31" s="22" customFormat="1" ht="12.9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</row>
    <row r="274" spans="1:31" s="22" customFormat="1" ht="12.9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</row>
    <row r="275" spans="1:31" s="22" customFormat="1" ht="12.9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</row>
    <row r="276" spans="1:31" s="22" customFormat="1" ht="12.9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</row>
    <row r="277" spans="1:31" s="22" customFormat="1" ht="12.9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</row>
    <row r="278" spans="1:31" s="22" customFormat="1" ht="12.9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</row>
    <row r="279" spans="1:31" s="22" customFormat="1" ht="12.9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</row>
    <row r="280" spans="1:31" s="22" customFormat="1" ht="12.9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</row>
    <row r="281" spans="1:31" s="22" customFormat="1" ht="12.9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</row>
  </sheetData>
  <protectedRanges>
    <protectedRange sqref="A197:D199" name="Range1"/>
  </protectedRanges>
  <sortState xmlns:xlrd2="http://schemas.microsoft.com/office/spreadsheetml/2017/richdata2" ref="A21:Q204">
    <sortCondition ref="C21:C204"/>
  </sortState>
  <phoneticPr fontId="9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10"/>
  </sheetPr>
  <dimension ref="A1:AE162"/>
  <sheetViews>
    <sheetView workbookViewId="0">
      <pane xSplit="14" ySplit="22" topLeftCell="O139" activePane="bottomRight" state="frozen"/>
      <selection pane="topRight" activeCell="O1" sqref="O1"/>
      <selection pane="bottomLeft" activeCell="A23" sqref="A23"/>
      <selection pane="bottomRight" activeCell="T146" sqref="T146"/>
    </sheetView>
  </sheetViews>
  <sheetFormatPr defaultColWidth="10.28515625" defaultRowHeight="12.75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165</v>
      </c>
      <c r="P1" t="s">
        <v>216</v>
      </c>
      <c r="U1" s="9" t="s">
        <v>102</v>
      </c>
      <c r="V1" s="9" t="s">
        <v>114</v>
      </c>
    </row>
    <row r="2" spans="1:22">
      <c r="A2" t="s">
        <v>117</v>
      </c>
      <c r="B2" s="27" t="s">
        <v>157</v>
      </c>
      <c r="P2" t="s">
        <v>217</v>
      </c>
      <c r="Q2">
        <f>D7-C7</f>
        <v>-20095.5671</v>
      </c>
      <c r="U2">
        <v>0</v>
      </c>
      <c r="V2" s="85">
        <f t="shared" ref="V2:V20" si="0">+Q$2+Q$3*U2+Q$4*U2^2</f>
        <v>-20095.5671</v>
      </c>
    </row>
    <row r="3" spans="1:22">
      <c r="A3" s="16" t="s">
        <v>220</v>
      </c>
      <c r="P3" t="s">
        <v>218</v>
      </c>
      <c r="Q3">
        <f>D8-C8</f>
        <v>-1.7199999999828464E-6</v>
      </c>
      <c r="U3">
        <v>3000</v>
      </c>
      <c r="V3" s="85">
        <f t="shared" si="0"/>
        <v>-20095.571995400001</v>
      </c>
    </row>
    <row r="4" spans="1:22">
      <c r="A4" s="8" t="s">
        <v>92</v>
      </c>
      <c r="C4" s="3">
        <v>38011.390899999999</v>
      </c>
      <c r="D4" s="4">
        <v>0.38288153699999999</v>
      </c>
      <c r="P4" t="s">
        <v>219</v>
      </c>
      <c r="Q4" s="85">
        <v>2.9400000000000003E-11</v>
      </c>
      <c r="U4">
        <v>6000</v>
      </c>
      <c r="V4" s="85">
        <f t="shared" si="0"/>
        <v>-20095.5763616</v>
      </c>
    </row>
    <row r="5" spans="1:22">
      <c r="U5">
        <v>9000</v>
      </c>
      <c r="V5" s="85">
        <f t="shared" si="0"/>
        <v>-20095.580198599997</v>
      </c>
    </row>
    <row r="6" spans="1:22">
      <c r="A6" s="8" t="s">
        <v>93</v>
      </c>
      <c r="U6">
        <v>12000</v>
      </c>
      <c r="V6" s="85">
        <f t="shared" si="0"/>
        <v>-20095.583506399998</v>
      </c>
    </row>
    <row r="7" spans="1:22">
      <c r="A7" t="s">
        <v>94</v>
      </c>
      <c r="C7">
        <v>54522.0432</v>
      </c>
      <c r="D7">
        <v>34426.4761</v>
      </c>
      <c r="U7">
        <v>15000</v>
      </c>
      <c r="V7" s="85">
        <f t="shared" si="0"/>
        <v>-20095.586285000001</v>
      </c>
    </row>
    <row r="8" spans="1:22">
      <c r="A8" t="s">
        <v>95</v>
      </c>
      <c r="C8">
        <v>0.38288242</v>
      </c>
      <c r="D8">
        <v>0.38288070000000002</v>
      </c>
      <c r="U8">
        <v>18000</v>
      </c>
      <c r="V8" s="85">
        <f t="shared" si="0"/>
        <v>-20095.588534400002</v>
      </c>
    </row>
    <row r="9" spans="1:22">
      <c r="A9" s="31" t="s">
        <v>168</v>
      </c>
      <c r="B9" s="28"/>
      <c r="C9" s="32">
        <v>-9.5</v>
      </c>
      <c r="D9" s="28" t="s">
        <v>169</v>
      </c>
      <c r="E9" s="28"/>
      <c r="U9">
        <v>21000</v>
      </c>
      <c r="V9" s="85">
        <f t="shared" si="0"/>
        <v>-20095.5902546</v>
      </c>
    </row>
    <row r="10" spans="1:22" ht="13.5" thickBot="1">
      <c r="A10" s="28"/>
      <c r="B10" s="28"/>
      <c r="C10" s="7" t="s">
        <v>112</v>
      </c>
      <c r="D10" s="7" t="s">
        <v>113</v>
      </c>
      <c r="E10" s="28"/>
      <c r="U10">
        <v>24000</v>
      </c>
      <c r="V10" s="85">
        <f t="shared" si="0"/>
        <v>-20095.591445600003</v>
      </c>
    </row>
    <row r="11" spans="1:22">
      <c r="A11" s="28" t="s">
        <v>108</v>
      </c>
      <c r="B11" s="28"/>
      <c r="C11" s="44">
        <f ca="1">INTERCEPT(INDIRECT($G$11):G992,INDIRECT($F$11):F992)</f>
        <v>1.5551690963715487E-3</v>
      </c>
      <c r="D11" s="6"/>
      <c r="E11" s="28"/>
      <c r="F11" s="45" t="str">
        <f>"F"&amp;E19</f>
        <v>F21</v>
      </c>
      <c r="G11" s="46" t="str">
        <f>"G"&amp;E19</f>
        <v>G21</v>
      </c>
      <c r="U11">
        <v>27000</v>
      </c>
      <c r="V11" s="85">
        <f t="shared" si="0"/>
        <v>-20095.5921074</v>
      </c>
    </row>
    <row r="12" spans="1:22">
      <c r="A12" s="28" t="s">
        <v>109</v>
      </c>
      <c r="B12" s="28"/>
      <c r="C12" s="44">
        <f ca="1">SLOPE(INDIRECT($G$11):G992,INDIRECT($F$11):F992)</f>
        <v>1.4160476816126857E-7</v>
      </c>
      <c r="D12" s="6"/>
      <c r="E12" s="28"/>
      <c r="U12">
        <v>30000</v>
      </c>
      <c r="V12" s="85">
        <f t="shared" si="0"/>
        <v>-20095.592239999998</v>
      </c>
    </row>
    <row r="13" spans="1:22">
      <c r="A13" s="28" t="s">
        <v>111</v>
      </c>
      <c r="B13" s="28"/>
      <c r="C13" s="6" t="s">
        <v>106</v>
      </c>
      <c r="D13" s="35" t="s">
        <v>186</v>
      </c>
      <c r="E13" s="32">
        <v>1</v>
      </c>
      <c r="U13">
        <v>33000</v>
      </c>
      <c r="V13" s="85">
        <f t="shared" si="0"/>
        <v>-20095.591843400001</v>
      </c>
    </row>
    <row r="14" spans="1:22">
      <c r="A14" s="28"/>
      <c r="B14" s="28"/>
      <c r="C14" s="28"/>
      <c r="D14" s="35" t="s">
        <v>170</v>
      </c>
      <c r="E14" s="36">
        <f ca="1">NOW()+15018.5+$C$9/24</f>
        <v>60338.733109490735</v>
      </c>
      <c r="U14">
        <v>36000</v>
      </c>
      <c r="V14" s="85">
        <f t="shared" si="0"/>
        <v>-20095.590917599999</v>
      </c>
    </row>
    <row r="15" spans="1:22">
      <c r="A15" s="33" t="s">
        <v>110</v>
      </c>
      <c r="B15" s="28"/>
      <c r="C15" s="34">
        <f ca="1">(C7+C11)+(C8+C12)*INT(MAX(F21:F3533))</f>
        <v>59529.00001327465</v>
      </c>
      <c r="D15" s="35" t="s">
        <v>187</v>
      </c>
      <c r="E15" s="36">
        <f ca="1">ROUND(2*(E14-$C$7)/$C$8,0)/2+E13</f>
        <v>15193</v>
      </c>
      <c r="U15">
        <v>39000</v>
      </c>
      <c r="V15" s="85">
        <f t="shared" si="0"/>
        <v>-20095.589462600001</v>
      </c>
    </row>
    <row r="16" spans="1:22">
      <c r="A16" s="37" t="s">
        <v>96</v>
      </c>
      <c r="B16" s="28"/>
      <c r="C16" s="38">
        <f ca="1">+C8+C12</f>
        <v>0.38288256160476819</v>
      </c>
      <c r="D16" s="35" t="s">
        <v>171</v>
      </c>
      <c r="E16" s="46">
        <f ca="1">ROUND(2*(E14-$C$15)/$C$16,0)/2+E13</f>
        <v>2116</v>
      </c>
      <c r="U16">
        <v>42000</v>
      </c>
      <c r="V16" s="85">
        <f t="shared" si="0"/>
        <v>-20095.587478399997</v>
      </c>
    </row>
    <row r="17" spans="1:28" ht="13.5" thickBot="1">
      <c r="A17" s="35" t="s">
        <v>164</v>
      </c>
      <c r="B17" s="28"/>
      <c r="C17" s="28">
        <f>COUNT(C21:C2191)</f>
        <v>140</v>
      </c>
      <c r="D17" s="35" t="s">
        <v>172</v>
      </c>
      <c r="E17" s="39">
        <f ca="1">+$C$15+$C$16*E16-15018.5-$C$9/24</f>
        <v>45321.075346963677</v>
      </c>
      <c r="U17">
        <v>45000</v>
      </c>
      <c r="V17" s="85">
        <f t="shared" si="0"/>
        <v>-20095.584964999998</v>
      </c>
    </row>
    <row r="18" spans="1:28" ht="14.25" thickTop="1" thickBot="1">
      <c r="A18" s="37" t="s">
        <v>97</v>
      </c>
      <c r="B18" s="28"/>
      <c r="C18" s="40">
        <f ca="1">+C15</f>
        <v>59529.00001327465</v>
      </c>
      <c r="D18" s="41">
        <f ca="1">+C16</f>
        <v>0.38288256160476819</v>
      </c>
      <c r="E18" s="42" t="s">
        <v>173</v>
      </c>
      <c r="U18">
        <v>48000</v>
      </c>
      <c r="V18" s="85">
        <f t="shared" si="0"/>
        <v>-20095.581922400001</v>
      </c>
    </row>
    <row r="19" spans="1:28" ht="13.5" thickTop="1">
      <c r="A19" s="47" t="s">
        <v>178</v>
      </c>
      <c r="E19" s="48">
        <v>21</v>
      </c>
      <c r="U19">
        <v>51000</v>
      </c>
      <c r="V19" s="85">
        <f t="shared" si="0"/>
        <v>-20095.578350600001</v>
      </c>
    </row>
    <row r="20" spans="1:28" ht="13.5" thickBot="1">
      <c r="A20" s="7" t="s">
        <v>98</v>
      </c>
      <c r="B20" s="7" t="s">
        <v>99</v>
      </c>
      <c r="C20" s="7" t="s">
        <v>100</v>
      </c>
      <c r="D20" s="7" t="s">
        <v>105</v>
      </c>
      <c r="E20" s="7" t="s">
        <v>101</v>
      </c>
      <c r="F20" s="7" t="s">
        <v>102</v>
      </c>
      <c r="G20" s="7" t="s">
        <v>103</v>
      </c>
      <c r="H20" s="10" t="s">
        <v>104</v>
      </c>
      <c r="I20" s="10" t="s">
        <v>147</v>
      </c>
      <c r="J20" s="10" t="s">
        <v>148</v>
      </c>
      <c r="K20" s="10" t="s">
        <v>156</v>
      </c>
      <c r="L20" s="10" t="s">
        <v>118</v>
      </c>
      <c r="M20" s="10" t="s">
        <v>119</v>
      </c>
      <c r="N20" s="10" t="s">
        <v>149</v>
      </c>
      <c r="O20" s="10" t="s">
        <v>115</v>
      </c>
      <c r="P20" s="9" t="s">
        <v>114</v>
      </c>
      <c r="Q20" s="7" t="s">
        <v>107</v>
      </c>
      <c r="U20">
        <v>54000</v>
      </c>
      <c r="V20" s="85">
        <f t="shared" si="0"/>
        <v>-20095.574249600002</v>
      </c>
    </row>
    <row r="21" spans="1:28" s="49" customFormat="1">
      <c r="A21" s="62" t="s">
        <v>204</v>
      </c>
      <c r="B21" s="63" t="s">
        <v>152</v>
      </c>
      <c r="C21" s="64">
        <v>34426.477299999999</v>
      </c>
      <c r="D21" s="63" t="s">
        <v>205</v>
      </c>
      <c r="E21" s="49">
        <f t="shared" ref="E21:E52" si="1">+(C21-C$7)/C$8</f>
        <v>-52484.95321357403</v>
      </c>
      <c r="F21" s="49">
        <f t="shared" ref="F21:F52" si="2">ROUND(2*E21,0)/2</f>
        <v>-52485</v>
      </c>
      <c r="G21" s="49">
        <f t="shared" ref="G21:G52" si="3">+C21-(C$7+F21*C$8)</f>
        <v>1.7913699994096532E-2</v>
      </c>
      <c r="K21"/>
      <c r="N21" s="49">
        <f>G21</f>
        <v>1.7913699994096532E-2</v>
      </c>
      <c r="O21" s="49">
        <f t="shared" ref="O21:O52" ca="1" si="4">+C$11+C$12*F21</f>
        <v>-5.8769571605726319E-3</v>
      </c>
      <c r="Q21" s="50">
        <f t="shared" ref="Q21:Q52" si="5">+C21-15018.5</f>
        <v>19407.977299999999</v>
      </c>
      <c r="R21"/>
      <c r="S21"/>
      <c r="T21"/>
      <c r="U21">
        <v>57000</v>
      </c>
      <c r="V21" s="85">
        <f>+Q$2+Q$3*U21+Q$4*U21^2</f>
        <v>-20095.569619400001</v>
      </c>
      <c r="W21"/>
      <c r="X21"/>
      <c r="Y21"/>
      <c r="Z21"/>
      <c r="AA21"/>
      <c r="AB21"/>
    </row>
    <row r="22" spans="1:28">
      <c r="A22" s="23" t="s">
        <v>192</v>
      </c>
      <c r="B22" s="58" t="s">
        <v>153</v>
      </c>
      <c r="C22" s="23">
        <v>38011.199999999997</v>
      </c>
      <c r="D22" s="23" t="s">
        <v>193</v>
      </c>
      <c r="E22" s="49">
        <f t="shared" si="1"/>
        <v>-43122.489666671041</v>
      </c>
      <c r="F22" s="49">
        <f t="shared" si="2"/>
        <v>-43122.5</v>
      </c>
      <c r="G22" s="49">
        <f t="shared" si="3"/>
        <v>3.9564499966218136E-3</v>
      </c>
      <c r="H22" s="49"/>
      <c r="I22" s="49"/>
      <c r="J22" s="49"/>
      <c r="K22" s="49">
        <f>G22</f>
        <v>3.9564499966218136E-3</v>
      </c>
      <c r="L22" s="49"/>
      <c r="M22" s="49"/>
      <c r="N22" s="49"/>
      <c r="O22" s="49">
        <f t="shared" ca="1" si="4"/>
        <v>-4.5511825186627559E-3</v>
      </c>
      <c r="P22" s="49"/>
      <c r="Q22" s="50">
        <f t="shared" si="5"/>
        <v>22992.699999999997</v>
      </c>
      <c r="U22">
        <v>60000</v>
      </c>
      <c r="V22" s="85">
        <f>+Q$2+Q$3*U22+Q$4*U22^2</f>
        <v>-20095.564459999998</v>
      </c>
    </row>
    <row r="23" spans="1:28">
      <c r="A23" s="49" t="s">
        <v>104</v>
      </c>
      <c r="B23" s="30"/>
      <c r="C23" s="13">
        <v>38011.390899999999</v>
      </c>
      <c r="D23" s="13" t="s">
        <v>106</v>
      </c>
      <c r="E23" s="49">
        <f t="shared" si="1"/>
        <v>-43121.99108018593</v>
      </c>
      <c r="F23" s="49">
        <f t="shared" si="2"/>
        <v>-43122</v>
      </c>
      <c r="G23" s="49">
        <f t="shared" si="3"/>
        <v>3.4152399966842495E-3</v>
      </c>
      <c r="H23" s="49">
        <f>+G23</f>
        <v>3.4152399966842495E-3</v>
      </c>
      <c r="I23" s="49"/>
      <c r="J23" s="49"/>
      <c r="K23" s="49"/>
      <c r="L23" s="49"/>
      <c r="M23" s="49"/>
      <c r="N23" s="49"/>
      <c r="O23" s="49">
        <f t="shared" ca="1" si="4"/>
        <v>-4.5511117162786753E-3</v>
      </c>
      <c r="P23" s="49"/>
      <c r="Q23" s="50">
        <f t="shared" si="5"/>
        <v>22992.890899999999</v>
      </c>
      <c r="R23" s="49"/>
      <c r="S23" s="49"/>
      <c r="T23" s="49"/>
      <c r="U23">
        <v>63000</v>
      </c>
      <c r="V23" s="85">
        <f>+Q$2+Q$3*U23+Q$4*U23^2</f>
        <v>-20095.558771399999</v>
      </c>
      <c r="W23" s="49"/>
      <c r="X23" s="49"/>
      <c r="Y23" s="49"/>
      <c r="Z23" s="49"/>
      <c r="AA23" s="49"/>
      <c r="AB23" s="49"/>
    </row>
    <row r="24" spans="1:28">
      <c r="A24" s="23" t="s">
        <v>192</v>
      </c>
      <c r="B24" s="58" t="s">
        <v>152</v>
      </c>
      <c r="C24" s="23">
        <v>38012.156000000003</v>
      </c>
      <c r="D24" s="23" t="s">
        <v>193</v>
      </c>
      <c r="E24" s="49">
        <f t="shared" si="1"/>
        <v>-43119.992816593658</v>
      </c>
      <c r="F24" s="49">
        <f t="shared" si="2"/>
        <v>-43120</v>
      </c>
      <c r="G24" s="49">
        <f t="shared" si="3"/>
        <v>2.7504000026965514E-3</v>
      </c>
      <c r="H24" s="49"/>
      <c r="I24" s="49"/>
      <c r="J24" s="49"/>
      <c r="K24" s="49">
        <f t="shared" ref="K24:K32" si="6">G24</f>
        <v>2.7504000026965514E-3</v>
      </c>
      <c r="L24" s="49"/>
      <c r="M24" s="49"/>
      <c r="N24" s="49"/>
      <c r="O24" s="49">
        <f t="shared" ca="1" si="4"/>
        <v>-4.5508285067423528E-3</v>
      </c>
      <c r="P24" s="49"/>
      <c r="Q24" s="50">
        <f t="shared" si="5"/>
        <v>22993.656000000003</v>
      </c>
      <c r="U24">
        <v>66000</v>
      </c>
      <c r="V24" s="85">
        <f>+Q$2+Q$3*U24+Q$4*U24^2</f>
        <v>-20095.552553599999</v>
      </c>
    </row>
    <row r="25" spans="1:28">
      <c r="A25" s="23" t="s">
        <v>192</v>
      </c>
      <c r="B25" s="58" t="s">
        <v>152</v>
      </c>
      <c r="C25" s="23">
        <v>38774.091500000002</v>
      </c>
      <c r="D25" s="23" t="s">
        <v>193</v>
      </c>
      <c r="E25" s="49">
        <f t="shared" si="1"/>
        <v>-41129.994163743526</v>
      </c>
      <c r="F25" s="49">
        <f t="shared" si="2"/>
        <v>-41130</v>
      </c>
      <c r="G25" s="49">
        <f t="shared" si="3"/>
        <v>2.2346000041579828E-3</v>
      </c>
      <c r="H25" s="49"/>
      <c r="I25" s="49"/>
      <c r="J25" s="49"/>
      <c r="K25" s="49">
        <f t="shared" si="6"/>
        <v>2.2346000041579828E-3</v>
      </c>
      <c r="L25" s="49"/>
      <c r="M25" s="49"/>
      <c r="N25" s="49"/>
      <c r="O25" s="49">
        <f t="shared" ca="1" si="4"/>
        <v>-4.2690350181014275E-3</v>
      </c>
      <c r="P25" s="49"/>
      <c r="Q25" s="50">
        <f t="shared" si="5"/>
        <v>23755.591500000002</v>
      </c>
      <c r="U25">
        <v>69000</v>
      </c>
      <c r="V25" s="85">
        <f>+Q$2+Q$3*U25+Q$4*U25^2</f>
        <v>-20095.545806599999</v>
      </c>
    </row>
    <row r="26" spans="1:28">
      <c r="A26" s="23" t="s">
        <v>192</v>
      </c>
      <c r="B26" s="58" t="s">
        <v>153</v>
      </c>
      <c r="C26" s="23">
        <v>38774.280899999998</v>
      </c>
      <c r="D26" s="23" t="s">
        <v>193</v>
      </c>
      <c r="E26" s="49">
        <f t="shared" si="1"/>
        <v>-41129.499494910218</v>
      </c>
      <c r="F26" s="49">
        <f t="shared" si="2"/>
        <v>-41129.5</v>
      </c>
      <c r="G26" s="49">
        <f t="shared" si="3"/>
        <v>1.933899984578602E-4</v>
      </c>
      <c r="H26" s="49"/>
      <c r="I26" s="49"/>
      <c r="J26" s="49"/>
      <c r="K26" s="49">
        <f t="shared" si="6"/>
        <v>1.933899984578602E-4</v>
      </c>
      <c r="L26" s="49"/>
      <c r="M26" s="49"/>
      <c r="N26" s="49"/>
      <c r="O26" s="49">
        <f t="shared" ca="1" si="4"/>
        <v>-4.2689642157173469E-3</v>
      </c>
      <c r="P26" s="49"/>
      <c r="Q26" s="50">
        <f t="shared" si="5"/>
        <v>23755.780899999998</v>
      </c>
    </row>
    <row r="27" spans="1:28">
      <c r="A27" s="23" t="s">
        <v>192</v>
      </c>
      <c r="B27" s="58" t="s">
        <v>153</v>
      </c>
      <c r="C27" s="23">
        <v>38775.046300000002</v>
      </c>
      <c r="D27" s="23" t="s">
        <v>193</v>
      </c>
      <c r="E27" s="49">
        <f t="shared" si="1"/>
        <v>-41127.500447787599</v>
      </c>
      <c r="F27" s="49">
        <f t="shared" si="2"/>
        <v>-41127.5</v>
      </c>
      <c r="G27" s="49">
        <f t="shared" si="3"/>
        <v>-1.7144999583251774E-4</v>
      </c>
      <c r="H27" s="49"/>
      <c r="I27" s="49"/>
      <c r="J27" s="49"/>
      <c r="K27" s="49">
        <f t="shared" si="6"/>
        <v>-1.7144999583251774E-4</v>
      </c>
      <c r="L27" s="49"/>
      <c r="M27" s="49"/>
      <c r="N27" s="49"/>
      <c r="O27" s="49">
        <f t="shared" ca="1" si="4"/>
        <v>-4.2686810061810243E-3</v>
      </c>
      <c r="P27" s="49"/>
      <c r="Q27" s="50">
        <f t="shared" si="5"/>
        <v>23756.546300000002</v>
      </c>
    </row>
    <row r="28" spans="1:28">
      <c r="A28" s="23" t="s">
        <v>192</v>
      </c>
      <c r="B28" s="58" t="s">
        <v>152</v>
      </c>
      <c r="C28" s="23">
        <v>38775.238499999999</v>
      </c>
      <c r="D28" s="23" t="s">
        <v>193</v>
      </c>
      <c r="E28" s="49">
        <f t="shared" si="1"/>
        <v>-41126.998466004261</v>
      </c>
      <c r="F28" s="49">
        <f t="shared" si="2"/>
        <v>-41127</v>
      </c>
      <c r="G28" s="49">
        <f t="shared" si="3"/>
        <v>5.8734000049298629E-4</v>
      </c>
      <c r="H28" s="49"/>
      <c r="I28" s="49"/>
      <c r="J28" s="49"/>
      <c r="K28" s="49">
        <f t="shared" si="6"/>
        <v>5.8734000049298629E-4</v>
      </c>
      <c r="L28" s="49"/>
      <c r="M28" s="49"/>
      <c r="N28" s="49"/>
      <c r="O28" s="49">
        <f t="shared" ca="1" si="4"/>
        <v>-4.2686102037969437E-3</v>
      </c>
      <c r="P28" s="49"/>
      <c r="Q28" s="50">
        <f t="shared" si="5"/>
        <v>23756.738499999999</v>
      </c>
    </row>
    <row r="29" spans="1:28">
      <c r="A29" s="23" t="s">
        <v>192</v>
      </c>
      <c r="B29" s="58" t="s">
        <v>152</v>
      </c>
      <c r="C29" s="23">
        <v>39095.330999999998</v>
      </c>
      <c r="D29" s="23" t="s">
        <v>193</v>
      </c>
      <c r="E29" s="49">
        <f t="shared" si="1"/>
        <v>-40290.991161202968</v>
      </c>
      <c r="F29" s="49">
        <f t="shared" si="2"/>
        <v>-40291</v>
      </c>
      <c r="G29" s="49">
        <f t="shared" si="3"/>
        <v>3.3842199991340749E-3</v>
      </c>
      <c r="H29" s="49"/>
      <c r="I29" s="49"/>
      <c r="J29" s="49"/>
      <c r="K29" s="49">
        <f t="shared" si="6"/>
        <v>3.3842199991340749E-3</v>
      </c>
      <c r="L29" s="49"/>
      <c r="M29" s="49"/>
      <c r="N29" s="49"/>
      <c r="O29" s="49">
        <f t="shared" ca="1" si="4"/>
        <v>-4.1502286176141236E-3</v>
      </c>
      <c r="P29" s="49"/>
      <c r="Q29" s="50">
        <f t="shared" si="5"/>
        <v>24076.830999999998</v>
      </c>
    </row>
    <row r="30" spans="1:28">
      <c r="A30" s="23" t="s">
        <v>192</v>
      </c>
      <c r="B30" s="58" t="s">
        <v>153</v>
      </c>
      <c r="C30" s="23">
        <v>39141.084300000002</v>
      </c>
      <c r="D30" s="23" t="s">
        <v>193</v>
      </c>
      <c r="E30" s="49">
        <f t="shared" si="1"/>
        <v>-40171.494162620467</v>
      </c>
      <c r="F30" s="49">
        <f t="shared" si="2"/>
        <v>-40171.5</v>
      </c>
      <c r="G30" s="49">
        <f t="shared" si="3"/>
        <v>2.2350299987010658E-3</v>
      </c>
      <c r="H30" s="49"/>
      <c r="I30" s="49"/>
      <c r="J30" s="49"/>
      <c r="K30" s="49">
        <f t="shared" si="6"/>
        <v>2.2350299987010658E-3</v>
      </c>
      <c r="L30" s="49"/>
      <c r="M30" s="49"/>
      <c r="N30" s="49"/>
      <c r="O30" s="49">
        <f t="shared" ca="1" si="4"/>
        <v>-4.1333068478188514E-3</v>
      </c>
      <c r="P30" s="49"/>
      <c r="Q30" s="50">
        <f t="shared" si="5"/>
        <v>24122.584300000002</v>
      </c>
    </row>
    <row r="31" spans="1:28">
      <c r="A31" s="23" t="s">
        <v>192</v>
      </c>
      <c r="B31" s="58" t="s">
        <v>152</v>
      </c>
      <c r="C31" s="23">
        <v>39141.274799999999</v>
      </c>
      <c r="D31" s="23" t="s">
        <v>193</v>
      </c>
      <c r="E31" s="49">
        <f t="shared" si="1"/>
        <v>-40170.996620842503</v>
      </c>
      <c r="F31" s="49">
        <f t="shared" si="2"/>
        <v>-40171</v>
      </c>
      <c r="G31" s="49">
        <f t="shared" si="3"/>
        <v>1.293820001592394E-3</v>
      </c>
      <c r="H31" s="49"/>
      <c r="I31" s="49"/>
      <c r="J31" s="49"/>
      <c r="K31" s="49">
        <f t="shared" si="6"/>
        <v>1.293820001592394E-3</v>
      </c>
      <c r="L31" s="49"/>
      <c r="M31" s="49"/>
      <c r="N31" s="49"/>
      <c r="O31" s="49">
        <f t="shared" ca="1" si="4"/>
        <v>-4.1332360454347707E-3</v>
      </c>
      <c r="P31" s="49"/>
      <c r="Q31" s="50">
        <f t="shared" si="5"/>
        <v>24122.774799999999</v>
      </c>
    </row>
    <row r="32" spans="1:28">
      <c r="A32" s="23" t="s">
        <v>192</v>
      </c>
      <c r="B32" s="58" t="s">
        <v>153</v>
      </c>
      <c r="C32" s="23">
        <v>39142.999499999998</v>
      </c>
      <c r="D32" s="23" t="s">
        <v>193</v>
      </c>
      <c r="E32" s="49">
        <f t="shared" si="1"/>
        <v>-40166.492104808574</v>
      </c>
      <c r="F32" s="49">
        <f t="shared" si="2"/>
        <v>-40166.5</v>
      </c>
      <c r="G32" s="49">
        <f t="shared" si="3"/>
        <v>3.0229299954953603E-3</v>
      </c>
      <c r="H32" s="49"/>
      <c r="I32" s="49"/>
      <c r="J32" s="49"/>
      <c r="K32" s="49">
        <f t="shared" si="6"/>
        <v>3.0229299954953603E-3</v>
      </c>
      <c r="L32" s="49"/>
      <c r="M32" s="49"/>
      <c r="N32" s="49"/>
      <c r="O32" s="49">
        <f t="shared" ca="1" si="4"/>
        <v>-4.132598823978045E-3</v>
      </c>
      <c r="P32" s="49"/>
      <c r="Q32" s="50">
        <f t="shared" si="5"/>
        <v>24124.499499999998</v>
      </c>
    </row>
    <row r="33" spans="1:31">
      <c r="A33" s="62" t="s">
        <v>206</v>
      </c>
      <c r="B33" s="63" t="s">
        <v>152</v>
      </c>
      <c r="C33" s="64">
        <v>39143.188499999997</v>
      </c>
      <c r="D33" s="63" t="s">
        <v>205</v>
      </c>
      <c r="E33" s="49">
        <f t="shared" si="1"/>
        <v>-40165.998480682407</v>
      </c>
      <c r="F33" s="49">
        <f t="shared" si="2"/>
        <v>-40166</v>
      </c>
      <c r="G33" s="49">
        <f t="shared" si="3"/>
        <v>5.817199926241301E-4</v>
      </c>
      <c r="H33" s="49"/>
      <c r="I33" s="49"/>
      <c r="J33" s="49"/>
      <c r="L33" s="49"/>
      <c r="M33" s="49"/>
      <c r="N33" s="49">
        <f>G33</f>
        <v>5.817199926241301E-4</v>
      </c>
      <c r="O33" s="49">
        <f t="shared" ca="1" si="4"/>
        <v>-4.1325280215939644E-3</v>
      </c>
      <c r="P33" s="49"/>
      <c r="Q33" s="50">
        <f t="shared" si="5"/>
        <v>24124.688499999997</v>
      </c>
    </row>
    <row r="34" spans="1:31" s="49" customFormat="1">
      <c r="A34" s="23" t="s">
        <v>192</v>
      </c>
      <c r="B34" s="58" t="s">
        <v>152</v>
      </c>
      <c r="C34" s="23">
        <v>39143.188500000004</v>
      </c>
      <c r="D34" s="23" t="s">
        <v>193</v>
      </c>
      <c r="E34" s="49">
        <f t="shared" si="1"/>
        <v>-40165.998480682385</v>
      </c>
      <c r="F34" s="49">
        <f t="shared" si="2"/>
        <v>-40166</v>
      </c>
      <c r="G34" s="49">
        <f t="shared" si="3"/>
        <v>5.8171999990008771E-4</v>
      </c>
      <c r="K34" s="49">
        <f>G34</f>
        <v>5.8171999990008771E-4</v>
      </c>
      <c r="O34" s="49">
        <f t="shared" ca="1" si="4"/>
        <v>-4.1325280215939644E-3</v>
      </c>
      <c r="Q34" s="50">
        <f t="shared" si="5"/>
        <v>24124.688500000004</v>
      </c>
      <c r="R34"/>
      <c r="S34"/>
      <c r="T34"/>
      <c r="U34"/>
      <c r="V34"/>
      <c r="W34"/>
      <c r="X34"/>
      <c r="Y34"/>
      <c r="Z34"/>
      <c r="AA34"/>
      <c r="AB34"/>
      <c r="AC34" s="49" t="s">
        <v>120</v>
      </c>
      <c r="AE34" s="49" t="s">
        <v>122</v>
      </c>
    </row>
    <row r="35" spans="1:31" s="49" customFormat="1">
      <c r="A35" s="62" t="s">
        <v>206</v>
      </c>
      <c r="B35" s="63" t="s">
        <v>152</v>
      </c>
      <c r="C35" s="64">
        <v>39153.144999999997</v>
      </c>
      <c r="D35" s="63" t="s">
        <v>205</v>
      </c>
      <c r="E35" s="49">
        <f t="shared" si="1"/>
        <v>-40139.994413950903</v>
      </c>
      <c r="F35" s="49">
        <f t="shared" si="2"/>
        <v>-40140</v>
      </c>
      <c r="G35" s="49">
        <f t="shared" si="3"/>
        <v>2.1387999950093217E-3</v>
      </c>
      <c r="K35"/>
      <c r="N35" s="49">
        <f>G35</f>
        <v>2.1387999950093217E-3</v>
      </c>
      <c r="O35" s="49">
        <f t="shared" ca="1" si="4"/>
        <v>-4.1288462976217712E-3</v>
      </c>
      <c r="Q35" s="50">
        <f t="shared" si="5"/>
        <v>24134.644999999997</v>
      </c>
      <c r="R35"/>
      <c r="S35"/>
      <c r="T35"/>
      <c r="U35"/>
      <c r="V35"/>
      <c r="W35"/>
      <c r="X35"/>
      <c r="Y35"/>
      <c r="Z35"/>
      <c r="AA35"/>
      <c r="AB35"/>
      <c r="AC35" s="49" t="s">
        <v>120</v>
      </c>
      <c r="AE35" s="49" t="s">
        <v>122</v>
      </c>
    </row>
    <row r="36" spans="1:31" s="49" customFormat="1">
      <c r="A36" s="23" t="s">
        <v>192</v>
      </c>
      <c r="B36" s="58" t="s">
        <v>152</v>
      </c>
      <c r="C36" s="23">
        <v>39153.145000000004</v>
      </c>
      <c r="D36" s="23" t="s">
        <v>193</v>
      </c>
      <c r="E36" s="49">
        <f t="shared" si="1"/>
        <v>-40139.994413950881</v>
      </c>
      <c r="F36" s="49">
        <f t="shared" si="2"/>
        <v>-40140</v>
      </c>
      <c r="G36" s="49">
        <f t="shared" si="3"/>
        <v>2.1388000022852793E-3</v>
      </c>
      <c r="K36" s="49">
        <f>G36</f>
        <v>2.1388000022852793E-3</v>
      </c>
      <c r="O36" s="49">
        <f t="shared" ca="1" si="4"/>
        <v>-4.1288462976217712E-3</v>
      </c>
      <c r="Q36" s="50">
        <f t="shared" si="5"/>
        <v>24134.645000000004</v>
      </c>
      <c r="R36"/>
      <c r="S36"/>
      <c r="T36"/>
      <c r="U36"/>
      <c r="V36"/>
      <c r="W36"/>
      <c r="X36"/>
      <c r="Y36"/>
      <c r="Z36"/>
      <c r="AA36"/>
      <c r="AB36"/>
      <c r="AC36" s="49" t="s">
        <v>120</v>
      </c>
      <c r="AE36" s="49" t="s">
        <v>122</v>
      </c>
    </row>
    <row r="37" spans="1:31" s="49" customFormat="1">
      <c r="A37" s="49" t="s">
        <v>121</v>
      </c>
      <c r="B37" s="30" t="s">
        <v>153</v>
      </c>
      <c r="C37" s="13">
        <v>39490.671000000002</v>
      </c>
      <c r="D37" s="13"/>
      <c r="E37" s="49">
        <f t="shared" si="1"/>
        <v>-39258.454854103766</v>
      </c>
      <c r="F37" s="49">
        <f t="shared" si="2"/>
        <v>-39258.5</v>
      </c>
      <c r="G37" s="49">
        <f t="shared" si="3"/>
        <v>1.7285570000240114E-2</v>
      </c>
      <c r="I37" s="49">
        <f>G37</f>
        <v>1.7285570000240114E-2</v>
      </c>
      <c r="O37" s="49">
        <f t="shared" ca="1" si="4"/>
        <v>-4.0040216944876132E-3</v>
      </c>
      <c r="Q37" s="50">
        <f t="shared" si="5"/>
        <v>24472.171000000002</v>
      </c>
      <c r="AA37" s="49">
        <v>7</v>
      </c>
      <c r="AC37" s="49" t="s">
        <v>120</v>
      </c>
      <c r="AE37" s="49" t="s">
        <v>122</v>
      </c>
    </row>
    <row r="38" spans="1:31" s="49" customFormat="1">
      <c r="A38" s="49" t="s">
        <v>121</v>
      </c>
      <c r="B38" s="30"/>
      <c r="C38" s="13">
        <v>39520.714999999997</v>
      </c>
      <c r="D38" s="13"/>
      <c r="E38" s="49">
        <f t="shared" si="1"/>
        <v>-39179.986900417112</v>
      </c>
      <c r="F38" s="49">
        <f t="shared" si="2"/>
        <v>-39180</v>
      </c>
      <c r="G38" s="49">
        <f t="shared" si="3"/>
        <v>5.0155999924754724E-3</v>
      </c>
      <c r="I38" s="49">
        <f>G38</f>
        <v>5.0155999924754724E-3</v>
      </c>
      <c r="O38" s="49">
        <f t="shared" ca="1" si="4"/>
        <v>-3.9929057201869532E-3</v>
      </c>
      <c r="Q38" s="50">
        <f t="shared" si="5"/>
        <v>24502.214999999997</v>
      </c>
      <c r="AA38" s="49">
        <v>5</v>
      </c>
      <c r="AC38" s="49" t="s">
        <v>120</v>
      </c>
      <c r="AE38" s="49" t="s">
        <v>122</v>
      </c>
    </row>
    <row r="39" spans="1:31">
      <c r="A39" s="49" t="s">
        <v>121</v>
      </c>
      <c r="B39" s="30"/>
      <c r="C39" s="13">
        <v>39531.436999999998</v>
      </c>
      <c r="D39" s="13"/>
      <c r="E39" s="49">
        <f t="shared" si="1"/>
        <v>-39151.983525386204</v>
      </c>
      <c r="F39" s="49">
        <f t="shared" si="2"/>
        <v>-39152</v>
      </c>
      <c r="G39" s="49">
        <f t="shared" si="3"/>
        <v>6.3078399980440736E-3</v>
      </c>
      <c r="H39" s="49"/>
      <c r="I39" s="49">
        <f>G39</f>
        <v>6.3078399980440736E-3</v>
      </c>
      <c r="J39" s="49"/>
      <c r="K39" s="49"/>
      <c r="L39" s="49"/>
      <c r="M39" s="49"/>
      <c r="N39" s="49"/>
      <c r="O39" s="49">
        <f t="shared" ca="1" si="4"/>
        <v>-3.9889407866784393E-3</v>
      </c>
      <c r="P39" s="49"/>
      <c r="Q39" s="50">
        <f t="shared" si="5"/>
        <v>24512.936999999998</v>
      </c>
      <c r="R39" s="49"/>
      <c r="S39" s="49"/>
      <c r="T39" s="49"/>
      <c r="U39" s="49"/>
      <c r="V39" s="49"/>
      <c r="W39" s="49"/>
      <c r="X39" s="49"/>
      <c r="Y39" s="49"/>
      <c r="Z39" s="49"/>
      <c r="AA39" s="49">
        <v>5</v>
      </c>
      <c r="AB39" s="49"/>
    </row>
    <row r="40" spans="1:31">
      <c r="A40" s="49" t="s">
        <v>121</v>
      </c>
      <c r="B40" s="30"/>
      <c r="C40" s="13">
        <v>39554.362000000001</v>
      </c>
      <c r="D40" s="13"/>
      <c r="E40" s="49">
        <f t="shared" si="1"/>
        <v>-39092.108747118764</v>
      </c>
      <c r="F40" s="49">
        <f t="shared" si="2"/>
        <v>-39092</v>
      </c>
      <c r="G40" s="49">
        <f t="shared" si="3"/>
        <v>-4.1637359994638246E-2</v>
      </c>
      <c r="H40" s="49"/>
      <c r="I40" s="49">
        <f>G40</f>
        <v>-4.1637359994638246E-2</v>
      </c>
      <c r="J40" s="49"/>
      <c r="K40" s="49"/>
      <c r="L40" s="49"/>
      <c r="M40" s="49"/>
      <c r="N40" s="49"/>
      <c r="O40" s="49">
        <f t="shared" ca="1" si="4"/>
        <v>-3.9804445005887628E-3</v>
      </c>
      <c r="P40" s="49"/>
      <c r="Q40" s="50">
        <f t="shared" si="5"/>
        <v>24535.862000000001</v>
      </c>
      <c r="R40" s="49"/>
      <c r="S40" s="49"/>
      <c r="T40" s="49"/>
      <c r="U40" s="49"/>
      <c r="V40" s="49"/>
      <c r="W40" s="49"/>
      <c r="X40" s="49"/>
      <c r="Y40" s="49"/>
      <c r="Z40" s="49"/>
      <c r="AA40" s="49">
        <v>8</v>
      </c>
      <c r="AB40" s="49"/>
    </row>
    <row r="41" spans="1:31">
      <c r="A41" s="49" t="s">
        <v>123</v>
      </c>
      <c r="B41" s="30"/>
      <c r="C41" s="13">
        <v>39574.516000000003</v>
      </c>
      <c r="D41" s="13"/>
      <c r="E41" s="49">
        <f t="shared" si="1"/>
        <v>-39039.471177600673</v>
      </c>
      <c r="F41" s="49">
        <f t="shared" si="2"/>
        <v>-39039.5</v>
      </c>
      <c r="G41" s="49">
        <f t="shared" si="3"/>
        <v>1.1035590003302786E-2</v>
      </c>
      <c r="H41" s="49"/>
      <c r="I41" s="49">
        <f>G41</f>
        <v>1.1035590003302786E-2</v>
      </c>
      <c r="J41" s="49"/>
      <c r="K41" s="49"/>
      <c r="L41" s="49"/>
      <c r="M41" s="49"/>
      <c r="N41" s="49"/>
      <c r="O41" s="49">
        <f t="shared" ca="1" si="4"/>
        <v>-3.9730102502602959E-3</v>
      </c>
      <c r="P41" s="49"/>
      <c r="Q41" s="50">
        <f t="shared" si="5"/>
        <v>24556.016000000003</v>
      </c>
      <c r="R41" s="49"/>
      <c r="S41" s="49"/>
      <c r="T41" s="49"/>
      <c r="U41" s="49"/>
      <c r="V41" s="49"/>
      <c r="W41" s="49"/>
      <c r="X41" s="49"/>
      <c r="Y41" s="49"/>
      <c r="Z41" s="49"/>
      <c r="AA41" s="49">
        <v>5</v>
      </c>
      <c r="AB41" s="49"/>
    </row>
    <row r="42" spans="1:31" s="49" customFormat="1">
      <c r="A42" s="23" t="s">
        <v>192</v>
      </c>
      <c r="B42" s="58" t="s">
        <v>152</v>
      </c>
      <c r="C42" s="23">
        <v>39920.054700000001</v>
      </c>
      <c r="D42" s="23" t="s">
        <v>193</v>
      </c>
      <c r="E42" s="49">
        <f t="shared" si="1"/>
        <v>-38137.004305394854</v>
      </c>
      <c r="F42" s="49">
        <f t="shared" si="2"/>
        <v>-38137</v>
      </c>
      <c r="G42" s="49">
        <f t="shared" si="3"/>
        <v>-1.6484599982504733E-3</v>
      </c>
      <c r="K42" s="49">
        <f>G42</f>
        <v>-1.6484599982504733E-3</v>
      </c>
      <c r="O42" s="49">
        <f t="shared" ca="1" si="4"/>
        <v>-3.8452119469947507E-3</v>
      </c>
      <c r="Q42" s="50">
        <f t="shared" si="5"/>
        <v>24901.554700000001</v>
      </c>
      <c r="R42"/>
      <c r="S42"/>
      <c r="T42"/>
      <c r="U42"/>
      <c r="V42"/>
      <c r="W42"/>
      <c r="X42"/>
      <c r="Y42"/>
      <c r="Z42"/>
      <c r="AA42"/>
      <c r="AB42"/>
      <c r="AC42" s="49" t="s">
        <v>124</v>
      </c>
    </row>
    <row r="43" spans="1:31" s="49" customFormat="1">
      <c r="A43" s="23" t="s">
        <v>192</v>
      </c>
      <c r="B43" s="58" t="s">
        <v>152</v>
      </c>
      <c r="C43" s="23">
        <v>39921.970300000001</v>
      </c>
      <c r="D43" s="23" t="s">
        <v>193</v>
      </c>
      <c r="E43" s="49">
        <f t="shared" si="1"/>
        <v>-38132.001202875806</v>
      </c>
      <c r="F43" s="49">
        <f t="shared" si="2"/>
        <v>-38132</v>
      </c>
      <c r="G43" s="49">
        <f t="shared" si="3"/>
        <v>-4.6055999700911343E-4</v>
      </c>
      <c r="K43" s="49">
        <f>G43</f>
        <v>-4.6055999700911343E-4</v>
      </c>
      <c r="O43" s="49">
        <f t="shared" ca="1" si="4"/>
        <v>-3.8445039231539443E-3</v>
      </c>
      <c r="Q43" s="50">
        <f t="shared" si="5"/>
        <v>24903.470300000001</v>
      </c>
      <c r="R43"/>
      <c r="S43"/>
      <c r="T43"/>
      <c r="U43"/>
      <c r="V43"/>
      <c r="W43"/>
      <c r="X43"/>
      <c r="Y43"/>
      <c r="Z43"/>
      <c r="AA43"/>
      <c r="AB43"/>
      <c r="AC43" s="49" t="s">
        <v>124</v>
      </c>
    </row>
    <row r="44" spans="1:31" s="49" customFormat="1">
      <c r="A44" s="23" t="s">
        <v>192</v>
      </c>
      <c r="B44" s="58" t="s">
        <v>153</v>
      </c>
      <c r="C44" s="23">
        <v>39922.160000000003</v>
      </c>
      <c r="D44" s="23" t="s">
        <v>193</v>
      </c>
      <c r="E44" s="49">
        <f t="shared" si="1"/>
        <v>-38131.505750512122</v>
      </c>
      <c r="F44" s="49">
        <f t="shared" si="2"/>
        <v>-38131.5</v>
      </c>
      <c r="G44" s="49">
        <f t="shared" si="3"/>
        <v>-2.2017699957359582E-3</v>
      </c>
      <c r="K44" s="49">
        <f>G44</f>
        <v>-2.2017699957359582E-3</v>
      </c>
      <c r="O44" s="49">
        <f t="shared" ca="1" si="4"/>
        <v>-3.8444331207698637E-3</v>
      </c>
      <c r="Q44" s="50">
        <f t="shared" si="5"/>
        <v>24903.660000000003</v>
      </c>
      <c r="R44"/>
      <c r="S44"/>
      <c r="T44"/>
      <c r="U44"/>
      <c r="V44"/>
      <c r="W44"/>
      <c r="X44"/>
      <c r="Y44"/>
      <c r="Z44"/>
      <c r="AA44"/>
      <c r="AB44"/>
      <c r="AC44" s="49" t="s">
        <v>124</v>
      </c>
    </row>
    <row r="45" spans="1:31">
      <c r="A45" s="49" t="s">
        <v>130</v>
      </c>
      <c r="B45" s="30" t="s">
        <v>153</v>
      </c>
      <c r="C45" s="13">
        <v>40652.311999999998</v>
      </c>
      <c r="D45" s="13"/>
      <c r="E45" s="49">
        <f t="shared" si="1"/>
        <v>-36224.518221546976</v>
      </c>
      <c r="F45" s="49">
        <f t="shared" si="2"/>
        <v>-36224.5</v>
      </c>
      <c r="G45" s="49">
        <f t="shared" si="3"/>
        <v>-6.9767099994351156E-3</v>
      </c>
      <c r="H45" s="49"/>
      <c r="I45" s="49">
        <f>G45</f>
        <v>-6.9767099994351156E-3</v>
      </c>
      <c r="J45" s="49"/>
      <c r="K45" s="49"/>
      <c r="L45" s="49"/>
      <c r="M45" s="49"/>
      <c r="N45" s="49"/>
      <c r="O45" s="49">
        <f t="shared" ca="1" si="4"/>
        <v>-3.5743928278863251E-3</v>
      </c>
      <c r="P45" s="49"/>
      <c r="Q45" s="50">
        <f t="shared" si="5"/>
        <v>25633.811999999998</v>
      </c>
      <c r="R45" s="49"/>
      <c r="S45" s="49"/>
      <c r="T45" s="49"/>
      <c r="U45" s="49"/>
      <c r="V45" s="49"/>
      <c r="W45" s="49"/>
      <c r="X45" s="49"/>
      <c r="Y45" s="49"/>
      <c r="Z45" s="49"/>
      <c r="AA45" s="49">
        <v>7</v>
      </c>
      <c r="AB45" s="49"/>
    </row>
    <row r="46" spans="1:31">
      <c r="A46" s="49" t="s">
        <v>130</v>
      </c>
      <c r="B46" s="30" t="s">
        <v>153</v>
      </c>
      <c r="C46" s="13">
        <v>40655.366000000002</v>
      </c>
      <c r="D46" s="13"/>
      <c r="E46" s="49">
        <f t="shared" si="1"/>
        <v>-36216.541882492274</v>
      </c>
      <c r="F46" s="49">
        <f t="shared" si="2"/>
        <v>-36216.5</v>
      </c>
      <c r="G46" s="49">
        <f t="shared" si="3"/>
        <v>-1.6036069995607249E-2</v>
      </c>
      <c r="H46" s="49"/>
      <c r="I46" s="49">
        <f>G46</f>
        <v>-1.6036069995607249E-2</v>
      </c>
      <c r="J46" s="49"/>
      <c r="K46" s="49"/>
      <c r="L46" s="49"/>
      <c r="M46" s="49"/>
      <c r="N46" s="49"/>
      <c r="O46" s="49">
        <f t="shared" ca="1" si="4"/>
        <v>-3.5732599897410349E-3</v>
      </c>
      <c r="P46" s="49"/>
      <c r="Q46" s="50">
        <f t="shared" si="5"/>
        <v>25636.866000000002</v>
      </c>
      <c r="R46" s="49"/>
      <c r="S46" s="49"/>
      <c r="T46" s="49"/>
      <c r="U46" s="49"/>
      <c r="V46" s="49"/>
      <c r="W46" s="49"/>
      <c r="X46" s="49"/>
      <c r="Y46" s="49"/>
      <c r="Z46" s="49"/>
      <c r="AA46" s="49">
        <v>14</v>
      </c>
      <c r="AB46" s="49"/>
    </row>
    <row r="47" spans="1:31" s="49" customFormat="1">
      <c r="A47" s="49" t="s">
        <v>129</v>
      </c>
      <c r="B47" s="30"/>
      <c r="C47" s="13">
        <v>40692.313999999998</v>
      </c>
      <c r="D47" s="13"/>
      <c r="E47" s="49">
        <f t="shared" si="1"/>
        <v>-36120.042283477007</v>
      </c>
      <c r="F47" s="49">
        <f t="shared" si="2"/>
        <v>-36120</v>
      </c>
      <c r="G47" s="49">
        <f t="shared" si="3"/>
        <v>-1.6189599999052007E-2</v>
      </c>
      <c r="I47" s="49">
        <f>G47</f>
        <v>-1.6189599999052007E-2</v>
      </c>
      <c r="O47" s="49">
        <f t="shared" ca="1" si="4"/>
        <v>-3.5595951296134719E-3</v>
      </c>
      <c r="Q47" s="50">
        <f t="shared" si="5"/>
        <v>25673.813999999998</v>
      </c>
      <c r="AA47" s="49">
        <v>5</v>
      </c>
      <c r="AC47" s="49" t="s">
        <v>124</v>
      </c>
    </row>
    <row r="48" spans="1:31" s="49" customFormat="1">
      <c r="A48" s="23" t="s">
        <v>192</v>
      </c>
      <c r="B48" s="58" t="s">
        <v>153</v>
      </c>
      <c r="C48" s="23">
        <v>40986.955099999999</v>
      </c>
      <c r="D48" s="23" t="s">
        <v>193</v>
      </c>
      <c r="E48" s="49">
        <f t="shared" si="1"/>
        <v>-35350.508127273119</v>
      </c>
      <c r="F48" s="49">
        <f t="shared" si="2"/>
        <v>-35350.5</v>
      </c>
      <c r="G48" s="49">
        <f t="shared" si="3"/>
        <v>-3.1117899998207577E-3</v>
      </c>
      <c r="K48" s="49">
        <f>G48</f>
        <v>-3.1117899998207577E-3</v>
      </c>
      <c r="O48" s="49">
        <f t="shared" ca="1" si="4"/>
        <v>-3.4506302605133757E-3</v>
      </c>
      <c r="Q48" s="50">
        <f t="shared" si="5"/>
        <v>25968.455099999999</v>
      </c>
      <c r="R48"/>
      <c r="S48"/>
      <c r="T48"/>
      <c r="U48"/>
      <c r="V48"/>
      <c r="W48"/>
      <c r="X48"/>
      <c r="Y48"/>
      <c r="Z48"/>
      <c r="AA48"/>
      <c r="AB48"/>
      <c r="AC48" s="49" t="s">
        <v>124</v>
      </c>
    </row>
    <row r="49" spans="1:31" s="49" customFormat="1">
      <c r="A49" s="23" t="s">
        <v>192</v>
      </c>
      <c r="B49" s="58" t="s">
        <v>152</v>
      </c>
      <c r="C49" s="23">
        <v>40987.145299999996</v>
      </c>
      <c r="D49" s="23" t="s">
        <v>193</v>
      </c>
      <c r="E49" s="49">
        <f t="shared" si="1"/>
        <v>-35350.011369025517</v>
      </c>
      <c r="F49" s="49">
        <f t="shared" si="2"/>
        <v>-35350</v>
      </c>
      <c r="G49" s="49">
        <f t="shared" si="3"/>
        <v>-4.3530000039027072E-3</v>
      </c>
      <c r="K49" s="49">
        <f>G49</f>
        <v>-4.3530000039027072E-3</v>
      </c>
      <c r="O49" s="49">
        <f t="shared" ca="1" si="4"/>
        <v>-3.4505594581292951E-3</v>
      </c>
      <c r="Q49" s="50">
        <f t="shared" si="5"/>
        <v>25968.645299999996</v>
      </c>
      <c r="R49"/>
      <c r="S49"/>
      <c r="T49"/>
      <c r="U49"/>
      <c r="V49"/>
      <c r="W49"/>
      <c r="X49"/>
      <c r="Y49"/>
      <c r="Z49"/>
      <c r="AA49"/>
      <c r="AB49"/>
      <c r="AC49" s="49" t="s">
        <v>124</v>
      </c>
    </row>
    <row r="50" spans="1:31" s="49" customFormat="1">
      <c r="A50" s="62" t="s">
        <v>207</v>
      </c>
      <c r="B50" s="63" t="s">
        <v>152</v>
      </c>
      <c r="C50" s="64">
        <v>41331.736499999999</v>
      </c>
      <c r="D50" s="63" t="s">
        <v>205</v>
      </c>
      <c r="E50" s="49">
        <f t="shared" si="1"/>
        <v>-34450.019146870211</v>
      </c>
      <c r="F50" s="49">
        <f t="shared" si="2"/>
        <v>-34450</v>
      </c>
      <c r="G50" s="49">
        <f t="shared" si="3"/>
        <v>-7.3310000007040799E-3</v>
      </c>
      <c r="K50"/>
      <c r="N50" s="49">
        <f>G50</f>
        <v>-7.3310000007040799E-3</v>
      </c>
      <c r="O50" s="49">
        <f t="shared" ca="1" si="4"/>
        <v>-3.3231151667841535E-3</v>
      </c>
      <c r="Q50" s="50">
        <f t="shared" si="5"/>
        <v>26313.236499999999</v>
      </c>
      <c r="R50"/>
      <c r="S50"/>
      <c r="T50"/>
      <c r="U50"/>
      <c r="V50"/>
      <c r="W50"/>
      <c r="X50"/>
      <c r="Y50"/>
      <c r="Z50"/>
      <c r="AA50"/>
      <c r="AB50"/>
      <c r="AC50" s="49" t="s">
        <v>124</v>
      </c>
    </row>
    <row r="51" spans="1:31" s="49" customFormat="1">
      <c r="A51" s="62" t="s">
        <v>207</v>
      </c>
      <c r="B51" s="63" t="s">
        <v>152</v>
      </c>
      <c r="C51" s="64">
        <v>41332.885600000001</v>
      </c>
      <c r="D51" s="63" t="s">
        <v>205</v>
      </c>
      <c r="E51" s="49">
        <f t="shared" si="1"/>
        <v>-34447.017964418417</v>
      </c>
      <c r="F51" s="49">
        <f t="shared" si="2"/>
        <v>-34447</v>
      </c>
      <c r="G51" s="49">
        <f t="shared" si="3"/>
        <v>-6.8782599992118776E-3</v>
      </c>
      <c r="K51"/>
      <c r="N51" s="49">
        <f>G51</f>
        <v>-6.8782599992118776E-3</v>
      </c>
      <c r="O51" s="49">
        <f t="shared" ca="1" si="4"/>
        <v>-3.3226903524796697E-3</v>
      </c>
      <c r="Q51" s="50">
        <f t="shared" si="5"/>
        <v>26314.385600000001</v>
      </c>
      <c r="R51"/>
      <c r="S51"/>
      <c r="T51"/>
      <c r="U51"/>
      <c r="V51"/>
      <c r="W51"/>
      <c r="X51"/>
      <c r="Y51"/>
      <c r="Z51"/>
      <c r="AA51"/>
      <c r="AB51"/>
      <c r="AC51" s="49" t="s">
        <v>124</v>
      </c>
    </row>
    <row r="52" spans="1:31" s="49" customFormat="1">
      <c r="A52" s="49" t="s">
        <v>131</v>
      </c>
      <c r="B52" s="30" t="s">
        <v>153</v>
      </c>
      <c r="C52" s="13">
        <v>41363.31</v>
      </c>
      <c r="D52" s="13"/>
      <c r="E52" s="49">
        <f t="shared" si="1"/>
        <v>-34367.556494236538</v>
      </c>
      <c r="F52" s="49">
        <f t="shared" si="2"/>
        <v>-34367.5</v>
      </c>
      <c r="G52" s="49">
        <f t="shared" si="3"/>
        <v>-2.1630650000588503E-2</v>
      </c>
      <c r="I52" s="49">
        <f>G52</f>
        <v>-2.1630650000588503E-2</v>
      </c>
      <c r="O52" s="49">
        <f t="shared" ca="1" si="4"/>
        <v>-3.3114327734108493E-3</v>
      </c>
      <c r="Q52" s="50">
        <f t="shared" si="5"/>
        <v>26344.809999999998</v>
      </c>
      <c r="AA52" s="49">
        <v>10</v>
      </c>
      <c r="AC52" s="49" t="s">
        <v>120</v>
      </c>
      <c r="AE52" s="49" t="s">
        <v>122</v>
      </c>
    </row>
    <row r="53" spans="1:31" s="49" customFormat="1">
      <c r="A53" s="62" t="s">
        <v>206</v>
      </c>
      <c r="B53" s="63"/>
      <c r="C53" s="64">
        <v>41372.131000000001</v>
      </c>
      <c r="D53" s="63" t="s">
        <v>205</v>
      </c>
      <c r="E53" s="49">
        <f t="shared" ref="E53:E84" si="7">+(C53-C$7)/C$8</f>
        <v>-34344.518089913865</v>
      </c>
      <c r="F53" s="49">
        <f t="shared" ref="F53:F84" si="8">ROUND(2*E53,0)/2</f>
        <v>-34344.5</v>
      </c>
      <c r="G53" s="49">
        <f t="shared" ref="G53:G72" si="9">+C53-(C$7+F53*C$8)</f>
        <v>-6.9263100012904033E-3</v>
      </c>
      <c r="K53"/>
      <c r="N53" s="49">
        <f>G53</f>
        <v>-6.9263100012904033E-3</v>
      </c>
      <c r="O53" s="49">
        <f t="shared" ref="O53:O84" ca="1" si="10">+C$11+C$12*F53</f>
        <v>-3.30817586374314E-3</v>
      </c>
      <c r="Q53" s="50">
        <f t="shared" ref="Q53:Q84" si="11">+C53-15018.5</f>
        <v>26353.631000000001</v>
      </c>
      <c r="R53"/>
      <c r="S53"/>
      <c r="T53"/>
      <c r="U53"/>
      <c r="V53"/>
      <c r="W53"/>
      <c r="X53"/>
      <c r="Y53"/>
      <c r="Z53"/>
      <c r="AA53"/>
      <c r="AB53"/>
      <c r="AC53" s="49" t="s">
        <v>124</v>
      </c>
    </row>
    <row r="54" spans="1:31" s="49" customFormat="1">
      <c r="A54" s="49" t="s">
        <v>131</v>
      </c>
      <c r="B54" s="30"/>
      <c r="C54" s="13">
        <v>41385.322999999997</v>
      </c>
      <c r="D54" s="13"/>
      <c r="E54" s="49">
        <f t="shared" si="7"/>
        <v>-34310.063648260482</v>
      </c>
      <c r="F54" s="49">
        <f t="shared" si="8"/>
        <v>-34310</v>
      </c>
      <c r="G54" s="49">
        <f t="shared" si="9"/>
        <v>-2.4369800004933495E-2</v>
      </c>
      <c r="I54" s="49">
        <f t="shared" ref="I54:I62" si="12">G54</f>
        <v>-2.4369800004933495E-2</v>
      </c>
      <c r="O54" s="49">
        <f t="shared" ca="1" si="10"/>
        <v>-3.303290499241576E-3</v>
      </c>
      <c r="Q54" s="50">
        <f t="shared" si="11"/>
        <v>26366.822999999997</v>
      </c>
      <c r="AA54" s="49">
        <v>7</v>
      </c>
      <c r="AC54" s="49" t="s">
        <v>124</v>
      </c>
    </row>
    <row r="55" spans="1:31" s="49" customFormat="1">
      <c r="A55" s="49" t="s">
        <v>132</v>
      </c>
      <c r="B55" s="30"/>
      <c r="C55" s="13">
        <v>41411.375999999997</v>
      </c>
      <c r="D55" s="13"/>
      <c r="E55" s="49">
        <f t="shared" si="7"/>
        <v>-34242.019260116467</v>
      </c>
      <c r="F55" s="49">
        <f t="shared" si="8"/>
        <v>-34242</v>
      </c>
      <c r="G55" s="49">
        <f t="shared" si="9"/>
        <v>-7.3743600005400367E-3</v>
      </c>
      <c r="I55" s="49">
        <f t="shared" si="12"/>
        <v>-7.3743600005400367E-3</v>
      </c>
      <c r="O55" s="49">
        <f t="shared" ca="1" si="10"/>
        <v>-3.2936613750066093E-3</v>
      </c>
      <c r="Q55" s="50">
        <f t="shared" si="11"/>
        <v>26392.875999999997</v>
      </c>
      <c r="AA55" s="49">
        <v>10</v>
      </c>
      <c r="AC55" s="49" t="s">
        <v>124</v>
      </c>
    </row>
    <row r="56" spans="1:31" s="49" customFormat="1">
      <c r="A56" s="49" t="s">
        <v>125</v>
      </c>
      <c r="B56" s="30" t="s">
        <v>153</v>
      </c>
      <c r="C56" s="13">
        <v>41722.464999999997</v>
      </c>
      <c r="D56" s="13"/>
      <c r="E56" s="49">
        <f t="shared" si="7"/>
        <v>-33429.527007272896</v>
      </c>
      <c r="F56" s="49">
        <f t="shared" si="8"/>
        <v>-33429.5</v>
      </c>
      <c r="G56" s="49">
        <f t="shared" si="9"/>
        <v>-1.0340610002458561E-2</v>
      </c>
      <c r="I56" s="49">
        <f t="shared" si="12"/>
        <v>-1.0340610002458561E-2</v>
      </c>
      <c r="O56" s="49">
        <f t="shared" ca="1" si="10"/>
        <v>-3.1786075008755793E-3</v>
      </c>
      <c r="Q56" s="50">
        <f t="shared" si="11"/>
        <v>26703.964999999997</v>
      </c>
      <c r="AA56" s="49">
        <v>8</v>
      </c>
      <c r="AC56" s="49" t="s">
        <v>124</v>
      </c>
    </row>
    <row r="57" spans="1:31" s="49" customFormat="1">
      <c r="A57" s="49" t="s">
        <v>125</v>
      </c>
      <c r="B57" s="30"/>
      <c r="C57" s="13">
        <v>41743.326000000001</v>
      </c>
      <c r="D57" s="13"/>
      <c r="E57" s="49">
        <f t="shared" si="7"/>
        <v>-33375.042917875413</v>
      </c>
      <c r="F57" s="49">
        <f t="shared" si="8"/>
        <v>-33375</v>
      </c>
      <c r="G57" s="49">
        <f t="shared" si="9"/>
        <v>-1.6432500000519212E-2</v>
      </c>
      <c r="I57" s="49">
        <f t="shared" si="12"/>
        <v>-1.6432500000519212E-2</v>
      </c>
      <c r="O57" s="49">
        <f t="shared" ca="1" si="10"/>
        <v>-3.1708900410107898E-3</v>
      </c>
      <c r="Q57" s="50">
        <f t="shared" si="11"/>
        <v>26724.826000000001</v>
      </c>
      <c r="AA57" s="49">
        <v>7</v>
      </c>
      <c r="AC57" s="49" t="s">
        <v>124</v>
      </c>
    </row>
    <row r="58" spans="1:31" s="49" customFormat="1">
      <c r="A58" s="49" t="s">
        <v>125</v>
      </c>
      <c r="B58" s="30"/>
      <c r="C58" s="13">
        <v>41751.364999999998</v>
      </c>
      <c r="D58" s="13"/>
      <c r="E58" s="49">
        <f t="shared" si="7"/>
        <v>-33354.0469160219</v>
      </c>
      <c r="F58" s="49">
        <f t="shared" si="8"/>
        <v>-33354</v>
      </c>
      <c r="G58" s="49">
        <f t="shared" si="9"/>
        <v>-1.7963320002309047E-2</v>
      </c>
      <c r="I58" s="49">
        <f t="shared" si="12"/>
        <v>-1.7963320002309047E-2</v>
      </c>
      <c r="O58" s="49">
        <f t="shared" ca="1" si="10"/>
        <v>-3.1679163408794031E-3</v>
      </c>
      <c r="Q58" s="50">
        <f t="shared" si="11"/>
        <v>26732.864999999998</v>
      </c>
      <c r="AA58" s="49">
        <v>10</v>
      </c>
      <c r="AC58" s="49" t="s">
        <v>124</v>
      </c>
    </row>
    <row r="59" spans="1:31" s="49" customFormat="1">
      <c r="A59" s="49" t="s">
        <v>133</v>
      </c>
      <c r="B59" s="30"/>
      <c r="C59" s="13">
        <v>41795.404999999999</v>
      </c>
      <c r="D59" s="13"/>
      <c r="E59" s="49">
        <f t="shared" si="7"/>
        <v>-33239.024659319701</v>
      </c>
      <c r="F59" s="49">
        <f t="shared" si="8"/>
        <v>-33239</v>
      </c>
      <c r="G59" s="49">
        <f t="shared" si="9"/>
        <v>-9.4416200008708984E-3</v>
      </c>
      <c r="I59" s="49">
        <f t="shared" si="12"/>
        <v>-9.4416200008708984E-3</v>
      </c>
      <c r="O59" s="49">
        <f t="shared" ca="1" si="10"/>
        <v>-3.1516317925408574E-3</v>
      </c>
      <c r="Q59" s="50">
        <f t="shared" si="11"/>
        <v>26776.904999999999</v>
      </c>
      <c r="AA59" s="49">
        <v>9</v>
      </c>
      <c r="AC59" s="49" t="s">
        <v>124</v>
      </c>
    </row>
    <row r="60" spans="1:31" s="49" customFormat="1">
      <c r="A60" s="49" t="s">
        <v>134</v>
      </c>
      <c r="B60" s="30"/>
      <c r="C60" s="13">
        <v>42132.347000000002</v>
      </c>
      <c r="D60" s="13"/>
      <c r="E60" s="49">
        <f t="shared" si="7"/>
        <v>-32359.010371904769</v>
      </c>
      <c r="F60" s="49">
        <f t="shared" si="8"/>
        <v>-32359</v>
      </c>
      <c r="G60" s="49">
        <f t="shared" si="9"/>
        <v>-3.971220001403708E-3</v>
      </c>
      <c r="I60" s="49">
        <f t="shared" si="12"/>
        <v>-3.971220001403708E-3</v>
      </c>
      <c r="O60" s="49">
        <f t="shared" ca="1" si="10"/>
        <v>-3.0270195965589413E-3</v>
      </c>
      <c r="Q60" s="50">
        <f t="shared" si="11"/>
        <v>27113.847000000002</v>
      </c>
      <c r="AA60" s="49">
        <v>10</v>
      </c>
      <c r="AC60" s="49" t="s">
        <v>124</v>
      </c>
    </row>
    <row r="61" spans="1:31" s="49" customFormat="1">
      <c r="A61" s="49" t="s">
        <v>135</v>
      </c>
      <c r="B61" s="30"/>
      <c r="C61" s="13">
        <v>42158.355000000003</v>
      </c>
      <c r="D61" s="13"/>
      <c r="E61" s="49">
        <f t="shared" si="7"/>
        <v>-32291.083513314603</v>
      </c>
      <c r="F61" s="49">
        <f t="shared" si="8"/>
        <v>-32291</v>
      </c>
      <c r="G61" s="49">
        <f t="shared" si="9"/>
        <v>-3.197577999526402E-2</v>
      </c>
      <c r="I61" s="49">
        <f t="shared" si="12"/>
        <v>-3.197577999526402E-2</v>
      </c>
      <c r="O61" s="49">
        <f t="shared" ca="1" si="10"/>
        <v>-3.0173904723239746E-3</v>
      </c>
      <c r="Q61" s="50">
        <f t="shared" si="11"/>
        <v>27139.855000000003</v>
      </c>
      <c r="AA61" s="49">
        <v>8</v>
      </c>
      <c r="AC61" s="49" t="s">
        <v>124</v>
      </c>
    </row>
    <row r="62" spans="1:31" s="49" customFormat="1">
      <c r="A62" s="49" t="s">
        <v>136</v>
      </c>
      <c r="B62" s="30"/>
      <c r="C62" s="13">
        <v>42887.377999999997</v>
      </c>
      <c r="D62" s="13"/>
      <c r="E62" s="49">
        <f t="shared" si="7"/>
        <v>-30387.044670267187</v>
      </c>
      <c r="F62" s="49">
        <f t="shared" si="8"/>
        <v>-30387</v>
      </c>
      <c r="G62" s="49">
        <f t="shared" si="9"/>
        <v>-1.7103460006183013E-2</v>
      </c>
      <c r="I62" s="49">
        <f t="shared" si="12"/>
        <v>-1.7103460006183013E-2</v>
      </c>
      <c r="O62" s="49">
        <f t="shared" ca="1" si="10"/>
        <v>-2.747774993744919E-3</v>
      </c>
      <c r="Q62" s="50">
        <f t="shared" si="11"/>
        <v>27868.877999999997</v>
      </c>
      <c r="AA62" s="49">
        <v>7</v>
      </c>
      <c r="AC62" s="49" t="s">
        <v>124</v>
      </c>
    </row>
    <row r="63" spans="1:31" s="49" customFormat="1">
      <c r="A63" s="62" t="s">
        <v>208</v>
      </c>
      <c r="B63" s="63" t="s">
        <v>152</v>
      </c>
      <c r="C63" s="64">
        <v>43191.782800000001</v>
      </c>
      <c r="D63" s="63" t="s">
        <v>205</v>
      </c>
      <c r="E63" s="49">
        <f t="shared" si="7"/>
        <v>-29592.009996175846</v>
      </c>
      <c r="F63" s="49">
        <f t="shared" si="8"/>
        <v>-29592</v>
      </c>
      <c r="G63" s="49">
        <f t="shared" si="9"/>
        <v>-3.827360000286717E-3</v>
      </c>
      <c r="K63"/>
      <c r="N63" s="49">
        <f>G63</f>
        <v>-3.827360000286717E-3</v>
      </c>
      <c r="O63" s="49">
        <f t="shared" ca="1" si="10"/>
        <v>-2.6351992030567112E-3</v>
      </c>
      <c r="Q63" s="50">
        <f t="shared" si="11"/>
        <v>28173.282800000001</v>
      </c>
      <c r="R63"/>
      <c r="S63"/>
      <c r="T63"/>
      <c r="U63"/>
      <c r="V63"/>
      <c r="W63"/>
      <c r="X63"/>
      <c r="Y63"/>
      <c r="Z63"/>
      <c r="AA63"/>
      <c r="AB63"/>
      <c r="AC63" s="49" t="s">
        <v>124</v>
      </c>
    </row>
    <row r="64" spans="1:31" s="49" customFormat="1">
      <c r="A64" s="62" t="s">
        <v>208</v>
      </c>
      <c r="B64" s="63" t="s">
        <v>153</v>
      </c>
      <c r="C64" s="64">
        <v>43192.739300000001</v>
      </c>
      <c r="D64" s="63" t="s">
        <v>205</v>
      </c>
      <c r="E64" s="49">
        <f t="shared" si="7"/>
        <v>-29589.511840214545</v>
      </c>
      <c r="F64" s="49">
        <f t="shared" si="8"/>
        <v>-29589.5</v>
      </c>
      <c r="G64" s="49">
        <f t="shared" si="9"/>
        <v>-4.533409999567084E-3</v>
      </c>
      <c r="K64"/>
      <c r="N64" s="49">
        <f>G64</f>
        <v>-4.533409999567084E-3</v>
      </c>
      <c r="O64" s="49">
        <f t="shared" ca="1" si="10"/>
        <v>-2.634845191136308E-3</v>
      </c>
      <c r="Q64" s="50">
        <f t="shared" si="11"/>
        <v>28174.239300000001</v>
      </c>
      <c r="R64"/>
      <c r="S64"/>
      <c r="T64"/>
      <c r="U64"/>
      <c r="V64"/>
      <c r="W64"/>
      <c r="X64"/>
      <c r="Y64"/>
      <c r="Z64"/>
      <c r="AA64"/>
      <c r="AB64"/>
      <c r="AC64" s="49" t="s">
        <v>126</v>
      </c>
      <c r="AE64" s="49" t="s">
        <v>122</v>
      </c>
    </row>
    <row r="65" spans="1:29" s="49" customFormat="1">
      <c r="A65" s="62" t="s">
        <v>208</v>
      </c>
      <c r="B65" s="63" t="s">
        <v>153</v>
      </c>
      <c r="C65" s="86">
        <v>43200.78</v>
      </c>
      <c r="D65" s="63" t="s">
        <v>205</v>
      </c>
      <c r="E65" s="49">
        <f t="shared" si="7"/>
        <v>-29568.511398355666</v>
      </c>
      <c r="F65" s="49">
        <f t="shared" si="8"/>
        <v>-29568.5</v>
      </c>
      <c r="G65" s="49">
        <f t="shared" si="9"/>
        <v>-4.3642300006467849E-3</v>
      </c>
      <c r="K65"/>
      <c r="N65" s="49">
        <f>G65</f>
        <v>-4.3642300006467849E-3</v>
      </c>
      <c r="O65" s="49">
        <f t="shared" ca="1" si="10"/>
        <v>-2.6318714910049212E-3</v>
      </c>
      <c r="Q65" s="50">
        <f t="shared" si="11"/>
        <v>28182.28</v>
      </c>
      <c r="R65"/>
      <c r="S65"/>
      <c r="T65"/>
      <c r="U65"/>
      <c r="V65"/>
      <c r="W65"/>
      <c r="X65"/>
      <c r="Y65"/>
      <c r="Z65"/>
      <c r="AA65"/>
      <c r="AB65"/>
      <c r="AC65" s="49" t="s">
        <v>124</v>
      </c>
    </row>
    <row r="66" spans="1:29" s="49" customFormat="1">
      <c r="A66" s="49" t="s">
        <v>137</v>
      </c>
      <c r="B66" s="30" t="s">
        <v>153</v>
      </c>
      <c r="C66" s="13">
        <v>43239.446000000004</v>
      </c>
      <c r="D66" s="13"/>
      <c r="E66" s="49">
        <f t="shared" si="7"/>
        <v>-29467.524782151126</v>
      </c>
      <c r="F66" s="49">
        <f t="shared" si="8"/>
        <v>-29467.5</v>
      </c>
      <c r="G66" s="49">
        <f t="shared" si="9"/>
        <v>-9.4886499937274493E-3</v>
      </c>
      <c r="I66" s="49">
        <f t="shared" ref="I66:I72" si="13">G66</f>
        <v>-9.4886499937274493E-3</v>
      </c>
      <c r="O66" s="49">
        <f t="shared" ca="1" si="10"/>
        <v>-2.6175694094206325E-3</v>
      </c>
      <c r="Q66" s="50">
        <f t="shared" si="11"/>
        <v>28220.946000000004</v>
      </c>
      <c r="AA66" s="49">
        <v>7</v>
      </c>
      <c r="AC66" s="49" t="s">
        <v>124</v>
      </c>
    </row>
    <row r="67" spans="1:29" s="49" customFormat="1">
      <c r="A67" s="49" t="s">
        <v>137</v>
      </c>
      <c r="B67" s="30"/>
      <c r="C67" s="13">
        <v>43250.345999999998</v>
      </c>
      <c r="D67" s="13"/>
      <c r="E67" s="49">
        <f t="shared" si="7"/>
        <v>-29439.056512440562</v>
      </c>
      <c r="F67" s="49">
        <f t="shared" si="8"/>
        <v>-29439</v>
      </c>
      <c r="G67" s="49">
        <f t="shared" si="9"/>
        <v>-2.163762000418501E-2</v>
      </c>
      <c r="I67" s="49">
        <f t="shared" si="13"/>
        <v>-2.163762000418501E-2</v>
      </c>
      <c r="O67" s="49">
        <f t="shared" ca="1" si="10"/>
        <v>-2.6135336735280371E-3</v>
      </c>
      <c r="Q67" s="50">
        <f t="shared" si="11"/>
        <v>28231.845999999998</v>
      </c>
      <c r="AA67" s="49">
        <v>7</v>
      </c>
      <c r="AC67" s="49" t="s">
        <v>128</v>
      </c>
    </row>
    <row r="68" spans="1:29" s="49" customFormat="1">
      <c r="A68" s="49" t="s">
        <v>138</v>
      </c>
      <c r="B68" s="30"/>
      <c r="C68" s="13">
        <v>44298.322</v>
      </c>
      <c r="D68" s="13"/>
      <c r="E68" s="49">
        <f t="shared" si="7"/>
        <v>-26701.986474072117</v>
      </c>
      <c r="F68" s="49">
        <f t="shared" si="8"/>
        <v>-26702</v>
      </c>
      <c r="G68" s="49">
        <f t="shared" si="9"/>
        <v>5.1788400014629588E-3</v>
      </c>
      <c r="I68" s="49">
        <f t="shared" si="13"/>
        <v>5.1788400014629588E-3</v>
      </c>
      <c r="O68" s="49">
        <f t="shared" ca="1" si="10"/>
        <v>-2.2259614230706447E-3</v>
      </c>
      <c r="Q68" s="50">
        <f t="shared" si="11"/>
        <v>29279.822</v>
      </c>
      <c r="AA68" s="49">
        <v>9</v>
      </c>
      <c r="AC68" s="49" t="s">
        <v>124</v>
      </c>
    </row>
    <row r="69" spans="1:29" s="49" customFormat="1">
      <c r="A69" s="49" t="s">
        <v>139</v>
      </c>
      <c r="B69" s="30" t="s">
        <v>153</v>
      </c>
      <c r="C69" s="13">
        <v>44303.495999999999</v>
      </c>
      <c r="D69" s="13"/>
      <c r="E69" s="49">
        <f t="shared" si="7"/>
        <v>-26688.473187147116</v>
      </c>
      <c r="F69" s="49">
        <f t="shared" si="8"/>
        <v>-26688.5</v>
      </c>
      <c r="G69" s="49">
        <f t="shared" si="9"/>
        <v>1.0266170000249986E-2</v>
      </c>
      <c r="I69" s="49">
        <f t="shared" si="13"/>
        <v>1.0266170000249986E-2</v>
      </c>
      <c r="O69" s="49">
        <f t="shared" ca="1" si="10"/>
        <v>-2.2240497587004675E-3</v>
      </c>
      <c r="Q69" s="50">
        <f t="shared" si="11"/>
        <v>29284.995999999999</v>
      </c>
      <c r="AA69" s="49">
        <v>7</v>
      </c>
    </row>
    <row r="70" spans="1:29" s="49" customFormat="1">
      <c r="A70" s="49" t="s">
        <v>140</v>
      </c>
      <c r="B70" s="30" t="s">
        <v>153</v>
      </c>
      <c r="C70" s="13">
        <v>44691.366000000002</v>
      </c>
      <c r="D70" s="13"/>
      <c r="E70" s="49">
        <f t="shared" si="7"/>
        <v>-25675.446785987191</v>
      </c>
      <c r="F70" s="49">
        <f t="shared" si="8"/>
        <v>-25675.5</v>
      </c>
      <c r="G70" s="49">
        <f t="shared" si="9"/>
        <v>2.0374710002215579E-2</v>
      </c>
      <c r="I70" s="49">
        <f t="shared" si="13"/>
        <v>2.0374710002215579E-2</v>
      </c>
      <c r="O70" s="49">
        <f t="shared" ca="1" si="10"/>
        <v>-2.0806041285531024E-3</v>
      </c>
      <c r="Q70" s="50">
        <f t="shared" si="11"/>
        <v>29672.866000000002</v>
      </c>
      <c r="AA70" s="49">
        <v>8</v>
      </c>
    </row>
    <row r="71" spans="1:29" s="49" customFormat="1">
      <c r="A71" s="49" t="s">
        <v>141</v>
      </c>
      <c r="B71" s="30"/>
      <c r="C71" s="13">
        <v>45022.347999999998</v>
      </c>
      <c r="D71" s="13"/>
      <c r="E71" s="49">
        <f t="shared" si="7"/>
        <v>-24810.998635037886</v>
      </c>
      <c r="F71" s="49">
        <f t="shared" si="8"/>
        <v>-24811</v>
      </c>
      <c r="G71" s="49">
        <f t="shared" si="9"/>
        <v>5.2262000099290162E-4</v>
      </c>
      <c r="I71" s="49">
        <f t="shared" si="13"/>
        <v>5.2262000099290162E-4</v>
      </c>
      <c r="O71" s="49">
        <f t="shared" ca="1" si="10"/>
        <v>-1.9581868064776856E-3</v>
      </c>
      <c r="Q71" s="50">
        <f t="shared" si="11"/>
        <v>30003.847999999998</v>
      </c>
      <c r="AA71" s="49">
        <v>12</v>
      </c>
    </row>
    <row r="72" spans="1:29" s="49" customFormat="1">
      <c r="A72" s="49" t="s">
        <v>142</v>
      </c>
      <c r="B72" s="30"/>
      <c r="C72" s="13">
        <v>45805.334000000003</v>
      </c>
      <c r="D72" s="13"/>
      <c r="E72" s="49">
        <f t="shared" si="7"/>
        <v>-22766.02096278016</v>
      </c>
      <c r="F72" s="49">
        <f t="shared" si="8"/>
        <v>-22766</v>
      </c>
      <c r="G72" s="49">
        <f t="shared" si="9"/>
        <v>-8.0262799965566956E-3</v>
      </c>
      <c r="I72" s="49">
        <f t="shared" si="13"/>
        <v>-8.0262799965566956E-3</v>
      </c>
      <c r="O72" s="49">
        <f t="shared" ca="1" si="10"/>
        <v>-1.6686050555878916E-3</v>
      </c>
      <c r="Q72" s="50">
        <f t="shared" si="11"/>
        <v>30786.834000000003</v>
      </c>
      <c r="AA72" s="49">
        <v>8</v>
      </c>
    </row>
    <row r="73" spans="1:29" s="49" customFormat="1">
      <c r="A73" s="49" t="s">
        <v>127</v>
      </c>
      <c r="B73" s="30"/>
      <c r="C73" s="13">
        <v>47266.353999999999</v>
      </c>
      <c r="D73" s="13"/>
      <c r="E73" s="49">
        <f t="shared" si="7"/>
        <v>-18950.175879059687</v>
      </c>
      <c r="F73" s="49">
        <f t="shared" si="8"/>
        <v>-18950</v>
      </c>
      <c r="I73" s="49">
        <v>-4.9412364001909737E-2</v>
      </c>
      <c r="O73" s="49">
        <f t="shared" ca="1" si="10"/>
        <v>-1.1282412602844909E-3</v>
      </c>
      <c r="Q73" s="50">
        <f t="shared" si="11"/>
        <v>32247.853999999999</v>
      </c>
      <c r="AA73" s="49">
        <v>13</v>
      </c>
    </row>
    <row r="74" spans="1:29" s="54" customFormat="1">
      <c r="A74" s="49" t="s">
        <v>143</v>
      </c>
      <c r="B74" s="30"/>
      <c r="C74" s="13">
        <v>48332.359700000001</v>
      </c>
      <c r="D74" s="13">
        <v>1E-3</v>
      </c>
      <c r="E74" s="49">
        <f t="shared" si="7"/>
        <v>-16166.016449645296</v>
      </c>
      <c r="F74" s="49">
        <f t="shared" si="8"/>
        <v>-16166</v>
      </c>
      <c r="G74" s="49">
        <f t="shared" ref="G74:G105" si="14">+C74-(C$7+F74*C$8)</f>
        <v>-6.2982800009194762E-3</v>
      </c>
      <c r="H74" s="49"/>
      <c r="I74" s="49">
        <f>G74</f>
        <v>-6.2982800009194762E-3</v>
      </c>
      <c r="J74" s="49"/>
      <c r="K74" s="49"/>
      <c r="L74" s="49"/>
      <c r="M74" s="49"/>
      <c r="N74" s="49"/>
      <c r="O74" s="49">
        <f t="shared" ca="1" si="10"/>
        <v>-7.3401358572351911E-4</v>
      </c>
      <c r="P74" s="49"/>
      <c r="Q74" s="50">
        <f t="shared" si="11"/>
        <v>33313.859700000001</v>
      </c>
      <c r="R74" s="49"/>
      <c r="S74" s="49"/>
      <c r="T74" s="49"/>
      <c r="U74" s="49"/>
      <c r="V74" s="49"/>
      <c r="W74" s="49"/>
      <c r="X74" s="49"/>
      <c r="Y74" s="49"/>
      <c r="Z74" s="49"/>
      <c r="AA74" s="49">
        <v>8</v>
      </c>
      <c r="AB74" s="49"/>
    </row>
    <row r="75" spans="1:29" s="49" customFormat="1">
      <c r="A75" s="49" t="s">
        <v>144</v>
      </c>
      <c r="B75" s="30"/>
      <c r="C75" s="13">
        <v>49777.362500000003</v>
      </c>
      <c r="D75" s="13">
        <v>1.4E-3</v>
      </c>
      <c r="E75" s="49">
        <f t="shared" si="7"/>
        <v>-12392.004574145758</v>
      </c>
      <c r="F75" s="49">
        <f t="shared" si="8"/>
        <v>-12392</v>
      </c>
      <c r="G75" s="49">
        <f t="shared" si="14"/>
        <v>-1.7513599959784187E-3</v>
      </c>
      <c r="I75" s="49">
        <f>G75</f>
        <v>-1.7513599959784187E-3</v>
      </c>
      <c r="O75" s="49">
        <f t="shared" ca="1" si="10"/>
        <v>-1.9959719068289149E-4</v>
      </c>
      <c r="Q75" s="50">
        <f t="shared" si="11"/>
        <v>34758.862500000003</v>
      </c>
      <c r="AA75" s="49">
        <v>16</v>
      </c>
    </row>
    <row r="76" spans="1:29" s="49" customFormat="1">
      <c r="A76" s="49" t="s">
        <v>145</v>
      </c>
      <c r="B76" s="30"/>
      <c r="C76" s="13">
        <v>50515.552199999998</v>
      </c>
      <c r="D76" s="13">
        <v>2.2000000000000001E-3</v>
      </c>
      <c r="E76" s="49">
        <f t="shared" si="7"/>
        <v>-10464.024438625314</v>
      </c>
      <c r="F76" s="49">
        <f t="shared" si="8"/>
        <v>-10464</v>
      </c>
      <c r="G76" s="49">
        <f t="shared" si="14"/>
        <v>-9.3571200050064363E-3</v>
      </c>
      <c r="I76" s="49">
        <f>G76</f>
        <v>-9.3571200050064363E-3</v>
      </c>
      <c r="O76" s="49">
        <f t="shared" ca="1" si="10"/>
        <v>7.3416802332034337E-5</v>
      </c>
      <c r="Q76" s="50">
        <f t="shared" si="11"/>
        <v>35497.052199999998</v>
      </c>
      <c r="AA76" s="49">
        <v>10</v>
      </c>
    </row>
    <row r="77" spans="1:29" s="49" customFormat="1">
      <c r="A77" s="49" t="s">
        <v>146</v>
      </c>
      <c r="B77" s="30"/>
      <c r="C77" s="13">
        <v>50926.3897</v>
      </c>
      <c r="D77" s="13">
        <v>8.9999999999999998E-4</v>
      </c>
      <c r="E77" s="49">
        <f t="shared" si="7"/>
        <v>-9391.012259063762</v>
      </c>
      <c r="F77" s="49">
        <f t="shared" si="8"/>
        <v>-9391</v>
      </c>
      <c r="G77" s="49">
        <f t="shared" si="14"/>
        <v>-4.6937799997976981E-3</v>
      </c>
      <c r="I77" s="49">
        <f>G77</f>
        <v>-4.6937799997976981E-3</v>
      </c>
      <c r="O77" s="49">
        <f t="shared" ca="1" si="10"/>
        <v>2.2535871856907549E-4</v>
      </c>
      <c r="Q77" s="50">
        <f t="shared" si="11"/>
        <v>35907.8897</v>
      </c>
      <c r="AA77" s="49">
        <v>14</v>
      </c>
    </row>
    <row r="78" spans="1:29" s="49" customFormat="1">
      <c r="A78" s="13" t="s">
        <v>154</v>
      </c>
      <c r="B78" s="30" t="s">
        <v>153</v>
      </c>
      <c r="C78" s="13">
        <v>51625.345500000003</v>
      </c>
      <c r="D78" s="13">
        <v>5.0000000000000001E-4</v>
      </c>
      <c r="E78" s="49">
        <f t="shared" si="7"/>
        <v>-7565.5019627174233</v>
      </c>
      <c r="F78" s="49">
        <f t="shared" si="8"/>
        <v>-7565.5</v>
      </c>
      <c r="G78" s="49">
        <f t="shared" si="14"/>
        <v>-7.5148999894736335E-4</v>
      </c>
      <c r="K78" s="49">
        <f>G78</f>
        <v>-7.5148999894736335E-4</v>
      </c>
      <c r="O78" s="49">
        <f t="shared" ca="1" si="10"/>
        <v>4.8385822284747137E-4</v>
      </c>
      <c r="Q78" s="50">
        <f t="shared" si="11"/>
        <v>36606.845500000003</v>
      </c>
    </row>
    <row r="79" spans="1:29" s="49" customFormat="1">
      <c r="A79" s="62" t="s">
        <v>210</v>
      </c>
      <c r="B79" s="63" t="s">
        <v>152</v>
      </c>
      <c r="C79" s="64">
        <v>51952.517699999997</v>
      </c>
      <c r="D79" s="63" t="s">
        <v>209</v>
      </c>
      <c r="E79" s="49">
        <f t="shared" si="7"/>
        <v>-6711.004124973937</v>
      </c>
      <c r="F79" s="49">
        <f t="shared" si="8"/>
        <v>-6711</v>
      </c>
      <c r="G79" s="49">
        <f t="shared" si="14"/>
        <v>-1.5793800048413686E-3</v>
      </c>
      <c r="K79"/>
      <c r="N79" s="49">
        <f>G79</f>
        <v>-1.5793800048413686E-3</v>
      </c>
      <c r="O79" s="49">
        <f t="shared" ca="1" si="10"/>
        <v>6.048594972412753E-4</v>
      </c>
      <c r="Q79" s="50">
        <f t="shared" si="11"/>
        <v>36934.017699999997</v>
      </c>
      <c r="R79"/>
      <c r="S79"/>
      <c r="T79"/>
      <c r="U79"/>
      <c r="V79"/>
      <c r="W79"/>
      <c r="X79"/>
      <c r="Y79"/>
      <c r="Z79"/>
      <c r="AA79"/>
      <c r="AB79"/>
    </row>
    <row r="80" spans="1:29" s="49" customFormat="1">
      <c r="A80" s="13" t="s">
        <v>154</v>
      </c>
      <c r="B80" s="30" t="s">
        <v>153</v>
      </c>
      <c r="C80" s="13">
        <v>51983.340700000001</v>
      </c>
      <c r="D80" s="13">
        <v>5.0000000000000001E-4</v>
      </c>
      <c r="E80" s="49">
        <f t="shared" si="7"/>
        <v>-6630.5016041217023</v>
      </c>
      <c r="F80" s="49">
        <f t="shared" si="8"/>
        <v>-6630.5</v>
      </c>
      <c r="G80" s="49">
        <f t="shared" si="14"/>
        <v>-6.1419000121532008E-4</v>
      </c>
      <c r="K80" s="49">
        <f>G80</f>
        <v>-6.1419000121532008E-4</v>
      </c>
      <c r="O80" s="49">
        <f t="shared" ca="1" si="10"/>
        <v>6.1625868107825744E-4</v>
      </c>
      <c r="Q80" s="50">
        <f t="shared" si="11"/>
        <v>36964.840700000001</v>
      </c>
    </row>
    <row r="81" spans="1:28" s="49" customFormat="1">
      <c r="A81" s="13" t="s">
        <v>155</v>
      </c>
      <c r="B81" s="30" t="s">
        <v>152</v>
      </c>
      <c r="C81" s="13">
        <v>52348.4185</v>
      </c>
      <c r="D81" s="13">
        <v>2.9999999999999997E-4</v>
      </c>
      <c r="E81" s="49">
        <f t="shared" si="7"/>
        <v>-5677.0031384569711</v>
      </c>
      <c r="F81" s="49">
        <f t="shared" si="8"/>
        <v>-5677</v>
      </c>
      <c r="G81" s="49">
        <f t="shared" si="14"/>
        <v>-1.201660001242999E-3</v>
      </c>
      <c r="K81" s="49">
        <f>G81</f>
        <v>-1.201660001242999E-3</v>
      </c>
      <c r="O81" s="49">
        <f t="shared" ca="1" si="10"/>
        <v>7.5127882752002698E-4</v>
      </c>
      <c r="Q81" s="50">
        <f t="shared" si="11"/>
        <v>37329.9185</v>
      </c>
    </row>
    <row r="82" spans="1:28" s="49" customFormat="1">
      <c r="A82" s="13" t="s">
        <v>155</v>
      </c>
      <c r="B82" s="30" t="s">
        <v>153</v>
      </c>
      <c r="C82" s="13">
        <v>52352.439700000003</v>
      </c>
      <c r="D82" s="13">
        <v>2.0000000000000001E-4</v>
      </c>
      <c r="E82" s="49">
        <f t="shared" si="7"/>
        <v>-5666.5006975248361</v>
      </c>
      <c r="F82" s="49">
        <f t="shared" si="8"/>
        <v>-5666.5</v>
      </c>
      <c r="G82" s="49">
        <f t="shared" si="14"/>
        <v>-2.6706999778980389E-4</v>
      </c>
      <c r="K82" s="49">
        <f>G82</f>
        <v>-2.6706999778980389E-4</v>
      </c>
      <c r="O82" s="49">
        <f t="shared" ca="1" si="10"/>
        <v>7.5276567758572035E-4</v>
      </c>
      <c r="Q82" s="50">
        <f t="shared" si="11"/>
        <v>37333.939700000003</v>
      </c>
    </row>
    <row r="83" spans="1:28" s="49" customFormat="1">
      <c r="A83" s="49" t="s">
        <v>151</v>
      </c>
      <c r="B83" s="30" t="s">
        <v>152</v>
      </c>
      <c r="C83" s="51">
        <v>52611.843000000001</v>
      </c>
      <c r="D83" s="51">
        <v>1E-3</v>
      </c>
      <c r="E83" s="49">
        <f t="shared" si="7"/>
        <v>-4988.999494936329</v>
      </c>
      <c r="F83" s="49">
        <f t="shared" si="8"/>
        <v>-4989</v>
      </c>
      <c r="G83" s="49">
        <f t="shared" si="14"/>
        <v>1.9338000129209831E-4</v>
      </c>
      <c r="K83" s="49">
        <f>G83</f>
        <v>1.9338000129209831E-4</v>
      </c>
      <c r="O83" s="49">
        <f t="shared" ca="1" si="10"/>
        <v>8.4870290801497973E-4</v>
      </c>
      <c r="Q83" s="50">
        <f t="shared" si="11"/>
        <v>37593.343000000001</v>
      </c>
    </row>
    <row r="84" spans="1:28" s="49" customFormat="1">
      <c r="A84" s="54" t="s">
        <v>150</v>
      </c>
      <c r="B84" s="56"/>
      <c r="C84" s="57">
        <v>52647.833400000003</v>
      </c>
      <c r="D84" s="57">
        <v>1E-4</v>
      </c>
      <c r="E84" s="54">
        <f t="shared" si="7"/>
        <v>-4895.0009248269926</v>
      </c>
      <c r="F84" s="54">
        <f t="shared" si="8"/>
        <v>-4895</v>
      </c>
      <c r="G84" s="54">
        <f t="shared" si="14"/>
        <v>-3.5409999691182747E-4</v>
      </c>
      <c r="H84" s="54"/>
      <c r="I84" s="54"/>
      <c r="J84" s="54">
        <f>G84</f>
        <v>-3.5409999691182747E-4</v>
      </c>
      <c r="K84" s="54"/>
      <c r="L84" s="54"/>
      <c r="M84" s="54"/>
      <c r="N84" s="54"/>
      <c r="O84" s="54">
        <f t="shared" ca="1" si="10"/>
        <v>8.6201375622213907E-4</v>
      </c>
      <c r="P84" s="54"/>
      <c r="Q84" s="55">
        <f t="shared" si="11"/>
        <v>37629.333400000003</v>
      </c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</row>
    <row r="85" spans="1:28" s="49" customFormat="1">
      <c r="A85" s="13" t="s">
        <v>159</v>
      </c>
      <c r="B85" s="52"/>
      <c r="C85" s="53">
        <v>52685.358800000002</v>
      </c>
      <c r="D85" s="53">
        <v>8.9999999999999998E-4</v>
      </c>
      <c r="E85" s="49">
        <f t="shared" ref="E85:E116" si="15">+(C85-C$7)/C$8</f>
        <v>-4796.9932910474145</v>
      </c>
      <c r="F85" s="49">
        <f t="shared" ref="F85:F116" si="16">ROUND(2*E85,0)/2</f>
        <v>-4797</v>
      </c>
      <c r="G85" s="49">
        <f t="shared" si="14"/>
        <v>2.5687400047900155E-3</v>
      </c>
      <c r="K85" s="49">
        <f>G85</f>
        <v>2.5687400047900155E-3</v>
      </c>
      <c r="O85" s="49">
        <f t="shared" ref="O85:O116" ca="1" si="17">+C$11+C$12*F85</f>
        <v>8.7589102350194329E-4</v>
      </c>
      <c r="Q85" s="50">
        <f t="shared" ref="Q85:Q116" si="18">+C85-15018.5</f>
        <v>37666.858800000002</v>
      </c>
    </row>
    <row r="86" spans="1:28" s="49" customFormat="1">
      <c r="A86" s="29" t="s">
        <v>167</v>
      </c>
      <c r="B86" s="30" t="s">
        <v>153</v>
      </c>
      <c r="C86" s="13">
        <v>52691.2952</v>
      </c>
      <c r="D86" s="13">
        <v>1.4E-3</v>
      </c>
      <c r="E86" s="49">
        <f t="shared" si="15"/>
        <v>-4781.4887923033903</v>
      </c>
      <c r="F86" s="49">
        <f t="shared" si="16"/>
        <v>-4781.5</v>
      </c>
      <c r="G86" s="49">
        <f t="shared" si="14"/>
        <v>4.2912299977615476E-3</v>
      </c>
      <c r="K86" s="49">
        <f>G86</f>
        <v>4.2912299977615476E-3</v>
      </c>
      <c r="O86" s="49">
        <f t="shared" ca="1" si="17"/>
        <v>8.7808589740844304E-4</v>
      </c>
      <c r="Q86" s="50">
        <f t="shared" si="18"/>
        <v>37672.7952</v>
      </c>
    </row>
    <row r="87" spans="1:28" s="49" customFormat="1">
      <c r="A87" s="49" t="s">
        <v>162</v>
      </c>
      <c r="B87" s="30" t="s">
        <v>153</v>
      </c>
      <c r="C87" s="13">
        <v>52711.967700000001</v>
      </c>
      <c r="D87" s="13">
        <v>2.0000000000000001E-4</v>
      </c>
      <c r="E87" s="49">
        <f t="shared" si="15"/>
        <v>-4727.4970211481605</v>
      </c>
      <c r="F87" s="49">
        <f t="shared" si="16"/>
        <v>-4727.5</v>
      </c>
      <c r="G87" s="49">
        <f t="shared" si="14"/>
        <v>1.1405500044929795E-3</v>
      </c>
      <c r="K87" s="49">
        <f>G87</f>
        <v>1.1405500044929795E-3</v>
      </c>
      <c r="O87" s="49">
        <f t="shared" ca="1" si="17"/>
        <v>8.8573255488915152E-4</v>
      </c>
      <c r="Q87" s="50">
        <f t="shared" si="18"/>
        <v>37693.467700000001</v>
      </c>
    </row>
    <row r="88" spans="1:28" s="49" customFormat="1">
      <c r="A88" s="62" t="s">
        <v>211</v>
      </c>
      <c r="B88" s="63" t="s">
        <v>153</v>
      </c>
      <c r="C88" s="64">
        <v>53081.063000000002</v>
      </c>
      <c r="D88" s="63" t="s">
        <v>209</v>
      </c>
      <c r="E88" s="49">
        <f t="shared" si="15"/>
        <v>-3763.5057780923921</v>
      </c>
      <c r="F88" s="49">
        <f t="shared" si="16"/>
        <v>-3763.5</v>
      </c>
      <c r="G88" s="49">
        <f t="shared" si="14"/>
        <v>-2.212330000475049E-3</v>
      </c>
      <c r="K88"/>
      <c r="N88" s="49">
        <f>G88</f>
        <v>-2.212330000475049E-3</v>
      </c>
      <c r="O88" s="49">
        <f t="shared" ca="1" si="17"/>
        <v>1.0222395513966144E-3</v>
      </c>
      <c r="Q88" s="50">
        <f t="shared" si="18"/>
        <v>38062.563000000002</v>
      </c>
      <c r="R88"/>
      <c r="S88"/>
      <c r="T88"/>
      <c r="U88"/>
      <c r="V88"/>
      <c r="W88"/>
      <c r="X88"/>
      <c r="Y88"/>
      <c r="Z88"/>
      <c r="AA88"/>
      <c r="AB88"/>
    </row>
    <row r="89" spans="1:28" s="49" customFormat="1">
      <c r="A89" s="49" t="s">
        <v>158</v>
      </c>
      <c r="B89" s="30" t="s">
        <v>152</v>
      </c>
      <c r="C89" s="13">
        <v>53330.8963</v>
      </c>
      <c r="D89" s="13">
        <v>2.0000000000000001E-4</v>
      </c>
      <c r="E89" s="49">
        <f t="shared" si="15"/>
        <v>-3110.9991939562015</v>
      </c>
      <c r="F89" s="49">
        <f t="shared" si="16"/>
        <v>-3111</v>
      </c>
      <c r="G89" s="49">
        <f t="shared" si="14"/>
        <v>3.0862000130582601E-4</v>
      </c>
      <c r="K89" s="49">
        <f t="shared" ref="K89:K103" si="19">G89</f>
        <v>3.0862000130582601E-4</v>
      </c>
      <c r="O89" s="49">
        <f t="shared" ca="1" si="17"/>
        <v>1.1146366626218422E-3</v>
      </c>
      <c r="Q89" s="50">
        <f t="shared" si="18"/>
        <v>38312.3963</v>
      </c>
    </row>
    <row r="90" spans="1:28">
      <c r="A90" s="29" t="s">
        <v>179</v>
      </c>
      <c r="B90" s="30" t="s">
        <v>153</v>
      </c>
      <c r="C90" s="13">
        <v>53387.7552</v>
      </c>
      <c r="D90" s="13">
        <v>1.6000000000000001E-3</v>
      </c>
      <c r="E90" s="49">
        <f t="shared" si="15"/>
        <v>-2962.496946190427</v>
      </c>
      <c r="F90" s="49">
        <f t="shared" si="16"/>
        <v>-2962.5</v>
      </c>
      <c r="G90" s="49">
        <f t="shared" si="14"/>
        <v>1.1692499974742532E-3</v>
      </c>
      <c r="H90" s="49"/>
      <c r="I90" s="49"/>
      <c r="J90" s="49"/>
      <c r="K90" s="49">
        <f t="shared" si="19"/>
        <v>1.1692499974742532E-3</v>
      </c>
      <c r="L90" s="49"/>
      <c r="M90" s="49"/>
      <c r="N90" s="49"/>
      <c r="O90" s="49">
        <f t="shared" ca="1" si="17"/>
        <v>1.1356649706937905E-3</v>
      </c>
      <c r="P90" s="49"/>
      <c r="Q90" s="50">
        <f t="shared" si="18"/>
        <v>38369.2552</v>
      </c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</row>
    <row r="91" spans="1:28">
      <c r="A91" s="29" t="s">
        <v>179</v>
      </c>
      <c r="B91" s="30" t="s">
        <v>152</v>
      </c>
      <c r="C91" s="13">
        <v>53388.711799999997</v>
      </c>
      <c r="D91" s="13">
        <v>1.1000000000000001E-3</v>
      </c>
      <c r="E91" s="49">
        <f t="shared" si="15"/>
        <v>-2959.9985290523464</v>
      </c>
      <c r="F91" s="49">
        <f t="shared" si="16"/>
        <v>-2960</v>
      </c>
      <c r="G91" s="49">
        <f t="shared" si="14"/>
        <v>5.6319999566767365E-4</v>
      </c>
      <c r="H91" s="49"/>
      <c r="I91" s="49"/>
      <c r="J91" s="49"/>
      <c r="K91" s="49">
        <f t="shared" si="19"/>
        <v>5.6319999566767365E-4</v>
      </c>
      <c r="L91" s="49"/>
      <c r="M91" s="49"/>
      <c r="N91" s="49"/>
      <c r="O91" s="49">
        <f t="shared" ca="1" si="17"/>
        <v>1.1360189826141937E-3</v>
      </c>
      <c r="P91" s="49"/>
      <c r="Q91" s="50">
        <f t="shared" si="18"/>
        <v>38370.211799999997</v>
      </c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</row>
    <row r="92" spans="1:28">
      <c r="A92" s="29" t="s">
        <v>166</v>
      </c>
      <c r="B92" s="30" t="s">
        <v>153</v>
      </c>
      <c r="C92" s="13">
        <v>53408.431900000003</v>
      </c>
      <c r="D92" s="13">
        <v>2.0000000000000001E-4</v>
      </c>
      <c r="E92" s="49">
        <f t="shared" si="15"/>
        <v>-2908.4942056101631</v>
      </c>
      <c r="F92" s="49">
        <f t="shared" si="16"/>
        <v>-2908.5</v>
      </c>
      <c r="G92" s="49">
        <f t="shared" si="14"/>
        <v>2.2185699999681674E-3</v>
      </c>
      <c r="H92" s="49"/>
      <c r="I92" s="49"/>
      <c r="J92" s="49"/>
      <c r="K92" s="49">
        <f t="shared" si="19"/>
        <v>2.2185699999681674E-3</v>
      </c>
      <c r="L92" s="49"/>
      <c r="M92" s="49"/>
      <c r="N92" s="49"/>
      <c r="O92" s="49">
        <f t="shared" ca="1" si="17"/>
        <v>1.1433116281744991E-3</v>
      </c>
      <c r="P92" s="49"/>
      <c r="Q92" s="50">
        <f t="shared" si="18"/>
        <v>38389.931900000003</v>
      </c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</row>
    <row r="93" spans="1:28">
      <c r="A93" s="49" t="s">
        <v>161</v>
      </c>
      <c r="B93" s="30"/>
      <c r="C93" s="13">
        <v>53410.537300000004</v>
      </c>
      <c r="D93" s="13">
        <v>4.4000000000000003E-3</v>
      </c>
      <c r="E93" s="49">
        <f t="shared" si="15"/>
        <v>-2902.9953895506524</v>
      </c>
      <c r="F93" s="49">
        <f t="shared" si="16"/>
        <v>-2903</v>
      </c>
      <c r="G93" s="49">
        <f t="shared" si="14"/>
        <v>1.76525999995647E-3</v>
      </c>
      <c r="H93" s="49"/>
      <c r="I93" s="49"/>
      <c r="J93" s="49"/>
      <c r="K93" s="49">
        <f t="shared" si="19"/>
        <v>1.76525999995647E-3</v>
      </c>
      <c r="L93" s="49"/>
      <c r="M93" s="49"/>
      <c r="N93" s="49"/>
      <c r="O93" s="49">
        <f t="shared" ca="1" si="17"/>
        <v>1.1440904543993861E-3</v>
      </c>
      <c r="P93" s="49"/>
      <c r="Q93" s="50">
        <f t="shared" si="18"/>
        <v>38392.037300000004</v>
      </c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</row>
    <row r="94" spans="1:28">
      <c r="A94" s="49" t="s">
        <v>162</v>
      </c>
      <c r="B94" s="30" t="s">
        <v>153</v>
      </c>
      <c r="C94" s="13">
        <v>53422.982000000004</v>
      </c>
      <c r="D94" s="13">
        <v>2.9999999999999997E-4</v>
      </c>
      <c r="E94" s="49">
        <f t="shared" si="15"/>
        <v>-2870.492722021545</v>
      </c>
      <c r="F94" s="49">
        <f t="shared" si="16"/>
        <v>-2870.5</v>
      </c>
      <c r="G94" s="49">
        <f t="shared" si="14"/>
        <v>2.7866100062965415E-3</v>
      </c>
      <c r="H94" s="49"/>
      <c r="I94" s="49"/>
      <c r="J94" s="49"/>
      <c r="K94" s="49">
        <f t="shared" si="19"/>
        <v>2.7866100062965415E-3</v>
      </c>
      <c r="L94" s="49"/>
      <c r="M94" s="49"/>
      <c r="N94" s="49"/>
      <c r="O94" s="49">
        <f t="shared" ca="1" si="17"/>
        <v>1.1486926093646273E-3</v>
      </c>
      <c r="P94" s="49"/>
      <c r="Q94" s="50">
        <f t="shared" si="18"/>
        <v>38404.482000000004</v>
      </c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</row>
    <row r="95" spans="1:28">
      <c r="A95" s="49" t="s">
        <v>161</v>
      </c>
      <c r="B95" s="30"/>
      <c r="C95" s="13">
        <v>53455.335700000003</v>
      </c>
      <c r="D95" s="13">
        <v>2.2000000000000001E-3</v>
      </c>
      <c r="E95" s="49">
        <f t="shared" si="15"/>
        <v>-2785.9923681008827</v>
      </c>
      <c r="F95" s="49">
        <f t="shared" si="16"/>
        <v>-2786</v>
      </c>
      <c r="G95" s="49">
        <f t="shared" si="14"/>
        <v>2.9221200020401739E-3</v>
      </c>
      <c r="H95" s="49"/>
      <c r="I95" s="49"/>
      <c r="J95" s="49"/>
      <c r="K95" s="49">
        <f t="shared" si="19"/>
        <v>2.9221200020401739E-3</v>
      </c>
      <c r="L95" s="49"/>
      <c r="M95" s="49"/>
      <c r="N95" s="49"/>
      <c r="O95" s="49">
        <f t="shared" ca="1" si="17"/>
        <v>1.1606582122742543E-3</v>
      </c>
      <c r="P95" s="49"/>
      <c r="Q95" s="50">
        <f t="shared" si="18"/>
        <v>38436.835700000003</v>
      </c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</row>
    <row r="96" spans="1:28" s="54" customFormat="1">
      <c r="A96" s="43" t="s">
        <v>177</v>
      </c>
      <c r="B96" s="52" t="s">
        <v>152</v>
      </c>
      <c r="C96" s="53">
        <v>53776.572</v>
      </c>
      <c r="D96" s="53">
        <v>1E-4</v>
      </c>
      <c r="E96" s="49">
        <f t="shared" si="15"/>
        <v>-1946.9977232174826</v>
      </c>
      <c r="F96" s="49">
        <f t="shared" si="16"/>
        <v>-1947</v>
      </c>
      <c r="G96" s="49">
        <f t="shared" si="14"/>
        <v>8.7173999781953171E-4</v>
      </c>
      <c r="H96" s="49"/>
      <c r="I96" s="49"/>
      <c r="J96" s="49"/>
      <c r="K96" s="49">
        <f t="shared" si="19"/>
        <v>8.7173999781953171E-4</v>
      </c>
      <c r="L96" s="49"/>
      <c r="M96" s="49"/>
      <c r="N96" s="49"/>
      <c r="O96" s="49">
        <f t="shared" ca="1" si="17"/>
        <v>1.2794646127615586E-3</v>
      </c>
      <c r="P96" s="49"/>
      <c r="Q96" s="50">
        <f t="shared" si="18"/>
        <v>38758.072</v>
      </c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</row>
    <row r="97" spans="1:28">
      <c r="A97" s="29" t="s">
        <v>174</v>
      </c>
      <c r="B97" s="52" t="s">
        <v>153</v>
      </c>
      <c r="C97" s="53">
        <v>54063.544000000002</v>
      </c>
      <c r="D97" s="53">
        <v>4.0000000000000002E-4</v>
      </c>
      <c r="E97" s="49">
        <f t="shared" si="15"/>
        <v>-1197.4934759344615</v>
      </c>
      <c r="F97" s="49">
        <f t="shared" si="16"/>
        <v>-1197.5</v>
      </c>
      <c r="G97" s="49">
        <f t="shared" si="14"/>
        <v>2.4979500012705103E-3</v>
      </c>
      <c r="H97" s="49"/>
      <c r="I97" s="49"/>
      <c r="J97" s="49"/>
      <c r="K97" s="49">
        <f t="shared" si="19"/>
        <v>2.4979500012705103E-3</v>
      </c>
      <c r="L97" s="49"/>
      <c r="M97" s="49"/>
      <c r="N97" s="49"/>
      <c r="O97" s="49">
        <f t="shared" ca="1" si="17"/>
        <v>1.3855973864984295E-3</v>
      </c>
      <c r="P97" s="49"/>
      <c r="Q97" s="50">
        <f t="shared" si="18"/>
        <v>39045.044000000002</v>
      </c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</row>
    <row r="98" spans="1:28">
      <c r="A98" s="29" t="s">
        <v>175</v>
      </c>
      <c r="B98" s="52" t="s">
        <v>153</v>
      </c>
      <c r="C98" s="53">
        <v>54063.544000000002</v>
      </c>
      <c r="D98" s="53">
        <v>4.0000000000000002E-4</v>
      </c>
      <c r="E98" s="49">
        <f t="shared" si="15"/>
        <v>-1197.4934759344615</v>
      </c>
      <c r="F98" s="49">
        <f t="shared" si="16"/>
        <v>-1197.5</v>
      </c>
      <c r="G98" s="49">
        <f t="shared" si="14"/>
        <v>2.4979500012705103E-3</v>
      </c>
      <c r="H98" s="49"/>
      <c r="I98" s="49"/>
      <c r="J98" s="49"/>
      <c r="K98" s="49">
        <f t="shared" si="19"/>
        <v>2.4979500012705103E-3</v>
      </c>
      <c r="L98" s="49"/>
      <c r="M98" s="49"/>
      <c r="N98" s="49"/>
      <c r="O98" s="49">
        <f t="shared" ca="1" si="17"/>
        <v>1.3855973864984295E-3</v>
      </c>
      <c r="P98" s="49"/>
      <c r="Q98" s="50">
        <f t="shared" si="18"/>
        <v>39045.044000000002</v>
      </c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</row>
    <row r="99" spans="1:28">
      <c r="A99" s="13" t="s">
        <v>176</v>
      </c>
      <c r="B99" s="52"/>
      <c r="C99" s="13">
        <v>54150.267399999997</v>
      </c>
      <c r="D99" s="13">
        <v>1E-4</v>
      </c>
      <c r="E99" s="49">
        <f t="shared" si="15"/>
        <v>-970.99208681350024</v>
      </c>
      <c r="F99" s="49">
        <f t="shared" si="16"/>
        <v>-971</v>
      </c>
      <c r="G99" s="49">
        <f t="shared" si="14"/>
        <v>3.0298199999378994E-3</v>
      </c>
      <c r="H99" s="49"/>
      <c r="I99" s="49"/>
      <c r="J99" s="49"/>
      <c r="K99" s="49">
        <f t="shared" si="19"/>
        <v>3.0298199999378994E-3</v>
      </c>
      <c r="L99" s="49"/>
      <c r="M99" s="49"/>
      <c r="N99" s="49"/>
      <c r="O99" s="49">
        <f t="shared" ca="1" si="17"/>
        <v>1.4176708664869568E-3</v>
      </c>
      <c r="P99" s="49"/>
      <c r="Q99" s="50">
        <f t="shared" si="18"/>
        <v>39131.767399999997</v>
      </c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</row>
    <row r="100" spans="1:28" s="54" customFormat="1">
      <c r="A100" s="13" t="s">
        <v>176</v>
      </c>
      <c r="B100" s="52"/>
      <c r="C100" s="13">
        <v>54172.472500000003</v>
      </c>
      <c r="D100" s="13">
        <v>6.4000000000000003E-3</v>
      </c>
      <c r="E100" s="49">
        <f t="shared" si="15"/>
        <v>-912.99752023087547</v>
      </c>
      <c r="F100" s="49">
        <f t="shared" si="16"/>
        <v>-913</v>
      </c>
      <c r="G100" s="49">
        <f t="shared" si="14"/>
        <v>9.494600017205812E-4</v>
      </c>
      <c r="H100" s="49"/>
      <c r="I100" s="49"/>
      <c r="J100" s="49"/>
      <c r="K100" s="49">
        <f t="shared" si="19"/>
        <v>9.494600017205812E-4</v>
      </c>
      <c r="L100" s="49"/>
      <c r="M100" s="49"/>
      <c r="N100" s="49"/>
      <c r="O100" s="49">
        <f t="shared" ca="1" si="17"/>
        <v>1.4258839430403105E-3</v>
      </c>
      <c r="P100" s="49"/>
      <c r="Q100" s="50">
        <f t="shared" si="18"/>
        <v>39153.972500000003</v>
      </c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</row>
    <row r="101" spans="1:28" s="49" customFormat="1">
      <c r="A101" s="13" t="s">
        <v>182</v>
      </c>
      <c r="B101" s="30" t="s">
        <v>152</v>
      </c>
      <c r="C101" s="13">
        <v>54466.519200000002</v>
      </c>
      <c r="D101" s="13">
        <v>5.0000000000000001E-4</v>
      </c>
      <c r="E101" s="49">
        <f t="shared" si="15"/>
        <v>-145.01579884497599</v>
      </c>
      <c r="F101" s="49">
        <f t="shared" si="16"/>
        <v>-145</v>
      </c>
      <c r="G101" s="49">
        <f t="shared" si="14"/>
        <v>-6.0490999967441894E-3</v>
      </c>
      <c r="K101" s="49">
        <f t="shared" si="19"/>
        <v>-6.0490999967441894E-3</v>
      </c>
      <c r="O101" s="49">
        <f t="shared" ca="1" si="17"/>
        <v>1.5346364049881648E-3</v>
      </c>
      <c r="Q101" s="50">
        <f t="shared" si="18"/>
        <v>39448.019200000002</v>
      </c>
      <c r="R101"/>
      <c r="S101"/>
      <c r="T101"/>
      <c r="U101"/>
      <c r="V101"/>
      <c r="W101"/>
      <c r="X101"/>
      <c r="Y101"/>
      <c r="Z101"/>
      <c r="AA101"/>
      <c r="AB101"/>
    </row>
    <row r="102" spans="1:28">
      <c r="A102" s="13" t="s">
        <v>182</v>
      </c>
      <c r="B102" s="30" t="s">
        <v>152</v>
      </c>
      <c r="C102" s="13">
        <v>54501.368399999999</v>
      </c>
      <c r="D102" s="13">
        <v>4.0000000000000002E-4</v>
      </c>
      <c r="E102" s="49">
        <f t="shared" si="15"/>
        <v>-53.997778221315791</v>
      </c>
      <c r="F102" s="49">
        <f t="shared" si="16"/>
        <v>-54</v>
      </c>
      <c r="G102" s="49">
        <f t="shared" si="14"/>
        <v>8.5068000043975189E-4</v>
      </c>
      <c r="H102" s="49"/>
      <c r="I102" s="49"/>
      <c r="J102" s="49"/>
      <c r="K102" s="49">
        <f t="shared" si="19"/>
        <v>8.5068000043975189E-4</v>
      </c>
      <c r="L102" s="49"/>
      <c r="M102" s="49"/>
      <c r="N102" s="49"/>
      <c r="O102" s="49">
        <f t="shared" ca="1" si="17"/>
        <v>1.5475224388908401E-3</v>
      </c>
      <c r="P102" s="49"/>
      <c r="Q102" s="50">
        <f t="shared" si="18"/>
        <v>39482.868399999999</v>
      </c>
    </row>
    <row r="103" spans="1:28">
      <c r="A103" s="53" t="s">
        <v>183</v>
      </c>
      <c r="B103" s="52" t="s">
        <v>153</v>
      </c>
      <c r="C103" s="53">
        <v>54507.311399999999</v>
      </c>
      <c r="D103" s="53">
        <v>4.0000000000000002E-4</v>
      </c>
      <c r="E103" s="49">
        <f t="shared" si="15"/>
        <v>-38.47604180939252</v>
      </c>
      <c r="F103" s="49">
        <f t="shared" si="16"/>
        <v>-38.5</v>
      </c>
      <c r="G103" s="49">
        <f t="shared" si="14"/>
        <v>9.1731700013042428E-3</v>
      </c>
      <c r="H103" s="49"/>
      <c r="I103" s="49"/>
      <c r="J103" s="49"/>
      <c r="K103" s="49">
        <f t="shared" si="19"/>
        <v>9.1731700013042428E-3</v>
      </c>
      <c r="L103" s="49"/>
      <c r="M103" s="49"/>
      <c r="N103" s="49"/>
      <c r="O103" s="49">
        <f t="shared" ca="1" si="17"/>
        <v>1.5497173127973398E-3</v>
      </c>
      <c r="P103" s="49"/>
      <c r="Q103" s="50">
        <f t="shared" si="18"/>
        <v>39488.811399999999</v>
      </c>
    </row>
    <row r="104" spans="1:28">
      <c r="A104" s="29" t="s">
        <v>188</v>
      </c>
      <c r="B104" s="60" t="s">
        <v>152</v>
      </c>
      <c r="C104" s="61">
        <v>54507.498</v>
      </c>
      <c r="D104" s="61">
        <v>5.0000000000000001E-3</v>
      </c>
      <c r="E104" s="49">
        <f t="shared" si="15"/>
        <v>-37.988685926087904</v>
      </c>
      <c r="F104" s="49">
        <f t="shared" si="16"/>
        <v>-38</v>
      </c>
      <c r="G104" s="49">
        <f t="shared" si="14"/>
        <v>4.3319600008544512E-3</v>
      </c>
      <c r="H104" s="49"/>
      <c r="I104" s="49"/>
      <c r="J104" s="49"/>
      <c r="L104" s="49"/>
      <c r="M104" s="49"/>
      <c r="N104" s="49">
        <f>G104</f>
        <v>4.3319600008544512E-3</v>
      </c>
      <c r="O104" s="49">
        <f t="shared" ca="1" si="17"/>
        <v>1.5497881151814205E-3</v>
      </c>
      <c r="P104" s="49"/>
      <c r="Q104" s="50">
        <f t="shared" si="18"/>
        <v>39488.998</v>
      </c>
    </row>
    <row r="105" spans="1:28">
      <c r="A105" s="13" t="s">
        <v>181</v>
      </c>
      <c r="B105" s="30" t="s">
        <v>152</v>
      </c>
      <c r="C105" s="13">
        <v>54509.407299999999</v>
      </c>
      <c r="D105" s="13">
        <v>1.6000000000000001E-3</v>
      </c>
      <c r="E105" s="49">
        <f t="shared" si="15"/>
        <v>-33.002037544583871</v>
      </c>
      <c r="F105" s="49">
        <f t="shared" si="16"/>
        <v>-33</v>
      </c>
      <c r="G105" s="49">
        <f t="shared" si="14"/>
        <v>-7.8013999882386997E-4</v>
      </c>
      <c r="H105" s="49"/>
      <c r="I105" s="49"/>
      <c r="J105" s="49"/>
      <c r="K105" s="49">
        <f>G105</f>
        <v>-7.8013999882386997E-4</v>
      </c>
      <c r="L105" s="49"/>
      <c r="M105" s="49"/>
      <c r="N105" s="49"/>
      <c r="O105" s="49">
        <f t="shared" ca="1" si="17"/>
        <v>1.5504961390222268E-3</v>
      </c>
      <c r="P105" s="49"/>
      <c r="Q105" s="50">
        <f t="shared" si="18"/>
        <v>39490.907299999999</v>
      </c>
    </row>
    <row r="106" spans="1:28">
      <c r="A106" s="13" t="s">
        <v>181</v>
      </c>
      <c r="B106" s="30" t="s">
        <v>153</v>
      </c>
      <c r="C106" s="13">
        <v>54509.602299999999</v>
      </c>
      <c r="D106" s="13">
        <v>2E-3</v>
      </c>
      <c r="E106" s="49">
        <f t="shared" si="15"/>
        <v>-32.492742811230194</v>
      </c>
      <c r="F106" s="49">
        <f t="shared" si="16"/>
        <v>-32.5</v>
      </c>
      <c r="G106" s="49">
        <f t="shared" ref="G106:G137" si="20">+C106-(C$7+F106*C$8)</f>
        <v>2.7786499995272607E-3</v>
      </c>
      <c r="H106" s="49"/>
      <c r="I106" s="49"/>
      <c r="J106" s="49"/>
      <c r="K106" s="49">
        <f>G106</f>
        <v>2.7786499995272607E-3</v>
      </c>
      <c r="L106" s="49"/>
      <c r="M106" s="49"/>
      <c r="N106" s="49"/>
      <c r="O106" s="49">
        <f t="shared" ca="1" si="17"/>
        <v>1.5505669414063075E-3</v>
      </c>
      <c r="P106" s="49"/>
      <c r="Q106" s="50">
        <f t="shared" si="18"/>
        <v>39491.102299999999</v>
      </c>
    </row>
    <row r="107" spans="1:28">
      <c r="A107" s="54" t="s">
        <v>184</v>
      </c>
      <c r="B107" s="56"/>
      <c r="C107" s="57">
        <v>54516.6823</v>
      </c>
      <c r="D107" s="57">
        <v>2.0000000000000001E-4</v>
      </c>
      <c r="E107" s="54">
        <f t="shared" si="15"/>
        <v>-14.001426338664684</v>
      </c>
      <c r="F107" s="54">
        <f t="shared" si="16"/>
        <v>-14</v>
      </c>
      <c r="G107" s="54">
        <f t="shared" si="20"/>
        <v>-5.4611999803455546E-4</v>
      </c>
      <c r="H107" s="54"/>
      <c r="I107" s="54"/>
      <c r="J107" s="54">
        <f>G107</f>
        <v>-5.4611999803455546E-4</v>
      </c>
      <c r="K107" s="54"/>
      <c r="L107" s="54"/>
      <c r="M107" s="54"/>
      <c r="N107" s="54"/>
      <c r="O107" s="54">
        <f t="shared" ca="1" si="17"/>
        <v>1.5531866296172908E-3</v>
      </c>
      <c r="P107" s="54"/>
      <c r="Q107" s="55">
        <f t="shared" si="18"/>
        <v>39498.1823</v>
      </c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</row>
    <row r="108" spans="1:28">
      <c r="A108" s="13" t="s">
        <v>181</v>
      </c>
      <c r="B108" s="30" t="s">
        <v>153</v>
      </c>
      <c r="C108" s="13">
        <v>54531.426700000004</v>
      </c>
      <c r="D108" s="13">
        <v>4.0000000000000002E-4</v>
      </c>
      <c r="E108" s="49">
        <f t="shared" si="15"/>
        <v>24.507523745810921</v>
      </c>
      <c r="F108" s="49">
        <f t="shared" si="16"/>
        <v>24.5</v>
      </c>
      <c r="G108" s="49">
        <f t="shared" si="20"/>
        <v>2.8807100025005639E-3</v>
      </c>
      <c r="H108" s="49"/>
      <c r="I108" s="49"/>
      <c r="J108" s="49"/>
      <c r="K108" s="49">
        <f>G108</f>
        <v>2.8807100025005639E-3</v>
      </c>
      <c r="L108" s="49"/>
      <c r="M108" s="49"/>
      <c r="N108" s="49"/>
      <c r="O108" s="49">
        <f t="shared" ca="1" si="17"/>
        <v>1.5586384131914997E-3</v>
      </c>
      <c r="P108" s="49"/>
      <c r="Q108" s="50">
        <f t="shared" si="18"/>
        <v>39512.926700000004</v>
      </c>
    </row>
    <row r="109" spans="1:28">
      <c r="A109" s="13" t="s">
        <v>181</v>
      </c>
      <c r="B109" s="30" t="s">
        <v>152</v>
      </c>
      <c r="C109" s="13">
        <v>54531.614099999999</v>
      </c>
      <c r="D109" s="13">
        <v>8.0000000000000004E-4</v>
      </c>
      <c r="E109" s="49">
        <f t="shared" si="15"/>
        <v>24.996969043391445</v>
      </c>
      <c r="F109" s="49">
        <f t="shared" si="16"/>
        <v>25</v>
      </c>
      <c r="G109" s="49">
        <f t="shared" si="20"/>
        <v>-1.1605000036070123E-3</v>
      </c>
      <c r="H109" s="49"/>
      <c r="I109" s="49"/>
      <c r="J109" s="49"/>
      <c r="K109" s="49">
        <f>G109</f>
        <v>-1.1605000036070123E-3</v>
      </c>
      <c r="L109" s="49"/>
      <c r="M109" s="49"/>
      <c r="N109" s="49"/>
      <c r="O109" s="49">
        <f t="shared" ca="1" si="17"/>
        <v>1.5587092155755803E-3</v>
      </c>
      <c r="P109" s="49"/>
      <c r="Q109" s="50">
        <f t="shared" si="18"/>
        <v>39513.114099999999</v>
      </c>
    </row>
    <row r="110" spans="1:28">
      <c r="A110" s="53" t="s">
        <v>183</v>
      </c>
      <c r="B110" s="52" t="s">
        <v>153</v>
      </c>
      <c r="C110" s="53">
        <v>54782.597999999998</v>
      </c>
      <c r="D110" s="53">
        <v>2.0000000000000001E-4</v>
      </c>
      <c r="E110" s="49">
        <f t="shared" si="15"/>
        <v>680.50865328316218</v>
      </c>
      <c r="F110" s="49">
        <f t="shared" si="16"/>
        <v>680.5</v>
      </c>
      <c r="G110" s="49">
        <f t="shared" si="20"/>
        <v>3.3131899981526658E-3</v>
      </c>
      <c r="H110" s="49"/>
      <c r="I110" s="49"/>
      <c r="J110" s="49"/>
      <c r="K110" s="49">
        <f>G110</f>
        <v>3.3131899981526658E-3</v>
      </c>
      <c r="L110" s="49"/>
      <c r="M110" s="49"/>
      <c r="N110" s="49"/>
      <c r="O110" s="49">
        <f t="shared" ca="1" si="17"/>
        <v>1.6515311411052919E-3</v>
      </c>
      <c r="P110" s="49"/>
      <c r="Q110" s="50">
        <f t="shared" si="18"/>
        <v>39764.097999999998</v>
      </c>
    </row>
    <row r="111" spans="1:28">
      <c r="A111" s="54" t="s">
        <v>184</v>
      </c>
      <c r="B111" s="54"/>
      <c r="C111" s="57">
        <v>54802.889600000002</v>
      </c>
      <c r="D111" s="57">
        <v>2.9999999999999997E-4</v>
      </c>
      <c r="E111" s="54">
        <f t="shared" si="15"/>
        <v>733.50560205924887</v>
      </c>
      <c r="F111" s="54">
        <f t="shared" si="16"/>
        <v>733.5</v>
      </c>
      <c r="G111" s="54">
        <f t="shared" si="20"/>
        <v>2.1449300038511865E-3</v>
      </c>
      <c r="H111" s="54"/>
      <c r="I111" s="54"/>
      <c r="J111" s="54">
        <f>G111</f>
        <v>2.1449300038511865E-3</v>
      </c>
      <c r="K111" s="54"/>
      <c r="L111" s="54"/>
      <c r="M111" s="54"/>
      <c r="N111" s="54"/>
      <c r="O111" s="54">
        <f t="shared" ca="1" si="17"/>
        <v>1.6590361938178392E-3</v>
      </c>
      <c r="P111" s="54"/>
      <c r="Q111" s="55">
        <f t="shared" si="18"/>
        <v>39784.389600000002</v>
      </c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</row>
    <row r="112" spans="1:28">
      <c r="A112" s="13" t="s">
        <v>180</v>
      </c>
      <c r="B112" s="30" t="s">
        <v>152</v>
      </c>
      <c r="C112" s="13">
        <v>54829.883500000004</v>
      </c>
      <c r="D112" s="13">
        <v>5.0000000000000001E-4</v>
      </c>
      <c r="E112" s="49">
        <f t="shared" si="15"/>
        <v>804.00740258589951</v>
      </c>
      <c r="F112" s="49">
        <f t="shared" si="16"/>
        <v>804</v>
      </c>
      <c r="G112" s="49">
        <f t="shared" si="20"/>
        <v>2.8343200028757565E-3</v>
      </c>
      <c r="H112" s="49"/>
      <c r="I112" s="49"/>
      <c r="J112" s="49"/>
      <c r="K112" s="49">
        <f>G112</f>
        <v>2.8343200028757565E-3</v>
      </c>
      <c r="L112" s="49"/>
      <c r="M112" s="49"/>
      <c r="N112" s="49"/>
      <c r="O112" s="49">
        <f t="shared" ca="1" si="17"/>
        <v>1.6690193299732086E-3</v>
      </c>
      <c r="P112" s="49"/>
      <c r="Q112" s="50">
        <f t="shared" si="18"/>
        <v>39811.383500000004</v>
      </c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</row>
    <row r="113" spans="1:17">
      <c r="A113" s="23" t="s">
        <v>194</v>
      </c>
      <c r="B113" s="58" t="s">
        <v>152</v>
      </c>
      <c r="C113" s="23">
        <v>54831.413999999997</v>
      </c>
      <c r="D113" s="23" t="s">
        <v>195</v>
      </c>
      <c r="E113" s="49">
        <f t="shared" si="15"/>
        <v>808.00471330074902</v>
      </c>
      <c r="F113" s="49">
        <f t="shared" si="16"/>
        <v>808</v>
      </c>
      <c r="G113" s="49">
        <f t="shared" si="20"/>
        <v>1.8046400000457652E-3</v>
      </c>
      <c r="H113" s="49"/>
      <c r="I113" s="49"/>
      <c r="J113" s="49"/>
      <c r="K113" s="49">
        <f>G113</f>
        <v>1.8046400000457652E-3</v>
      </c>
      <c r="L113" s="49"/>
      <c r="M113" s="49"/>
      <c r="N113" s="49"/>
      <c r="O113" s="49">
        <f t="shared" ca="1" si="17"/>
        <v>1.6695857490458537E-3</v>
      </c>
      <c r="P113" s="49"/>
      <c r="Q113" s="50">
        <f t="shared" si="18"/>
        <v>39812.913999999997</v>
      </c>
    </row>
    <row r="114" spans="1:17">
      <c r="A114" s="23" t="s">
        <v>196</v>
      </c>
      <c r="B114" s="58" t="s">
        <v>152</v>
      </c>
      <c r="C114" s="23">
        <v>55192.471299999997</v>
      </c>
      <c r="D114" s="23" t="s">
        <v>197</v>
      </c>
      <c r="E114" s="49">
        <f t="shared" si="15"/>
        <v>1751.0025662708604</v>
      </c>
      <c r="F114" s="49">
        <f t="shared" si="16"/>
        <v>1751</v>
      </c>
      <c r="G114" s="49">
        <f t="shared" si="20"/>
        <v>9.8258000070927665E-4</v>
      </c>
      <c r="H114" s="49"/>
      <c r="I114" s="49"/>
      <c r="J114" s="49"/>
      <c r="K114" s="49">
        <f>G114</f>
        <v>9.8258000070927665E-4</v>
      </c>
      <c r="L114" s="49"/>
      <c r="M114" s="49"/>
      <c r="N114" s="49"/>
      <c r="O114" s="49">
        <f t="shared" ca="1" si="17"/>
        <v>1.8031190454219298E-3</v>
      </c>
      <c r="P114" s="49"/>
      <c r="Q114" s="50">
        <f t="shared" si="18"/>
        <v>40173.971299999997</v>
      </c>
    </row>
    <row r="115" spans="1:17">
      <c r="A115" s="43" t="s">
        <v>189</v>
      </c>
      <c r="B115" s="52" t="s">
        <v>153</v>
      </c>
      <c r="C115" s="53">
        <v>55221.381200000003</v>
      </c>
      <c r="D115" s="53">
        <v>2.0000000000000001E-4</v>
      </c>
      <c r="E115" s="49">
        <f t="shared" si="15"/>
        <v>1826.5085140237136</v>
      </c>
      <c r="F115" s="49">
        <f t="shared" si="16"/>
        <v>1826.5</v>
      </c>
      <c r="G115" s="49">
        <f t="shared" si="20"/>
        <v>3.2598700054222718E-3</v>
      </c>
      <c r="H115" s="49"/>
      <c r="I115" s="49"/>
      <c r="J115" s="49"/>
      <c r="K115" s="49">
        <f>G115</f>
        <v>3.2598700054222718E-3</v>
      </c>
      <c r="L115" s="49"/>
      <c r="M115" s="49"/>
      <c r="N115" s="49"/>
      <c r="O115" s="49">
        <f t="shared" ca="1" si="17"/>
        <v>1.8138102054181056E-3</v>
      </c>
      <c r="P115" s="49"/>
      <c r="Q115" s="50">
        <f t="shared" si="18"/>
        <v>40202.881200000003</v>
      </c>
    </row>
    <row r="116" spans="1:17">
      <c r="A116" s="43" t="s">
        <v>189</v>
      </c>
      <c r="B116" s="52" t="s">
        <v>152</v>
      </c>
      <c r="C116" s="53">
        <v>55263.304900000003</v>
      </c>
      <c r="D116" s="53">
        <v>2.0000000000000001E-4</v>
      </c>
      <c r="E116" s="49">
        <f t="shared" si="15"/>
        <v>1936.0034863966926</v>
      </c>
      <c r="F116" s="49">
        <f t="shared" si="16"/>
        <v>1936</v>
      </c>
      <c r="G116" s="49">
        <f t="shared" si="20"/>
        <v>1.3348800057428889E-3</v>
      </c>
      <c r="H116" s="49"/>
      <c r="I116" s="49"/>
      <c r="J116" s="49"/>
      <c r="K116" s="49">
        <f>G116</f>
        <v>1.3348800057428889E-3</v>
      </c>
      <c r="L116" s="49"/>
      <c r="M116" s="49"/>
      <c r="N116" s="49"/>
      <c r="O116" s="49">
        <f t="shared" ca="1" si="17"/>
        <v>1.8293159275317647E-3</v>
      </c>
      <c r="P116" s="49"/>
      <c r="Q116" s="50">
        <f t="shared" si="18"/>
        <v>40244.804900000003</v>
      </c>
    </row>
    <row r="117" spans="1:17">
      <c r="A117" s="29" t="s">
        <v>190</v>
      </c>
      <c r="B117" s="30" t="s">
        <v>152</v>
      </c>
      <c r="C117" s="13">
        <v>55279.38407</v>
      </c>
      <c r="D117" s="13">
        <v>5.9999999999999995E-4</v>
      </c>
      <c r="E117" s="49">
        <f t="shared" ref="E117:E148" si="21">+(C117-C$7)/C$8</f>
        <v>1977.9985458721244</v>
      </c>
      <c r="F117" s="49">
        <f t="shared" ref="F117:F148" si="22">ROUND(2*E117,0)/2</f>
        <v>1978</v>
      </c>
      <c r="G117" s="49">
        <f t="shared" si="20"/>
        <v>-5.5676000192761421E-4</v>
      </c>
      <c r="H117" s="49"/>
      <c r="I117" s="49"/>
      <c r="J117" s="49"/>
      <c r="L117" s="49"/>
      <c r="M117" s="49"/>
      <c r="N117" s="49">
        <f>G117</f>
        <v>-5.5676000192761421E-4</v>
      </c>
      <c r="O117" s="49">
        <f t="shared" ref="O117:O148" ca="1" si="23">+C$11+C$12*F117</f>
        <v>1.8352633277945378E-3</v>
      </c>
      <c r="P117" s="49"/>
      <c r="Q117" s="50">
        <f t="shared" ref="Q117:Q148" si="24">+C117-15018.5</f>
        <v>40260.88407</v>
      </c>
    </row>
    <row r="118" spans="1:17">
      <c r="A118" s="29" t="s">
        <v>190</v>
      </c>
      <c r="B118" s="30" t="s">
        <v>152</v>
      </c>
      <c r="C118" s="13">
        <v>55279.385110000003</v>
      </c>
      <c r="D118" s="13">
        <v>8.9999999999999998E-4</v>
      </c>
      <c r="E118" s="49">
        <f t="shared" si="21"/>
        <v>1978.0012621107096</v>
      </c>
      <c r="F118" s="49">
        <f t="shared" si="22"/>
        <v>1978</v>
      </c>
      <c r="G118" s="49">
        <f t="shared" si="20"/>
        <v>4.8324000090360641E-4</v>
      </c>
      <c r="H118" s="49"/>
      <c r="I118" s="49"/>
      <c r="J118" s="49"/>
      <c r="L118" s="49"/>
      <c r="M118" s="49"/>
      <c r="N118" s="49">
        <f>G118</f>
        <v>4.8324000090360641E-4</v>
      </c>
      <c r="O118" s="49">
        <f t="shared" ca="1" si="23"/>
        <v>1.8352633277945378E-3</v>
      </c>
      <c r="P118" s="49"/>
      <c r="Q118" s="50">
        <f t="shared" si="24"/>
        <v>40260.885110000003</v>
      </c>
    </row>
    <row r="119" spans="1:17">
      <c r="A119" s="29" t="s">
        <v>190</v>
      </c>
      <c r="B119" s="30" t="s">
        <v>152</v>
      </c>
      <c r="C119" s="13">
        <v>55279.38551</v>
      </c>
      <c r="D119" s="13">
        <v>5.9999999999999995E-4</v>
      </c>
      <c r="E119" s="49">
        <f t="shared" si="21"/>
        <v>1978.0023068178475</v>
      </c>
      <c r="F119" s="49">
        <f t="shared" si="22"/>
        <v>1978</v>
      </c>
      <c r="G119" s="49">
        <f t="shared" si="20"/>
        <v>8.8323999807471409E-4</v>
      </c>
      <c r="H119" s="49"/>
      <c r="I119" s="49"/>
      <c r="J119" s="49"/>
      <c r="L119" s="49"/>
      <c r="M119" s="49"/>
      <c r="N119" s="49">
        <f>G119</f>
        <v>8.8323999807471409E-4</v>
      </c>
      <c r="O119" s="49">
        <f t="shared" ca="1" si="23"/>
        <v>1.8352633277945378E-3</v>
      </c>
      <c r="P119" s="49"/>
      <c r="Q119" s="50">
        <f t="shared" si="24"/>
        <v>40260.88551</v>
      </c>
    </row>
    <row r="120" spans="1:17">
      <c r="A120" s="23" t="s">
        <v>185</v>
      </c>
      <c r="B120" s="58" t="s">
        <v>152</v>
      </c>
      <c r="C120" s="23">
        <v>55289.340300000003</v>
      </c>
      <c r="D120" s="23">
        <v>2.9999999999999997E-4</v>
      </c>
      <c r="E120" s="49">
        <f t="shared" si="21"/>
        <v>2004.0019074263148</v>
      </c>
      <c r="F120" s="49">
        <f t="shared" si="22"/>
        <v>2004</v>
      </c>
      <c r="G120" s="49">
        <f t="shared" si="20"/>
        <v>7.3032000364037231E-4</v>
      </c>
      <c r="H120" s="49"/>
      <c r="I120" s="49"/>
      <c r="J120" s="49"/>
      <c r="K120" s="49">
        <f>G120</f>
        <v>7.3032000364037231E-4</v>
      </c>
      <c r="L120" s="49"/>
      <c r="M120" s="49"/>
      <c r="N120" s="49"/>
      <c r="O120" s="49">
        <f t="shared" ca="1" si="23"/>
        <v>1.8389450517667309E-3</v>
      </c>
      <c r="P120" s="49"/>
      <c r="Q120" s="50">
        <f t="shared" si="24"/>
        <v>40270.840300000003</v>
      </c>
    </row>
    <row r="121" spans="1:17">
      <c r="A121" s="23" t="s">
        <v>198</v>
      </c>
      <c r="B121" s="58" t="s">
        <v>152</v>
      </c>
      <c r="C121" s="23">
        <v>55566.929700000001</v>
      </c>
      <c r="D121" s="23">
        <v>6.9999999999999999E-4</v>
      </c>
      <c r="E121" s="49">
        <f t="shared" si="21"/>
        <v>2729.0009815545995</v>
      </c>
      <c r="F121" s="49">
        <f t="shared" si="22"/>
        <v>2729</v>
      </c>
      <c r="G121" s="49">
        <f t="shared" si="20"/>
        <v>3.7582000368274748E-4</v>
      </c>
      <c r="H121" s="49"/>
      <c r="I121" s="49"/>
      <c r="J121" s="49"/>
      <c r="K121" s="49">
        <f>G121</f>
        <v>3.7582000368274748E-4</v>
      </c>
      <c r="L121" s="49"/>
      <c r="M121" s="49"/>
      <c r="N121" s="49"/>
      <c r="O121" s="49">
        <f t="shared" ca="1" si="23"/>
        <v>1.9416085086836506E-3</v>
      </c>
      <c r="P121" s="49"/>
      <c r="Q121" s="50">
        <f t="shared" si="24"/>
        <v>40548.429700000001</v>
      </c>
    </row>
    <row r="122" spans="1:17">
      <c r="A122" s="23" t="s">
        <v>199</v>
      </c>
      <c r="B122" s="58" t="s">
        <v>152</v>
      </c>
      <c r="C122" s="23">
        <v>55622.449699999997</v>
      </c>
      <c r="D122" s="23" t="s">
        <v>200</v>
      </c>
      <c r="E122" s="49">
        <f t="shared" si="21"/>
        <v>2874.00633332812</v>
      </c>
      <c r="F122" s="49">
        <f t="shared" si="22"/>
        <v>2874</v>
      </c>
      <c r="G122" s="49">
        <f t="shared" si="20"/>
        <v>2.4249199996120296E-3</v>
      </c>
      <c r="H122" s="49"/>
      <c r="I122" s="49"/>
      <c r="J122" s="49"/>
      <c r="K122" s="49">
        <f>G122</f>
        <v>2.4249199996120296E-3</v>
      </c>
      <c r="L122" s="49"/>
      <c r="M122" s="49"/>
      <c r="N122" s="49"/>
      <c r="O122" s="49">
        <f t="shared" ca="1" si="23"/>
        <v>1.9621412000670347E-3</v>
      </c>
      <c r="P122" s="49"/>
      <c r="Q122" s="50">
        <f t="shared" si="24"/>
        <v>40603.949699999997</v>
      </c>
    </row>
    <row r="123" spans="1:17">
      <c r="A123" s="23" t="s">
        <v>198</v>
      </c>
      <c r="B123" s="58" t="s">
        <v>153</v>
      </c>
      <c r="C123" s="23">
        <v>55656.717299999997</v>
      </c>
      <c r="D123" s="23">
        <v>2.9999999999999997E-4</v>
      </c>
      <c r="E123" s="49">
        <f t="shared" si="21"/>
        <v>2963.5053497624585</v>
      </c>
      <c r="F123" s="49">
        <f t="shared" si="22"/>
        <v>2963.5</v>
      </c>
      <c r="G123" s="49">
        <f t="shared" si="20"/>
        <v>2.0483299958868884E-3</v>
      </c>
      <c r="H123" s="49"/>
      <c r="I123" s="49"/>
      <c r="J123" s="49"/>
      <c r="K123" s="49">
        <f>G123</f>
        <v>2.0483299958868884E-3</v>
      </c>
      <c r="L123" s="49"/>
      <c r="M123" s="49"/>
      <c r="N123" s="49"/>
      <c r="O123" s="49">
        <f t="shared" ca="1" si="23"/>
        <v>1.9748148268174679E-3</v>
      </c>
      <c r="P123" s="49"/>
      <c r="Q123" s="50">
        <f t="shared" si="24"/>
        <v>40638.217299999997</v>
      </c>
    </row>
    <row r="124" spans="1:17">
      <c r="A124" s="23" t="s">
        <v>201</v>
      </c>
      <c r="B124" s="58" t="s">
        <v>152</v>
      </c>
      <c r="C124" s="23">
        <v>55929.902999999998</v>
      </c>
      <c r="D124" s="23">
        <v>2.0000000000000001E-4</v>
      </c>
      <c r="E124" s="49">
        <f t="shared" si="21"/>
        <v>3677.0029817508944</v>
      </c>
      <c r="F124" s="49">
        <f t="shared" si="22"/>
        <v>3677</v>
      </c>
      <c r="G124" s="49">
        <f t="shared" si="20"/>
        <v>1.1416599954827689E-3</v>
      </c>
      <c r="H124" s="49"/>
      <c r="I124" s="49"/>
      <c r="J124" s="49"/>
      <c r="K124" s="49">
        <f>G124</f>
        <v>1.1416599954827689E-3</v>
      </c>
      <c r="L124" s="49"/>
      <c r="M124" s="49"/>
      <c r="N124" s="49"/>
      <c r="O124" s="49">
        <f t="shared" ca="1" si="23"/>
        <v>2.0758498289005331E-3</v>
      </c>
      <c r="P124" s="49"/>
      <c r="Q124" s="50">
        <f t="shared" si="24"/>
        <v>40911.402999999998</v>
      </c>
    </row>
    <row r="125" spans="1:17">
      <c r="A125" s="59" t="s">
        <v>191</v>
      </c>
      <c r="B125" s="49"/>
      <c r="C125" s="13">
        <v>55944.836900000002</v>
      </c>
      <c r="D125" s="13">
        <v>2.0000000000000001E-4</v>
      </c>
      <c r="E125" s="49">
        <f t="shared" si="21"/>
        <v>3716.006861845477</v>
      </c>
      <c r="F125" s="49">
        <f t="shared" si="22"/>
        <v>3716</v>
      </c>
      <c r="G125" s="49">
        <f t="shared" si="20"/>
        <v>2.6272800023434684E-3</v>
      </c>
      <c r="H125" s="49"/>
      <c r="I125" s="49"/>
      <c r="J125" s="49">
        <f t="shared" ref="J125:J160" si="25">G125</f>
        <v>2.6272800023434684E-3</v>
      </c>
      <c r="K125" s="49"/>
      <c r="L125" s="49"/>
      <c r="M125" s="49"/>
      <c r="N125" s="49"/>
      <c r="O125" s="49">
        <f t="shared" ca="1" si="23"/>
        <v>2.0813724148588228E-3</v>
      </c>
      <c r="P125" s="49"/>
      <c r="Q125" s="50">
        <f t="shared" si="24"/>
        <v>40926.336900000002</v>
      </c>
    </row>
    <row r="126" spans="1:17">
      <c r="A126" s="65" t="s">
        <v>215</v>
      </c>
      <c r="B126" s="70" t="s">
        <v>153</v>
      </c>
      <c r="C126" s="71">
        <v>55963.411899999999</v>
      </c>
      <c r="D126" s="71">
        <v>1.1999999999999999E-3</v>
      </c>
      <c r="E126" s="49">
        <f t="shared" si="21"/>
        <v>3764.5204499073084</v>
      </c>
      <c r="F126" s="49">
        <f t="shared" si="22"/>
        <v>3764.5</v>
      </c>
      <c r="G126" s="49">
        <f t="shared" si="20"/>
        <v>7.8299099986907095E-3</v>
      </c>
      <c r="H126" s="49"/>
      <c r="I126" s="49"/>
      <c r="J126" s="49">
        <f t="shared" si="25"/>
        <v>7.8299099986907095E-3</v>
      </c>
      <c r="K126" s="49"/>
      <c r="L126" s="49"/>
      <c r="M126" s="49"/>
      <c r="N126" s="49"/>
      <c r="O126" s="49">
        <f t="shared" ca="1" si="23"/>
        <v>2.0882402461146442E-3</v>
      </c>
      <c r="P126" s="49"/>
      <c r="Q126" s="50">
        <f t="shared" si="24"/>
        <v>40944.911899999999</v>
      </c>
    </row>
    <row r="127" spans="1:17">
      <c r="A127" s="65" t="s">
        <v>215</v>
      </c>
      <c r="B127" s="70" t="s">
        <v>152</v>
      </c>
      <c r="C127" s="71">
        <v>55963.5982</v>
      </c>
      <c r="D127" s="71">
        <v>1.6999999999999999E-3</v>
      </c>
      <c r="E127" s="49">
        <f t="shared" si="21"/>
        <v>3765.0070222602549</v>
      </c>
      <c r="F127" s="49">
        <f t="shared" si="22"/>
        <v>3765</v>
      </c>
      <c r="G127" s="49">
        <f t="shared" si="20"/>
        <v>2.6886999985435978E-3</v>
      </c>
      <c r="H127" s="49"/>
      <c r="I127" s="49"/>
      <c r="J127" s="49">
        <f t="shared" si="25"/>
        <v>2.6886999985435978E-3</v>
      </c>
      <c r="K127" s="49"/>
      <c r="L127" s="49"/>
      <c r="M127" s="49"/>
      <c r="N127" s="49"/>
      <c r="O127" s="49">
        <f t="shared" ca="1" si="23"/>
        <v>2.0883110484987248E-3</v>
      </c>
      <c r="P127" s="49"/>
      <c r="Q127" s="50">
        <f t="shared" si="24"/>
        <v>40945.0982</v>
      </c>
    </row>
    <row r="128" spans="1:17">
      <c r="A128" s="65" t="s">
        <v>214</v>
      </c>
      <c r="B128" s="70" t="s">
        <v>152</v>
      </c>
      <c r="C128" s="71">
        <v>56293.643750000003</v>
      </c>
      <c r="D128" s="71">
        <v>2.9999999999999997E-4</v>
      </c>
      <c r="E128" s="49">
        <f t="shared" si="21"/>
        <v>4627.0093831939394</v>
      </c>
      <c r="F128" s="49">
        <f t="shared" si="22"/>
        <v>4627</v>
      </c>
      <c r="G128" s="49">
        <f t="shared" si="20"/>
        <v>3.5926600030506961E-3</v>
      </c>
      <c r="H128" s="49"/>
      <c r="I128" s="49"/>
      <c r="J128" s="49">
        <f t="shared" si="25"/>
        <v>3.5926600030506961E-3</v>
      </c>
      <c r="K128" s="49"/>
      <c r="L128" s="49"/>
      <c r="M128" s="49"/>
      <c r="N128" s="49"/>
      <c r="O128" s="49">
        <f t="shared" ca="1" si="23"/>
        <v>2.2103743586537384E-3</v>
      </c>
      <c r="P128" s="49"/>
      <c r="Q128" s="50">
        <f t="shared" si="24"/>
        <v>41275.143750000003</v>
      </c>
    </row>
    <row r="129" spans="1:17">
      <c r="A129" s="71" t="s">
        <v>761</v>
      </c>
      <c r="B129" s="70" t="s">
        <v>152</v>
      </c>
      <c r="C129" s="159">
        <v>56584.635410000003</v>
      </c>
      <c r="D129" s="71">
        <v>1E-3</v>
      </c>
      <c r="E129" s="49">
        <f t="shared" si="21"/>
        <v>5387.0120492865735</v>
      </c>
      <c r="F129" s="49">
        <f t="shared" si="22"/>
        <v>5387</v>
      </c>
      <c r="G129" s="49">
        <f t="shared" si="20"/>
        <v>4.6134600052027963E-3</v>
      </c>
      <c r="H129" s="49"/>
      <c r="I129" s="49"/>
      <c r="J129" s="49">
        <f t="shared" si="25"/>
        <v>4.6134600052027963E-3</v>
      </c>
      <c r="K129" s="49"/>
      <c r="L129" s="49"/>
      <c r="M129" s="49"/>
      <c r="N129" s="49"/>
      <c r="O129" s="49">
        <f t="shared" ca="1" si="23"/>
        <v>2.3179939824563025E-3</v>
      </c>
      <c r="P129" s="49"/>
      <c r="Q129" s="50">
        <f t="shared" si="24"/>
        <v>41566.135410000003</v>
      </c>
    </row>
    <row r="130" spans="1:17">
      <c r="A130" s="71" t="s">
        <v>761</v>
      </c>
      <c r="B130" s="70" t="s">
        <v>152</v>
      </c>
      <c r="C130" s="159">
        <v>56602.631670000002</v>
      </c>
      <c r="D130" s="71">
        <v>4.0000000000000002E-4</v>
      </c>
      <c r="E130" s="49">
        <f t="shared" si="21"/>
        <v>5434.0141028151738</v>
      </c>
      <c r="F130" s="49">
        <f t="shared" si="22"/>
        <v>5434</v>
      </c>
      <c r="G130" s="49">
        <f t="shared" si="20"/>
        <v>5.3997200011508539E-3</v>
      </c>
      <c r="H130" s="49"/>
      <c r="I130" s="49"/>
      <c r="J130" s="49">
        <f t="shared" si="25"/>
        <v>5.3997200011508539E-3</v>
      </c>
      <c r="K130" s="49"/>
      <c r="L130" s="49"/>
      <c r="M130" s="49"/>
      <c r="N130" s="49"/>
      <c r="O130" s="49">
        <f t="shared" ca="1" si="23"/>
        <v>2.3246494065598819E-3</v>
      </c>
      <c r="P130" s="49"/>
      <c r="Q130" s="50">
        <f t="shared" si="24"/>
        <v>41584.131670000002</v>
      </c>
    </row>
    <row r="131" spans="1:17">
      <c r="A131" s="71" t="s">
        <v>226</v>
      </c>
      <c r="B131" s="70" t="s">
        <v>152</v>
      </c>
      <c r="C131" s="71">
        <v>56650.49065</v>
      </c>
      <c r="D131" s="71">
        <v>3.2000000000000003E-4</v>
      </c>
      <c r="E131" s="49">
        <f t="shared" si="21"/>
        <v>5559.0106487521671</v>
      </c>
      <c r="F131" s="49">
        <f t="shared" si="22"/>
        <v>5559</v>
      </c>
      <c r="G131" s="49">
        <f t="shared" si="20"/>
        <v>4.0772200009087101E-3</v>
      </c>
      <c r="H131" s="49"/>
      <c r="I131" s="49"/>
      <c r="J131" s="49">
        <f t="shared" si="25"/>
        <v>4.0772200009087101E-3</v>
      </c>
      <c r="K131" s="49"/>
      <c r="L131" s="49"/>
      <c r="M131" s="49"/>
      <c r="N131" s="49"/>
      <c r="O131" s="49">
        <f t="shared" ca="1" si="23"/>
        <v>2.3423500025800408E-3</v>
      </c>
      <c r="P131" s="49"/>
      <c r="Q131" s="50">
        <f t="shared" si="24"/>
        <v>41631.99065</v>
      </c>
    </row>
    <row r="132" spans="1:17">
      <c r="A132" s="160" t="s">
        <v>226</v>
      </c>
      <c r="B132" s="161" t="s">
        <v>153</v>
      </c>
      <c r="C132" s="160">
        <v>56650.685420000002</v>
      </c>
      <c r="D132" s="160">
        <v>3.6000000000000002E-4</v>
      </c>
      <c r="E132" s="49">
        <f t="shared" si="21"/>
        <v>5559.5193427789181</v>
      </c>
      <c r="F132" s="49">
        <f t="shared" si="22"/>
        <v>5559.5</v>
      </c>
      <c r="G132" s="49">
        <f t="shared" si="20"/>
        <v>7.4060100014321506E-3</v>
      </c>
      <c r="H132" s="49"/>
      <c r="I132" s="49"/>
      <c r="J132" s="49">
        <f t="shared" si="25"/>
        <v>7.4060100014321506E-3</v>
      </c>
      <c r="K132" s="49"/>
      <c r="L132" s="49"/>
      <c r="M132" s="49"/>
      <c r="N132" s="49"/>
      <c r="O132" s="49">
        <f t="shared" ca="1" si="23"/>
        <v>2.3424208049641214E-3</v>
      </c>
      <c r="P132" s="49"/>
      <c r="Q132" s="50">
        <f t="shared" si="24"/>
        <v>41632.185420000002</v>
      </c>
    </row>
    <row r="133" spans="1:17">
      <c r="A133" s="162" t="s">
        <v>759</v>
      </c>
      <c r="B133" s="163" t="s">
        <v>152</v>
      </c>
      <c r="C133" s="162">
        <v>56709.454899999997</v>
      </c>
      <c r="D133" s="162">
        <v>3.0000000000000001E-3</v>
      </c>
      <c r="E133" s="49">
        <f t="shared" si="21"/>
        <v>5713.0115819890525</v>
      </c>
      <c r="F133" s="49">
        <f t="shared" si="22"/>
        <v>5713</v>
      </c>
      <c r="G133" s="49">
        <f t="shared" si="20"/>
        <v>4.4345399946905673E-3</v>
      </c>
      <c r="H133" s="49"/>
      <c r="I133" s="49"/>
      <c r="J133" s="49">
        <f t="shared" si="25"/>
        <v>4.4345399946905673E-3</v>
      </c>
      <c r="K133" s="49"/>
      <c r="L133" s="49"/>
      <c r="M133" s="49"/>
      <c r="N133" s="49"/>
      <c r="O133" s="49">
        <f t="shared" ca="1" si="23"/>
        <v>2.3641571368768761E-3</v>
      </c>
      <c r="P133" s="49"/>
      <c r="Q133" s="50">
        <f t="shared" si="24"/>
        <v>41690.954899999997</v>
      </c>
    </row>
    <row r="134" spans="1:17">
      <c r="A134" s="160" t="s">
        <v>765</v>
      </c>
      <c r="B134" s="161" t="s">
        <v>152</v>
      </c>
      <c r="C134" s="160">
        <v>56709.4565</v>
      </c>
      <c r="D134" s="160">
        <v>2.0000000000000001E-4</v>
      </c>
      <c r="E134" s="49">
        <f t="shared" si="21"/>
        <v>5713.0157608176423</v>
      </c>
      <c r="F134" s="49">
        <f t="shared" si="22"/>
        <v>5713</v>
      </c>
      <c r="G134" s="49">
        <f t="shared" si="20"/>
        <v>6.0345399979269132E-3</v>
      </c>
      <c r="H134" s="49"/>
      <c r="I134" s="49"/>
      <c r="J134" s="49">
        <f t="shared" si="25"/>
        <v>6.0345399979269132E-3</v>
      </c>
      <c r="K134" s="49"/>
      <c r="L134" s="49"/>
      <c r="M134" s="49"/>
      <c r="N134" s="49"/>
      <c r="O134" s="49">
        <f t="shared" ca="1" si="23"/>
        <v>2.3641571368768761E-3</v>
      </c>
      <c r="P134" s="49"/>
      <c r="Q134" s="50">
        <f t="shared" si="24"/>
        <v>41690.9565</v>
      </c>
    </row>
    <row r="135" spans="1:17">
      <c r="A135" s="162" t="s">
        <v>759</v>
      </c>
      <c r="B135" s="163" t="s">
        <v>152</v>
      </c>
      <c r="C135" s="162">
        <v>56743.340700000001</v>
      </c>
      <c r="D135" s="162">
        <v>1.4E-3</v>
      </c>
      <c r="E135" s="49">
        <f t="shared" si="21"/>
        <v>5801.5134254531731</v>
      </c>
      <c r="F135" s="49">
        <f t="shared" si="22"/>
        <v>5801.5</v>
      </c>
      <c r="G135" s="49">
        <f t="shared" si="20"/>
        <v>5.1403699981165119E-3</v>
      </c>
      <c r="H135" s="49"/>
      <c r="I135" s="49"/>
      <c r="J135" s="49">
        <f t="shared" si="25"/>
        <v>5.1403699981165119E-3</v>
      </c>
      <c r="K135" s="49"/>
      <c r="L135" s="49"/>
      <c r="M135" s="49"/>
      <c r="N135" s="49"/>
      <c r="O135" s="49">
        <f t="shared" ca="1" si="23"/>
        <v>2.3766891588591485E-3</v>
      </c>
      <c r="P135" s="49"/>
      <c r="Q135" s="50">
        <f t="shared" si="24"/>
        <v>41724.840700000001</v>
      </c>
    </row>
    <row r="136" spans="1:17">
      <c r="A136" s="162" t="s">
        <v>759</v>
      </c>
      <c r="B136" s="163" t="s">
        <v>152</v>
      </c>
      <c r="C136" s="162">
        <v>56743.534</v>
      </c>
      <c r="D136" s="162">
        <v>2.5999999999999999E-3</v>
      </c>
      <c r="E136" s="49">
        <f t="shared" si="21"/>
        <v>5802.018280181157</v>
      </c>
      <c r="F136" s="49">
        <f t="shared" si="22"/>
        <v>5802</v>
      </c>
      <c r="G136" s="49">
        <f t="shared" si="20"/>
        <v>6.9991600030334666E-3</v>
      </c>
      <c r="H136" s="49"/>
      <c r="I136" s="49"/>
      <c r="J136" s="49">
        <f t="shared" si="25"/>
        <v>6.9991600030334666E-3</v>
      </c>
      <c r="K136" s="49"/>
      <c r="L136" s="49"/>
      <c r="M136" s="49"/>
      <c r="N136" s="49"/>
      <c r="O136" s="49">
        <f t="shared" ca="1" si="23"/>
        <v>2.3767599612432291E-3</v>
      </c>
      <c r="P136" s="49"/>
      <c r="Q136" s="50">
        <f t="shared" si="24"/>
        <v>41725.034</v>
      </c>
    </row>
    <row r="137" spans="1:17">
      <c r="A137" s="164" t="s">
        <v>227</v>
      </c>
      <c r="B137" s="161" t="s">
        <v>152</v>
      </c>
      <c r="C137" s="160">
        <v>56765.356699999997</v>
      </c>
      <c r="D137" s="160">
        <v>4.0000000000000002E-4</v>
      </c>
      <c r="E137" s="49">
        <f t="shared" si="21"/>
        <v>5859.0141067328095</v>
      </c>
      <c r="F137" s="49">
        <f t="shared" si="22"/>
        <v>5859</v>
      </c>
      <c r="G137" s="49">
        <f t="shared" si="20"/>
        <v>5.4012199980206788E-3</v>
      </c>
      <c r="H137" s="49"/>
      <c r="I137" s="49"/>
      <c r="J137" s="49">
        <f t="shared" si="25"/>
        <v>5.4012199980206788E-3</v>
      </c>
      <c r="K137" s="49"/>
      <c r="L137" s="49"/>
      <c r="M137" s="49"/>
      <c r="N137" s="49"/>
      <c r="O137" s="49">
        <f t="shared" ca="1" si="23"/>
        <v>2.3848314330284213E-3</v>
      </c>
      <c r="P137" s="49"/>
      <c r="Q137" s="50">
        <f t="shared" si="24"/>
        <v>41746.856699999997</v>
      </c>
    </row>
    <row r="138" spans="1:17">
      <c r="A138" s="173" t="s">
        <v>1</v>
      </c>
      <c r="B138" s="176" t="s">
        <v>153</v>
      </c>
      <c r="C138" s="173">
        <v>57005.233299999963</v>
      </c>
      <c r="D138" s="173" t="s">
        <v>6</v>
      </c>
      <c r="E138" s="49">
        <f t="shared" si="21"/>
        <v>6485.5161017838409</v>
      </c>
      <c r="F138" s="49">
        <f t="shared" si="22"/>
        <v>6485.5</v>
      </c>
      <c r="G138" s="49">
        <f t="shared" ref="G138:G160" si="26">+C138-(C$7+F138*C$8)</f>
        <v>6.1650899660889991E-3</v>
      </c>
      <c r="H138" s="49"/>
      <c r="I138" s="49"/>
      <c r="J138" s="49">
        <f t="shared" si="25"/>
        <v>6.1650899660889991E-3</v>
      </c>
      <c r="K138" s="49"/>
      <c r="L138" s="49"/>
      <c r="M138" s="49"/>
      <c r="N138" s="49"/>
      <c r="O138" s="49">
        <f t="shared" ca="1" si="23"/>
        <v>2.4735468202814561E-3</v>
      </c>
      <c r="P138" s="49"/>
      <c r="Q138" s="50">
        <f t="shared" si="24"/>
        <v>41986.733299999963</v>
      </c>
    </row>
    <row r="139" spans="1:17">
      <c r="A139" s="162" t="s">
        <v>760</v>
      </c>
      <c r="B139" s="161"/>
      <c r="C139" s="162">
        <v>57069.364800000003</v>
      </c>
      <c r="D139" s="162">
        <v>1.1000000000000001E-3</v>
      </c>
      <c r="E139" s="49">
        <f t="shared" si="21"/>
        <v>6653.0126925127643</v>
      </c>
      <c r="F139" s="49">
        <f t="shared" si="22"/>
        <v>6653</v>
      </c>
      <c r="G139" s="49">
        <f t="shared" si="26"/>
        <v>4.8597400018479675E-3</v>
      </c>
      <c r="H139" s="49"/>
      <c r="I139" s="49"/>
      <c r="J139" s="49">
        <f t="shared" si="25"/>
        <v>4.8597400018479675E-3</v>
      </c>
      <c r="K139" s="49"/>
      <c r="L139" s="49"/>
      <c r="M139" s="49"/>
      <c r="N139" s="49"/>
      <c r="O139" s="49">
        <f t="shared" ca="1" si="23"/>
        <v>2.4972656189484682E-3</v>
      </c>
      <c r="P139" s="49"/>
      <c r="Q139" s="50">
        <f t="shared" si="24"/>
        <v>42050.864800000003</v>
      </c>
    </row>
    <row r="140" spans="1:17">
      <c r="A140" s="160" t="s">
        <v>765</v>
      </c>
      <c r="B140" s="161" t="s">
        <v>152</v>
      </c>
      <c r="C140" s="160">
        <v>57071.280400000003</v>
      </c>
      <c r="D140" s="160">
        <v>2.0000000000000001E-4</v>
      </c>
      <c r="E140" s="49">
        <f t="shared" si="21"/>
        <v>6658.0157950318098</v>
      </c>
      <c r="F140" s="49">
        <f t="shared" si="22"/>
        <v>6658</v>
      </c>
      <c r="G140" s="49">
        <f t="shared" si="26"/>
        <v>6.0476400030893274E-3</v>
      </c>
      <c r="H140" s="49"/>
      <c r="I140" s="49"/>
      <c r="J140" s="49">
        <f t="shared" si="25"/>
        <v>6.0476400030893274E-3</v>
      </c>
      <c r="K140" s="49"/>
      <c r="L140" s="49"/>
      <c r="M140" s="49"/>
      <c r="N140" s="49"/>
      <c r="O140" s="49">
        <f t="shared" ca="1" si="23"/>
        <v>2.4979736427892746E-3</v>
      </c>
      <c r="P140" s="49"/>
      <c r="Q140" s="50">
        <f t="shared" si="24"/>
        <v>42052.780400000003</v>
      </c>
    </row>
    <row r="141" spans="1:17">
      <c r="A141" s="160" t="s">
        <v>763</v>
      </c>
      <c r="B141" s="161"/>
      <c r="C141" s="160">
        <v>57091.384599999998</v>
      </c>
      <c r="D141" s="160" t="s">
        <v>764</v>
      </c>
      <c r="E141" s="49">
        <f t="shared" si="21"/>
        <v>6710.5232985102775</v>
      </c>
      <c r="F141" s="49">
        <f t="shared" si="22"/>
        <v>6710.5</v>
      </c>
      <c r="G141" s="49">
        <f t="shared" si="26"/>
        <v>8.920590000343509E-3</v>
      </c>
      <c r="H141" s="49"/>
      <c r="I141" s="49"/>
      <c r="J141" s="49">
        <f t="shared" si="25"/>
        <v>8.920590000343509E-3</v>
      </c>
      <c r="K141" s="49"/>
      <c r="L141" s="49"/>
      <c r="M141" s="49"/>
      <c r="N141" s="49"/>
      <c r="O141" s="49">
        <f t="shared" ca="1" si="23"/>
        <v>2.5054078931177415E-3</v>
      </c>
      <c r="P141" s="49"/>
      <c r="Q141" s="50">
        <f t="shared" si="24"/>
        <v>42072.884599999998</v>
      </c>
    </row>
    <row r="142" spans="1:17">
      <c r="A142" s="160" t="s">
        <v>763</v>
      </c>
      <c r="B142" s="161"/>
      <c r="C142" s="160">
        <v>57091.574800000002</v>
      </c>
      <c r="D142" s="160" t="s">
        <v>764</v>
      </c>
      <c r="E142" s="49">
        <f t="shared" si="21"/>
        <v>6711.0200567578995</v>
      </c>
      <c r="F142" s="49">
        <f t="shared" si="22"/>
        <v>6711</v>
      </c>
      <c r="G142" s="49">
        <f t="shared" si="26"/>
        <v>7.679380003537517E-3</v>
      </c>
      <c r="H142" s="49"/>
      <c r="I142" s="49"/>
      <c r="J142" s="49">
        <f t="shared" si="25"/>
        <v>7.679380003537517E-3</v>
      </c>
      <c r="K142" s="49"/>
      <c r="L142" s="49"/>
      <c r="M142" s="49"/>
      <c r="N142" s="49"/>
      <c r="O142" s="49">
        <f t="shared" ca="1" si="23"/>
        <v>2.5054786955018222E-3</v>
      </c>
      <c r="P142" s="49"/>
      <c r="Q142" s="50">
        <f t="shared" si="24"/>
        <v>42073.074800000002</v>
      </c>
    </row>
    <row r="143" spans="1:17">
      <c r="A143" s="165" t="s">
        <v>762</v>
      </c>
      <c r="B143" s="161"/>
      <c r="C143" s="160">
        <v>57350.9761</v>
      </c>
      <c r="D143" s="160">
        <v>1E-4</v>
      </c>
      <c r="E143" s="49">
        <f t="shared" si="21"/>
        <v>7388.5160358106796</v>
      </c>
      <c r="F143" s="49">
        <f t="shared" si="22"/>
        <v>7388.5</v>
      </c>
      <c r="G143" s="49">
        <f t="shared" si="26"/>
        <v>6.1398300022119656E-3</v>
      </c>
      <c r="H143" s="49"/>
      <c r="I143" s="49"/>
      <c r="J143" s="49">
        <f t="shared" si="25"/>
        <v>6.1398300022119656E-3</v>
      </c>
      <c r="K143" s="49"/>
      <c r="L143" s="49"/>
      <c r="M143" s="49"/>
      <c r="N143" s="49"/>
      <c r="O143" s="49">
        <f t="shared" ca="1" si="23"/>
        <v>2.6014159259310815E-3</v>
      </c>
      <c r="P143" s="49"/>
      <c r="Q143" s="50">
        <f t="shared" si="24"/>
        <v>42332.4761</v>
      </c>
    </row>
    <row r="144" spans="1:17">
      <c r="A144" s="166" t="s">
        <v>766</v>
      </c>
      <c r="B144" s="167" t="s">
        <v>152</v>
      </c>
      <c r="C144" s="168">
        <v>57427.360690000001</v>
      </c>
      <c r="D144" s="168">
        <v>6.0000000000000002E-5</v>
      </c>
      <c r="E144" s="49">
        <f t="shared" si="21"/>
        <v>7588.0148532283129</v>
      </c>
      <c r="F144" s="49">
        <f t="shared" si="22"/>
        <v>7588</v>
      </c>
      <c r="G144" s="49">
        <f t="shared" si="26"/>
        <v>5.6870400003390387E-3</v>
      </c>
      <c r="H144" s="49"/>
      <c r="I144" s="49"/>
      <c r="J144" s="49">
        <f t="shared" si="25"/>
        <v>5.6870400003390387E-3</v>
      </c>
      <c r="K144" s="49"/>
      <c r="L144" s="49"/>
      <c r="M144" s="49"/>
      <c r="N144" s="49"/>
      <c r="O144" s="49">
        <f t="shared" ca="1" si="23"/>
        <v>2.6296660771792544E-3</v>
      </c>
      <c r="P144" s="49"/>
      <c r="Q144" s="50">
        <f t="shared" si="24"/>
        <v>42408.860690000001</v>
      </c>
    </row>
    <row r="145" spans="1:17">
      <c r="A145" s="174" t="s">
        <v>0</v>
      </c>
      <c r="B145" s="177" t="s">
        <v>152</v>
      </c>
      <c r="C145" s="174">
        <v>57717.201699999998</v>
      </c>
      <c r="D145" s="174" t="s">
        <v>6</v>
      </c>
      <c r="E145" s="49">
        <f t="shared" si="21"/>
        <v>8345.0122886289682</v>
      </c>
      <c r="F145" s="49">
        <f t="shared" si="22"/>
        <v>8345</v>
      </c>
      <c r="G145" s="49">
        <f t="shared" si="26"/>
        <v>4.7051000001374632E-3</v>
      </c>
      <c r="H145" s="49"/>
      <c r="I145" s="49"/>
      <c r="J145" s="49">
        <f t="shared" si="25"/>
        <v>4.7051000001374632E-3</v>
      </c>
      <c r="K145" s="49"/>
      <c r="L145" s="49"/>
      <c r="M145" s="49"/>
      <c r="N145" s="49"/>
      <c r="O145" s="49">
        <f t="shared" ca="1" si="23"/>
        <v>2.7368608866773347E-3</v>
      </c>
      <c r="P145" s="49"/>
      <c r="Q145" s="50">
        <f t="shared" si="24"/>
        <v>42698.701699999998</v>
      </c>
    </row>
    <row r="146" spans="1:17">
      <c r="A146" s="174" t="s">
        <v>0</v>
      </c>
      <c r="B146" s="177" t="s">
        <v>152</v>
      </c>
      <c r="C146" s="174">
        <v>57717.202100000002</v>
      </c>
      <c r="D146" s="174" t="s">
        <v>6</v>
      </c>
      <c r="E146" s="49">
        <f t="shared" si="21"/>
        <v>8345.0133333361246</v>
      </c>
      <c r="F146" s="49">
        <f t="shared" si="22"/>
        <v>8345</v>
      </c>
      <c r="G146" s="49">
        <f t="shared" si="26"/>
        <v>5.1051000045845285E-3</v>
      </c>
      <c r="H146" s="49"/>
      <c r="I146" s="49"/>
      <c r="J146" s="49">
        <f t="shared" si="25"/>
        <v>5.1051000045845285E-3</v>
      </c>
      <c r="K146" s="49"/>
      <c r="L146" s="49"/>
      <c r="M146" s="49"/>
      <c r="N146" s="49"/>
      <c r="O146" s="49">
        <f t="shared" ca="1" si="23"/>
        <v>2.7368608866773347E-3</v>
      </c>
      <c r="P146" s="49"/>
      <c r="Q146" s="50">
        <f t="shared" si="24"/>
        <v>42698.702100000002</v>
      </c>
    </row>
    <row r="147" spans="1:17">
      <c r="A147" s="174" t="s">
        <v>2</v>
      </c>
      <c r="B147" s="175" t="s">
        <v>152</v>
      </c>
      <c r="C147" s="175">
        <v>57799.332000000002</v>
      </c>
      <c r="D147" s="175">
        <v>1.2999999999999999E-3</v>
      </c>
      <c r="E147" s="49">
        <f t="shared" si="21"/>
        <v>8559.5175667767726</v>
      </c>
      <c r="F147" s="49">
        <f t="shared" si="22"/>
        <v>8559.5</v>
      </c>
      <c r="G147" s="49">
        <f t="shared" si="26"/>
        <v>6.7260100040584803E-3</v>
      </c>
      <c r="H147" s="49"/>
      <c r="I147" s="49"/>
      <c r="J147" s="49">
        <f t="shared" si="25"/>
        <v>6.7260100040584803E-3</v>
      </c>
      <c r="K147" s="49"/>
      <c r="L147" s="49"/>
      <c r="M147" s="49"/>
      <c r="N147" s="49"/>
      <c r="O147" s="49">
        <f t="shared" ca="1" si="23"/>
        <v>2.7672351094479271E-3</v>
      </c>
      <c r="P147" s="49"/>
      <c r="Q147" s="50">
        <f t="shared" si="24"/>
        <v>42780.832000000002</v>
      </c>
    </row>
    <row r="148" spans="1:17">
      <c r="A148" s="174" t="s">
        <v>2</v>
      </c>
      <c r="B148" s="175" t="s">
        <v>152</v>
      </c>
      <c r="C148" s="175">
        <v>57799.518600000003</v>
      </c>
      <c r="D148" s="175">
        <v>1.1000000000000001E-3</v>
      </c>
      <c r="E148" s="49">
        <f t="shared" si="21"/>
        <v>8560.0049226600768</v>
      </c>
      <c r="F148" s="49">
        <f t="shared" si="22"/>
        <v>8560</v>
      </c>
      <c r="G148" s="49">
        <f t="shared" si="26"/>
        <v>1.8848000036086887E-3</v>
      </c>
      <c r="H148" s="49"/>
      <c r="I148" s="49"/>
      <c r="J148" s="49">
        <f t="shared" si="25"/>
        <v>1.8848000036086887E-3</v>
      </c>
      <c r="K148" s="49"/>
      <c r="L148" s="49"/>
      <c r="M148" s="49"/>
      <c r="N148" s="49"/>
      <c r="O148" s="49">
        <f t="shared" ca="1" si="23"/>
        <v>2.7673059118320078E-3</v>
      </c>
      <c r="P148" s="49"/>
      <c r="Q148" s="50">
        <f t="shared" si="24"/>
        <v>42781.018600000003</v>
      </c>
    </row>
    <row r="149" spans="1:17">
      <c r="A149" s="169" t="s">
        <v>768</v>
      </c>
      <c r="B149" s="170" t="s">
        <v>152</v>
      </c>
      <c r="C149" s="171">
        <v>58070.2189</v>
      </c>
      <c r="D149" s="172" t="s">
        <v>6</v>
      </c>
      <c r="E149" s="49">
        <f t="shared" ref="E149:E160" si="27">+(C149-C$7)/C$8</f>
        <v>9267.0112668009151</v>
      </c>
      <c r="F149" s="49">
        <f t="shared" ref="F149:F160" si="28">ROUND(2*E149,0)/2</f>
        <v>9267</v>
      </c>
      <c r="G149" s="49">
        <f t="shared" si="26"/>
        <v>4.3138600012753159E-3</v>
      </c>
      <c r="H149" s="49"/>
      <c r="I149" s="49"/>
      <c r="J149" s="49">
        <f t="shared" si="25"/>
        <v>4.3138600012753159E-3</v>
      </c>
      <c r="K149" s="49"/>
      <c r="L149" s="49"/>
      <c r="M149" s="49"/>
      <c r="N149" s="49"/>
      <c r="O149" s="49">
        <f t="shared" ref="O149:O160" ca="1" si="29">+C$11+C$12*F149</f>
        <v>2.8674204829220243E-3</v>
      </c>
      <c r="P149" s="49"/>
      <c r="Q149" s="50">
        <f t="shared" ref="Q149:Q160" si="30">+C149-15018.5</f>
        <v>43051.7189</v>
      </c>
    </row>
    <row r="150" spans="1:17">
      <c r="A150" s="165" t="s">
        <v>767</v>
      </c>
      <c r="B150" s="161"/>
      <c r="C150" s="160">
        <v>58110.803099999997</v>
      </c>
      <c r="D150" s="160">
        <v>2.9999999999999997E-4</v>
      </c>
      <c r="E150" s="49">
        <f t="shared" si="27"/>
        <v>9373.0077761209232</v>
      </c>
      <c r="F150" s="49">
        <f t="shared" si="28"/>
        <v>9373</v>
      </c>
      <c r="G150" s="49">
        <f t="shared" si="26"/>
        <v>2.97733999468619E-3</v>
      </c>
      <c r="H150" s="49"/>
      <c r="I150" s="49"/>
      <c r="J150" s="49">
        <f t="shared" si="25"/>
        <v>2.97733999468619E-3</v>
      </c>
      <c r="K150" s="49"/>
      <c r="L150" s="49"/>
      <c r="M150" s="49"/>
      <c r="N150" s="49"/>
      <c r="O150" s="49">
        <f t="shared" ca="1" si="29"/>
        <v>2.8824305883471189E-3</v>
      </c>
      <c r="P150" s="49"/>
      <c r="Q150" s="50">
        <f t="shared" si="30"/>
        <v>43092.303099999997</v>
      </c>
    </row>
    <row r="151" spans="1:17">
      <c r="A151" s="83" t="s">
        <v>770</v>
      </c>
      <c r="B151" s="178" t="s">
        <v>152</v>
      </c>
      <c r="C151" s="84">
        <v>58138.371200000001</v>
      </c>
      <c r="D151" s="84">
        <v>9.0000000000000006E-5</v>
      </c>
      <c r="E151" s="49">
        <f t="shared" si="27"/>
        <v>9445.0092537547207</v>
      </c>
      <c r="F151" s="49">
        <f t="shared" si="28"/>
        <v>9445</v>
      </c>
      <c r="G151" s="49">
        <f t="shared" si="26"/>
        <v>3.5430999996606261E-3</v>
      </c>
      <c r="H151" s="49"/>
      <c r="I151" s="49"/>
      <c r="J151" s="49">
        <f t="shared" si="25"/>
        <v>3.5430999996606261E-3</v>
      </c>
      <c r="K151" s="49"/>
      <c r="L151" s="49"/>
      <c r="M151" s="49"/>
      <c r="N151" s="49"/>
      <c r="O151" s="49">
        <f t="shared" ca="1" si="29"/>
        <v>2.8926261316547302E-3</v>
      </c>
      <c r="P151" s="49"/>
      <c r="Q151" s="50">
        <f t="shared" si="30"/>
        <v>43119.871200000001</v>
      </c>
    </row>
    <row r="152" spans="1:17">
      <c r="A152" s="83" t="s">
        <v>770</v>
      </c>
      <c r="B152" s="178" t="s">
        <v>153</v>
      </c>
      <c r="C152" s="84">
        <v>58208.247750000002</v>
      </c>
      <c r="D152" s="84">
        <v>1.4999999999999999E-4</v>
      </c>
      <c r="E152" s="49">
        <f t="shared" si="27"/>
        <v>9627.5105814469152</v>
      </c>
      <c r="F152" s="49">
        <f t="shared" si="28"/>
        <v>9627.5</v>
      </c>
      <c r="G152" s="49">
        <f t="shared" si="26"/>
        <v>4.05144999967888E-3</v>
      </c>
      <c r="H152" s="49"/>
      <c r="I152" s="49"/>
      <c r="J152" s="49">
        <f t="shared" si="25"/>
        <v>4.05144999967888E-3</v>
      </c>
      <c r="K152" s="49"/>
      <c r="L152" s="49"/>
      <c r="M152" s="49"/>
      <c r="N152" s="49"/>
      <c r="O152" s="49">
        <f t="shared" ca="1" si="29"/>
        <v>2.9184690018441619E-3</v>
      </c>
      <c r="P152" s="49"/>
      <c r="Q152" s="50">
        <f t="shared" si="30"/>
        <v>43189.747750000002</v>
      </c>
    </row>
    <row r="153" spans="1:17">
      <c r="A153" s="54" t="s">
        <v>769</v>
      </c>
      <c r="B153" s="34"/>
      <c r="C153" s="13">
        <v>58438.933168033029</v>
      </c>
      <c r="D153" s="13">
        <v>4.0000000000000002E-4</v>
      </c>
      <c r="E153" s="49">
        <f t="shared" si="27"/>
        <v>10230.007342810435</v>
      </c>
      <c r="F153" s="49">
        <f t="shared" si="28"/>
        <v>10230</v>
      </c>
      <c r="G153" s="49">
        <f t="shared" si="26"/>
        <v>2.8114330270909704E-3</v>
      </c>
      <c r="H153" s="49"/>
      <c r="I153" s="49"/>
      <c r="J153" s="49">
        <f t="shared" si="25"/>
        <v>2.8114330270909704E-3</v>
      </c>
      <c r="K153" s="49"/>
      <c r="L153" s="49"/>
      <c r="M153" s="49"/>
      <c r="N153" s="49"/>
      <c r="O153" s="49">
        <f t="shared" ca="1" si="29"/>
        <v>3.0037858746613261E-3</v>
      </c>
      <c r="P153" s="49"/>
      <c r="Q153" s="50">
        <f t="shared" si="30"/>
        <v>43420.433168033029</v>
      </c>
    </row>
    <row r="154" spans="1:17" ht="12" customHeight="1">
      <c r="A154" s="181" t="s">
        <v>774</v>
      </c>
      <c r="B154" s="182" t="s">
        <v>152</v>
      </c>
      <c r="C154" s="183">
        <v>58438.933199999999</v>
      </c>
      <c r="D154" s="181">
        <v>4.0000000000000002E-4</v>
      </c>
      <c r="E154" s="49">
        <f t="shared" si="27"/>
        <v>10230.007426300741</v>
      </c>
      <c r="F154" s="49">
        <f t="shared" si="28"/>
        <v>10230</v>
      </c>
      <c r="G154" s="49">
        <f t="shared" si="26"/>
        <v>2.8433999978005886E-3</v>
      </c>
      <c r="H154" s="49"/>
      <c r="I154" s="49"/>
      <c r="J154" s="49">
        <f t="shared" si="25"/>
        <v>2.8433999978005886E-3</v>
      </c>
      <c r="K154" s="49"/>
      <c r="L154" s="49"/>
      <c r="M154" s="49"/>
      <c r="N154" s="49"/>
      <c r="O154" s="49">
        <f t="shared" ca="1" si="29"/>
        <v>3.0037858746613261E-3</v>
      </c>
      <c r="P154" s="49"/>
      <c r="Q154" s="50">
        <f t="shared" si="30"/>
        <v>43420.433199999999</v>
      </c>
    </row>
    <row r="155" spans="1:17" ht="12" customHeight="1">
      <c r="A155" s="83" t="s">
        <v>771</v>
      </c>
      <c r="B155" s="178" t="s">
        <v>153</v>
      </c>
      <c r="C155" s="84">
        <v>58527.954299999998</v>
      </c>
      <c r="D155" s="84" t="s">
        <v>6</v>
      </c>
      <c r="E155" s="49">
        <f t="shared" si="27"/>
        <v>10462.509874441343</v>
      </c>
      <c r="F155" s="49">
        <f t="shared" si="28"/>
        <v>10462.5</v>
      </c>
      <c r="G155" s="49">
        <f t="shared" si="26"/>
        <v>3.7807499975315295E-3</v>
      </c>
      <c r="H155" s="49"/>
      <c r="I155" s="49"/>
      <c r="J155" s="49">
        <f t="shared" si="25"/>
        <v>3.7807499975315295E-3</v>
      </c>
      <c r="K155" s="49"/>
      <c r="L155" s="49"/>
      <c r="M155" s="49"/>
      <c r="N155" s="49"/>
      <c r="O155" s="49">
        <f t="shared" ca="1" si="29"/>
        <v>3.0367089832588211E-3</v>
      </c>
      <c r="P155" s="49"/>
      <c r="Q155" s="50">
        <f t="shared" si="30"/>
        <v>43509.454299999998</v>
      </c>
    </row>
    <row r="156" spans="1:17" ht="12" customHeight="1">
      <c r="A156" s="59" t="s">
        <v>773</v>
      </c>
      <c r="B156" s="6"/>
      <c r="C156" s="25">
        <v>59186.890700000004</v>
      </c>
      <c r="D156" s="25">
        <v>4.0000000000000002E-4</v>
      </c>
      <c r="E156" s="49">
        <f t="shared" si="27"/>
        <v>12183.498787956896</v>
      </c>
      <c r="F156" s="49">
        <f t="shared" si="28"/>
        <v>12183.5</v>
      </c>
      <c r="G156" s="49">
        <f t="shared" si="26"/>
        <v>-4.6406999899772927E-4</v>
      </c>
      <c r="H156" s="49"/>
      <c r="I156" s="49"/>
      <c r="J156" s="49">
        <f t="shared" si="25"/>
        <v>-4.6406999899772927E-4</v>
      </c>
      <c r="K156" s="49"/>
      <c r="L156" s="49"/>
      <c r="M156" s="49"/>
      <c r="N156" s="49"/>
      <c r="O156" s="49">
        <f t="shared" ca="1" si="29"/>
        <v>3.280410789264364E-3</v>
      </c>
      <c r="P156" s="49"/>
      <c r="Q156" s="50">
        <f t="shared" si="30"/>
        <v>44168.390700000004</v>
      </c>
    </row>
    <row r="157" spans="1:17" ht="12" customHeight="1">
      <c r="A157" s="181" t="s">
        <v>775</v>
      </c>
      <c r="B157" s="182" t="s">
        <v>152</v>
      </c>
      <c r="C157" s="183">
        <v>59274.378599999996</v>
      </c>
      <c r="D157" s="181">
        <v>1.1999999999999999E-3</v>
      </c>
      <c r="E157" s="49">
        <f t="shared" si="27"/>
        <v>12411.996873609387</v>
      </c>
      <c r="F157" s="49">
        <f t="shared" si="28"/>
        <v>12412</v>
      </c>
      <c r="G157" s="49">
        <f t="shared" si="26"/>
        <v>-1.1970400009886362E-3</v>
      </c>
      <c r="H157" s="49"/>
      <c r="I157" s="49"/>
      <c r="J157" s="49">
        <f t="shared" si="25"/>
        <v>-1.1970400009886362E-3</v>
      </c>
      <c r="K157" s="49"/>
      <c r="L157" s="49"/>
      <c r="M157" s="49"/>
      <c r="N157" s="49"/>
      <c r="O157" s="49">
        <f t="shared" ca="1" si="29"/>
        <v>3.3127674787892143E-3</v>
      </c>
      <c r="P157" s="49"/>
      <c r="Q157" s="50">
        <f t="shared" si="30"/>
        <v>44255.878599999996</v>
      </c>
    </row>
    <row r="158" spans="1:17" ht="12" customHeight="1">
      <c r="A158" s="181" t="s">
        <v>775</v>
      </c>
      <c r="B158" s="182" t="s">
        <v>152</v>
      </c>
      <c r="C158" s="183">
        <v>59274.568500000001</v>
      </c>
      <c r="D158" s="181">
        <v>3.8999999999999998E-3</v>
      </c>
      <c r="E158" s="49">
        <f t="shared" si="27"/>
        <v>12412.49284832665</v>
      </c>
      <c r="F158" s="49">
        <f t="shared" si="28"/>
        <v>12412.5</v>
      </c>
      <c r="G158" s="49">
        <f t="shared" si="26"/>
        <v>-2.7382499974919483E-3</v>
      </c>
      <c r="H158" s="49"/>
      <c r="I158" s="49"/>
      <c r="J158" s="49">
        <f t="shared" si="25"/>
        <v>-2.7382499974919483E-3</v>
      </c>
      <c r="K158" s="49"/>
      <c r="L158" s="49"/>
      <c r="M158" s="49"/>
      <c r="N158" s="49"/>
      <c r="O158" s="49">
        <f t="shared" ca="1" si="29"/>
        <v>3.312838281173295E-3</v>
      </c>
      <c r="P158" s="49"/>
      <c r="Q158" s="50">
        <f t="shared" si="30"/>
        <v>44256.068500000001</v>
      </c>
    </row>
    <row r="159" spans="1:17" ht="12" customHeight="1">
      <c r="A159" s="185" t="s">
        <v>776</v>
      </c>
      <c r="B159" s="186" t="s">
        <v>152</v>
      </c>
      <c r="C159" s="183">
        <v>59292.753799999999</v>
      </c>
      <c r="D159" s="181">
        <v>1.1999999999999999E-3</v>
      </c>
      <c r="E159" s="49">
        <f t="shared" si="27"/>
        <v>12459.988630452133</v>
      </c>
      <c r="F159" s="49">
        <f t="shared" si="28"/>
        <v>12460</v>
      </c>
      <c r="G159" s="49">
        <f t="shared" si="26"/>
        <v>-4.3532000054256059E-3</v>
      </c>
      <c r="H159" s="49"/>
      <c r="I159" s="49"/>
      <c r="J159" s="49">
        <f t="shared" si="25"/>
        <v>-4.3532000054256059E-3</v>
      </c>
      <c r="K159" s="49"/>
      <c r="L159" s="49"/>
      <c r="M159" s="49"/>
      <c r="N159" s="49"/>
      <c r="O159" s="49">
        <f t="shared" ca="1" si="29"/>
        <v>3.319564507660955E-3</v>
      </c>
      <c r="P159" s="49"/>
      <c r="Q159" s="50">
        <f t="shared" si="30"/>
        <v>44274.253799999999</v>
      </c>
    </row>
    <row r="160" spans="1:17" ht="12" customHeight="1">
      <c r="A160" s="59" t="s">
        <v>772</v>
      </c>
      <c r="B160" s="6"/>
      <c r="C160" s="25">
        <v>59528.995900000002</v>
      </c>
      <c r="D160" s="25">
        <v>4.0000000000000002E-4</v>
      </c>
      <c r="E160" s="49">
        <f t="shared" si="27"/>
        <v>13076.998155203892</v>
      </c>
      <c r="F160" s="49">
        <f t="shared" si="28"/>
        <v>13077</v>
      </c>
      <c r="G160" s="49">
        <f t="shared" si="26"/>
        <v>-7.0633999712299556E-4</v>
      </c>
      <c r="H160" s="49"/>
      <c r="I160" s="49"/>
      <c r="J160" s="49">
        <f t="shared" si="25"/>
        <v>-7.0633999712299556E-4</v>
      </c>
      <c r="K160" s="49"/>
      <c r="L160" s="49"/>
      <c r="M160" s="49"/>
      <c r="N160" s="49"/>
      <c r="O160" s="49">
        <f t="shared" ca="1" si="29"/>
        <v>3.4069346496164578E-3</v>
      </c>
      <c r="P160" s="49"/>
      <c r="Q160" s="50">
        <f t="shared" si="30"/>
        <v>44510.495900000002</v>
      </c>
    </row>
    <row r="161" ht="12" customHeight="1"/>
    <row r="162" ht="12" customHeight="1"/>
  </sheetData>
  <sheetProtection sheet="1" objects="1" scenarios="1"/>
  <protectedRanges>
    <protectedRange sqref="A153:D155" name="Range1"/>
  </protectedRanges>
  <sortState xmlns:xlrd2="http://schemas.microsoft.com/office/spreadsheetml/2017/richdata2" ref="A21:S160">
    <sortCondition ref="C21:C160"/>
  </sortState>
  <phoneticPr fontId="9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12"/>
  </sheetPr>
  <dimension ref="A1:AE171"/>
  <sheetViews>
    <sheetView workbookViewId="0">
      <pane xSplit="13" ySplit="21" topLeftCell="N151" activePane="bottomRight" state="frozen"/>
      <selection pane="topRight" activeCell="N1" sqref="N1"/>
      <selection pane="bottomLeft" activeCell="A22" sqref="A22"/>
      <selection pane="bottomRight" activeCell="C5" sqref="C5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style="25" customWidth="1"/>
    <col min="4" max="4" width="9.42578125" customWidth="1"/>
    <col min="5" max="5" width="13.5703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10.5703125" customWidth="1"/>
    <col min="17" max="17" width="9.85546875" customWidth="1"/>
  </cols>
  <sheetData>
    <row r="1" spans="1:23" ht="21" thickBot="1">
      <c r="A1" s="1" t="s">
        <v>165</v>
      </c>
      <c r="E1" s="129" t="s">
        <v>231</v>
      </c>
      <c r="V1" s="7" t="s">
        <v>102</v>
      </c>
      <c r="W1" s="9" t="s">
        <v>114</v>
      </c>
    </row>
    <row r="2" spans="1:23">
      <c r="A2" t="s">
        <v>117</v>
      </c>
      <c r="B2" s="27" t="s">
        <v>157</v>
      </c>
      <c r="V2">
        <v>-10000</v>
      </c>
      <c r="W2">
        <f t="shared" ref="W2:W29" si="0">+D$11+D$12*V2+D$13*V2^2</f>
        <v>1.3031743933202423E-2</v>
      </c>
    </row>
    <row r="3" spans="1:23" ht="13.5" thickBot="1">
      <c r="V3">
        <v>-7500</v>
      </c>
      <c r="W3">
        <f t="shared" si="0"/>
        <v>9.4068395283306502E-3</v>
      </c>
    </row>
    <row r="4" spans="1:23" ht="14.25" thickTop="1" thickBot="1">
      <c r="A4" s="8" t="s">
        <v>92</v>
      </c>
      <c r="C4" s="150">
        <v>38011.390899999999</v>
      </c>
      <c r="D4" s="4">
        <v>0.38288153699999999</v>
      </c>
      <c r="V4">
        <v>-5000</v>
      </c>
      <c r="W4">
        <f t="shared" si="0"/>
        <v>6.0261632342493623E-3</v>
      </c>
    </row>
    <row r="5" spans="1:23" ht="13.5" thickTop="1">
      <c r="A5" s="31" t="s">
        <v>168</v>
      </c>
      <c r="B5" s="155"/>
      <c r="C5" s="179">
        <v>-9.5</v>
      </c>
      <c r="D5" s="28" t="s">
        <v>169</v>
      </c>
      <c r="V5">
        <v>-2500</v>
      </c>
      <c r="W5">
        <f t="shared" si="0"/>
        <v>2.8897150509585609E-3</v>
      </c>
    </row>
    <row r="6" spans="1:23">
      <c r="A6" s="8" t="s">
        <v>93</v>
      </c>
      <c r="V6">
        <v>0</v>
      </c>
      <c r="W6">
        <f t="shared" si="0"/>
        <v>-2.5050215417544741E-6</v>
      </c>
    </row>
    <row r="7" spans="1:23">
      <c r="A7" t="s">
        <v>94</v>
      </c>
      <c r="C7" s="25">
        <f>+C4</f>
        <v>38011.390899999999</v>
      </c>
      <c r="V7">
        <v>2500</v>
      </c>
      <c r="W7">
        <f t="shared" si="0"/>
        <v>-2.6504969832515835E-3</v>
      </c>
    </row>
    <row r="8" spans="1:23">
      <c r="A8" t="s">
        <v>95</v>
      </c>
      <c r="C8" s="25">
        <v>0.3828826373203536</v>
      </c>
      <c r="V8">
        <v>5000</v>
      </c>
      <c r="W8">
        <f t="shared" si="0"/>
        <v>-5.0542608341709264E-3</v>
      </c>
    </row>
    <row r="9" spans="1:23">
      <c r="A9" s="47" t="s">
        <v>178</v>
      </c>
      <c r="B9" s="48">
        <v>158</v>
      </c>
      <c r="C9" s="45" t="str">
        <f>"F"&amp;B9</f>
        <v>F158</v>
      </c>
      <c r="D9" s="46" t="str">
        <f>"G"&amp;B9</f>
        <v>G158</v>
      </c>
      <c r="V9">
        <v>7500</v>
      </c>
      <c r="W9">
        <f t="shared" si="0"/>
        <v>-7.2137965742997828E-3</v>
      </c>
    </row>
    <row r="10" spans="1:23" ht="13.5" thickBot="1">
      <c r="A10" s="28"/>
      <c r="B10" s="155"/>
      <c r="C10" s="151" t="s">
        <v>112</v>
      </c>
      <c r="D10" s="7" t="s">
        <v>113</v>
      </c>
      <c r="E10" s="28"/>
      <c r="V10">
        <v>10000</v>
      </c>
      <c r="W10">
        <f t="shared" si="0"/>
        <v>-9.1291042036381539E-3</v>
      </c>
    </row>
    <row r="11" spans="1:23">
      <c r="A11" s="28" t="s">
        <v>108</v>
      </c>
      <c r="B11" s="155"/>
      <c r="C11" s="45">
        <f ca="1">INTERCEPT(INDIRECT($D$9):G953,INDIRECT($C$9):F953)</f>
        <v>6.2583619956773626E-2</v>
      </c>
      <c r="D11" s="6">
        <f>+E11*F11</f>
        <v>-2.5050215417544741E-6</v>
      </c>
      <c r="E11" s="87">
        <v>-2.5050215417544739E-2</v>
      </c>
      <c r="F11">
        <v>1E-4</v>
      </c>
      <c r="V11">
        <v>12500</v>
      </c>
      <c r="W11">
        <f t="shared" si="0"/>
        <v>-1.0800183722186036E-2</v>
      </c>
    </row>
    <row r="12" spans="1:23">
      <c r="A12" s="28" t="s">
        <v>109</v>
      </c>
      <c r="B12" s="155"/>
      <c r="C12" s="45">
        <f ca="1">SLOPE(INDIRECT($D$9):G953,INDIRECT($C$9):F953)</f>
        <v>-1.4037869227698323E-6</v>
      </c>
      <c r="D12" s="6">
        <f>+E12*F12</f>
        <v>-1.1080424068420288E-6</v>
      </c>
      <c r="E12" s="88">
        <v>-1.1080424068420289</v>
      </c>
      <c r="F12">
        <v>9.9999999999999995E-7</v>
      </c>
      <c r="V12">
        <v>15000</v>
      </c>
      <c r="W12">
        <f t="shared" si="0"/>
        <v>-1.2227035129943435E-2</v>
      </c>
    </row>
    <row r="13" spans="1:23" ht="13.5" thickBot="1">
      <c r="A13" s="28" t="s">
        <v>111</v>
      </c>
      <c r="B13" s="155"/>
      <c r="C13" s="25" t="s">
        <v>106</v>
      </c>
      <c r="D13" s="6">
        <f>+E13*F13</f>
        <v>1.9538248863238896E-11</v>
      </c>
      <c r="E13" s="89">
        <v>1.9538248863238896</v>
      </c>
      <c r="F13" s="85">
        <v>9.9999999999999994E-12</v>
      </c>
      <c r="V13">
        <v>17500</v>
      </c>
      <c r="W13">
        <f t="shared" si="0"/>
        <v>-1.3409658426910349E-2</v>
      </c>
    </row>
    <row r="14" spans="1:23">
      <c r="A14" t="s">
        <v>116</v>
      </c>
      <c r="B14" s="155"/>
      <c r="C14" s="152" t="s">
        <v>225</v>
      </c>
      <c r="D14">
        <f>2*D13*365.24/C8</f>
        <v>3.7275913396086633E-8</v>
      </c>
      <c r="E14">
        <f>SUM(T21:T352)</f>
        <v>2.3082462514342613E-3</v>
      </c>
      <c r="V14">
        <v>20000</v>
      </c>
      <c r="W14">
        <f t="shared" si="0"/>
        <v>-1.4348053613086774E-2</v>
      </c>
    </row>
    <row r="15" spans="1:23">
      <c r="A15" s="33" t="s">
        <v>110</v>
      </c>
      <c r="B15" s="155"/>
      <c r="C15" s="124">
        <f ca="1">(C7+C11)+(C8+C12)*INT(MAX(F21:F3494))</f>
        <v>59528.995926965232</v>
      </c>
      <c r="D15" s="46">
        <f>+C7+INT(MAX(F21:F1583))*C8+D11+D12*INT(MAX(F21:F4018))+D13*INT(MAX(F21:F4045)^2)</f>
        <v>59529.011669576961</v>
      </c>
      <c r="E15" s="35" t="s">
        <v>186</v>
      </c>
      <c r="F15" s="32">
        <v>1</v>
      </c>
      <c r="V15">
        <v>22500</v>
      </c>
      <c r="W15">
        <f t="shared" si="0"/>
        <v>-1.504222068847271E-2</v>
      </c>
    </row>
    <row r="16" spans="1:23">
      <c r="A16" s="37" t="s">
        <v>96</v>
      </c>
      <c r="B16" s="155"/>
      <c r="C16" s="153">
        <f ca="1">+C8+C12</f>
        <v>0.38288123353343084</v>
      </c>
      <c r="D16" s="46">
        <f>+C8+D12+2*D13*MAX(F21:F891)</f>
        <v>0.38288372533804249</v>
      </c>
      <c r="E16" s="35" t="s">
        <v>170</v>
      </c>
      <c r="F16" s="36">
        <f ca="1">NOW()+15018.5+$C$5/24</f>
        <v>60338.733109490735</v>
      </c>
      <c r="V16">
        <v>25000</v>
      </c>
      <c r="W16">
        <f t="shared" si="0"/>
        <v>-1.5492159653068162E-2</v>
      </c>
    </row>
    <row r="17" spans="1:23" ht="13.5" thickBot="1">
      <c r="A17" s="35" t="s">
        <v>164</v>
      </c>
      <c r="B17" s="155"/>
      <c r="C17" s="180">
        <f>COUNT(C21:C2152)</f>
        <v>151</v>
      </c>
      <c r="E17" s="35" t="s">
        <v>187</v>
      </c>
      <c r="F17" s="36">
        <f ca="1">ROUND(2*(F16-$C$7)/$C$8,0)/2+F15</f>
        <v>58315</v>
      </c>
      <c r="V17">
        <v>27500</v>
      </c>
      <c r="W17">
        <f t="shared" si="0"/>
        <v>-1.5697870506873129E-2</v>
      </c>
    </row>
    <row r="18" spans="1:23" ht="14.25" thickTop="1" thickBot="1">
      <c r="A18" s="8" t="s">
        <v>228</v>
      </c>
      <c r="B18" s="155"/>
      <c r="C18" s="157">
        <f ca="1">+C15</f>
        <v>59528.995926965232</v>
      </c>
      <c r="D18" s="158">
        <f ca="1">+C16</f>
        <v>0.38288123353343084</v>
      </c>
      <c r="E18" s="35" t="s">
        <v>171</v>
      </c>
      <c r="F18" s="46">
        <f ca="1">ROUND(2*(F16-$C$15)/$C$16,0)/2+F15</f>
        <v>2116</v>
      </c>
      <c r="V18">
        <v>30000</v>
      </c>
      <c r="W18">
        <f t="shared" si="0"/>
        <v>-1.5659353249887615E-2</v>
      </c>
    </row>
    <row r="19" spans="1:23" ht="14.25" thickTop="1" thickBot="1">
      <c r="A19" s="8" t="s">
        <v>229</v>
      </c>
      <c r="C19" s="154">
        <f>+D15</f>
        <v>59529.011669576961</v>
      </c>
      <c r="D19" s="126">
        <f>+D16</f>
        <v>0.38288372533804249</v>
      </c>
      <c r="E19" s="35" t="s">
        <v>172</v>
      </c>
      <c r="F19" s="39">
        <f ca="1">+$C$15+$C$16*F18-15018.5-$C$5/24</f>
        <v>45321.068450455306</v>
      </c>
      <c r="V19">
        <v>32500</v>
      </c>
      <c r="W19">
        <f t="shared" si="0"/>
        <v>-1.5376607882111606E-2</v>
      </c>
    </row>
    <row r="20" spans="1:23" ht="15" thickBot="1">
      <c r="A20" s="7" t="s">
        <v>98</v>
      </c>
      <c r="B20" s="7" t="s">
        <v>99</v>
      </c>
      <c r="C20" s="151" t="s">
        <v>100</v>
      </c>
      <c r="D20" s="7" t="s">
        <v>105</v>
      </c>
      <c r="E20" s="7" t="s">
        <v>101</v>
      </c>
      <c r="F20" s="7" t="s">
        <v>102</v>
      </c>
      <c r="G20" s="7" t="s">
        <v>103</v>
      </c>
      <c r="H20" s="10" t="s">
        <v>234</v>
      </c>
      <c r="I20" s="10" t="s">
        <v>235</v>
      </c>
      <c r="J20" s="10" t="s">
        <v>193</v>
      </c>
      <c r="K20" s="10" t="s">
        <v>209</v>
      </c>
      <c r="L20" s="10" t="s">
        <v>757</v>
      </c>
      <c r="M20" s="10" t="s">
        <v>758</v>
      </c>
      <c r="N20" s="10" t="s">
        <v>149</v>
      </c>
      <c r="O20" s="10" t="s">
        <v>115</v>
      </c>
      <c r="P20" s="9" t="s">
        <v>114</v>
      </c>
      <c r="Q20" s="7" t="s">
        <v>107</v>
      </c>
      <c r="R20" s="9" t="s">
        <v>221</v>
      </c>
      <c r="S20" s="9" t="s">
        <v>222</v>
      </c>
      <c r="T20" s="9" t="s">
        <v>223</v>
      </c>
      <c r="U20" s="127" t="s">
        <v>230</v>
      </c>
      <c r="V20">
        <v>35000</v>
      </c>
      <c r="W20">
        <f t="shared" si="0"/>
        <v>-1.4849634403545118E-2</v>
      </c>
    </row>
    <row r="21" spans="1:23">
      <c r="A21" s="46" t="s">
        <v>241</v>
      </c>
      <c r="B21" s="34" t="s">
        <v>153</v>
      </c>
      <c r="C21" s="124">
        <v>28523.607599999999</v>
      </c>
      <c r="D21" s="124" t="s">
        <v>235</v>
      </c>
      <c r="E21" s="49">
        <f t="shared" ref="E21:E52" si="1">+(C21-C$7)/C$8</f>
        <v>-24779.873452610173</v>
      </c>
      <c r="F21" s="49">
        <f t="shared" ref="F21:F52" si="2">ROUND(2*E21,0)/2</f>
        <v>-24780</v>
      </c>
      <c r="G21" s="49">
        <f t="shared" ref="G21:G52" si="3">+C21-(C$7+F21*C$8)</f>
        <v>4.8452798360813176E-2</v>
      </c>
      <c r="H21" s="49">
        <f>G21</f>
        <v>4.8452798360813176E-2</v>
      </c>
      <c r="I21" s="49"/>
      <c r="J21" s="49"/>
      <c r="K21" s="49"/>
      <c r="L21" s="49"/>
      <c r="M21" s="49"/>
      <c r="O21" s="49">
        <f ca="1">+C$11+C$12*F21</f>
        <v>9.7369459903010075E-2</v>
      </c>
      <c r="P21" s="49">
        <f t="shared" ref="P21:P52" si="4">+D$11+D$12*F21+D$13*F21^2</f>
        <v>3.9452216273277385E-2</v>
      </c>
      <c r="Q21" s="50">
        <f t="shared" ref="Q21:Q52" si="5">+C21-15018.5</f>
        <v>13505.107599999999</v>
      </c>
      <c r="R21">
        <f t="shared" ref="R21:R52" si="6">+(G21-P21)^2</f>
        <v>8.1010477914470136E-5</v>
      </c>
      <c r="S21">
        <v>0.2</v>
      </c>
      <c r="T21">
        <f t="shared" ref="T21:T52" si="7">+S21*R21</f>
        <v>1.6202095582894029E-5</v>
      </c>
      <c r="V21">
        <v>37500</v>
      </c>
      <c r="W21">
        <f t="shared" si="0"/>
        <v>-1.4078432814188135E-2</v>
      </c>
    </row>
    <row r="22" spans="1:23">
      <c r="A22" s="46" t="s">
        <v>252</v>
      </c>
      <c r="B22" s="34" t="s">
        <v>153</v>
      </c>
      <c r="C22" s="124">
        <v>34426.477299999999</v>
      </c>
      <c r="D22" s="46" t="s">
        <v>235</v>
      </c>
      <c r="E22" s="49">
        <f t="shared" si="1"/>
        <v>-9362.9568190644877</v>
      </c>
      <c r="F22" s="49">
        <f t="shared" si="2"/>
        <v>-9363</v>
      </c>
      <c r="G22" s="49">
        <f t="shared" si="3"/>
        <v>1.6533230467757676E-2</v>
      </c>
      <c r="H22" s="49"/>
      <c r="I22" s="49"/>
      <c r="J22" s="49">
        <f t="shared" ref="J22:J38" si="8">G22</f>
        <v>1.6533230467757676E-2</v>
      </c>
      <c r="K22" s="49"/>
      <c r="L22" s="49"/>
      <c r="M22" s="49"/>
      <c r="O22" s="49"/>
      <c r="P22" s="49">
        <f t="shared" si="4"/>
        <v>1.2084931645229375E-2</v>
      </c>
      <c r="Q22" s="50">
        <f t="shared" si="5"/>
        <v>19407.977299999999</v>
      </c>
      <c r="R22">
        <f t="shared" si="6"/>
        <v>1.9787362414506664E-5</v>
      </c>
      <c r="S22">
        <v>1</v>
      </c>
      <c r="T22">
        <f t="shared" si="7"/>
        <v>1.9787362414506664E-5</v>
      </c>
      <c r="V22">
        <v>40000</v>
      </c>
      <c r="W22">
        <f t="shared" si="0"/>
        <v>-1.3063003114040676E-2</v>
      </c>
    </row>
    <row r="23" spans="1:23" s="49" customFormat="1">
      <c r="A23" s="65" t="s">
        <v>204</v>
      </c>
      <c r="B23" s="80" t="s">
        <v>152</v>
      </c>
      <c r="C23" s="66">
        <v>34426.477299999999</v>
      </c>
      <c r="D23" s="67" t="s">
        <v>193</v>
      </c>
      <c r="E23" s="49">
        <f t="shared" si="1"/>
        <v>-9362.9568190644877</v>
      </c>
      <c r="F23" s="49">
        <f t="shared" si="2"/>
        <v>-9363</v>
      </c>
      <c r="G23" s="49">
        <f t="shared" si="3"/>
        <v>1.6533230467757676E-2</v>
      </c>
      <c r="J23" s="49">
        <f t="shared" si="8"/>
        <v>1.6533230467757676E-2</v>
      </c>
      <c r="K23"/>
      <c r="P23" s="49">
        <f t="shared" si="4"/>
        <v>1.2084931645229375E-2</v>
      </c>
      <c r="Q23" s="50">
        <f t="shared" si="5"/>
        <v>19407.977299999999</v>
      </c>
      <c r="R23">
        <f t="shared" si="6"/>
        <v>1.9787362414506664E-5</v>
      </c>
      <c r="S23">
        <v>1</v>
      </c>
      <c r="T23">
        <f t="shared" si="7"/>
        <v>1.9787362414506664E-5</v>
      </c>
      <c r="U23"/>
      <c r="V23">
        <v>42500</v>
      </c>
      <c r="W23">
        <f t="shared" si="0"/>
        <v>-1.1803345303102723E-2</v>
      </c>
    </row>
    <row r="24" spans="1:23">
      <c r="A24" s="67" t="s">
        <v>192</v>
      </c>
      <c r="B24" s="68" t="s">
        <v>153</v>
      </c>
      <c r="C24" s="67">
        <v>38011.199999999997</v>
      </c>
      <c r="D24" s="67" t="s">
        <v>193</v>
      </c>
      <c r="E24" s="49">
        <f t="shared" si="1"/>
        <v>-0.49858620212568266</v>
      </c>
      <c r="F24" s="49">
        <f t="shared" si="2"/>
        <v>-0.5</v>
      </c>
      <c r="G24" s="49">
        <f t="shared" si="3"/>
        <v>5.4131865908857435E-4</v>
      </c>
      <c r="H24" s="49"/>
      <c r="I24" s="49"/>
      <c r="J24" s="54">
        <f t="shared" si="8"/>
        <v>5.4131865908857435E-4</v>
      </c>
      <c r="K24" s="49"/>
      <c r="L24" s="49"/>
      <c r="M24" s="49"/>
      <c r="N24" s="49"/>
      <c r="O24" s="49"/>
      <c r="P24" s="49">
        <f t="shared" si="4"/>
        <v>-1.9509954537712438E-6</v>
      </c>
      <c r="Q24" s="50">
        <f t="shared" si="5"/>
        <v>22992.699999999997</v>
      </c>
      <c r="R24">
        <f t="shared" si="6"/>
        <v>2.9514191754655944E-7</v>
      </c>
      <c r="S24">
        <v>1</v>
      </c>
      <c r="T24">
        <f t="shared" si="7"/>
        <v>2.9514191754655944E-7</v>
      </c>
      <c r="U24" s="49"/>
      <c r="V24">
        <v>45000</v>
      </c>
      <c r="W24">
        <f t="shared" si="0"/>
        <v>-1.0299459381374283E-2</v>
      </c>
    </row>
    <row r="25" spans="1:23">
      <c r="A25" s="69" t="s">
        <v>104</v>
      </c>
      <c r="B25" s="70"/>
      <c r="C25" s="71">
        <v>38011.390899999999</v>
      </c>
      <c r="D25" s="71" t="s">
        <v>106</v>
      </c>
      <c r="E25" s="49">
        <f t="shared" si="1"/>
        <v>0</v>
      </c>
      <c r="F25" s="49">
        <f t="shared" si="2"/>
        <v>0</v>
      </c>
      <c r="G25" s="49">
        <f t="shared" si="3"/>
        <v>0</v>
      </c>
      <c r="H25" s="49"/>
      <c r="I25" s="49"/>
      <c r="J25" s="49">
        <f t="shared" si="8"/>
        <v>0</v>
      </c>
      <c r="K25" s="49"/>
      <c r="L25" s="49"/>
      <c r="M25" s="49"/>
      <c r="N25" s="49"/>
      <c r="O25" s="49"/>
      <c r="P25" s="49">
        <f t="shared" si="4"/>
        <v>-2.5050215417544741E-6</v>
      </c>
      <c r="Q25" s="50">
        <f t="shared" si="5"/>
        <v>22992.890899999999</v>
      </c>
      <c r="R25">
        <f t="shared" si="6"/>
        <v>6.2751329246539629E-12</v>
      </c>
      <c r="S25">
        <v>1</v>
      </c>
      <c r="T25">
        <f t="shared" si="7"/>
        <v>6.2751329246539629E-12</v>
      </c>
      <c r="U25" s="49"/>
      <c r="V25">
        <v>47500</v>
      </c>
      <c r="W25">
        <f t="shared" si="0"/>
        <v>-8.5513453488553631E-3</v>
      </c>
    </row>
    <row r="26" spans="1:23">
      <c r="A26" s="67" t="s">
        <v>192</v>
      </c>
      <c r="B26" s="68" t="s">
        <v>152</v>
      </c>
      <c r="C26" s="67">
        <v>38012.156000000003</v>
      </c>
      <c r="D26" s="67" t="s">
        <v>193</v>
      </c>
      <c r="E26" s="49">
        <f t="shared" si="1"/>
        <v>1.9982624580701922</v>
      </c>
      <c r="F26" s="49">
        <f t="shared" si="2"/>
        <v>2</v>
      </c>
      <c r="G26" s="49">
        <f t="shared" si="3"/>
        <v>-6.6527463786769658E-4</v>
      </c>
      <c r="H26" s="49"/>
      <c r="I26" s="49"/>
      <c r="J26" s="54">
        <f t="shared" si="8"/>
        <v>-6.6527463786769658E-4</v>
      </c>
      <c r="K26" s="49"/>
      <c r="L26" s="49"/>
      <c r="M26" s="49"/>
      <c r="N26" s="49"/>
      <c r="O26" s="49"/>
      <c r="P26" s="49">
        <f t="shared" si="4"/>
        <v>-4.7210282024430785E-6</v>
      </c>
      <c r="Q26" s="50">
        <f t="shared" si="5"/>
        <v>22993.656000000003</v>
      </c>
      <c r="R26">
        <f t="shared" si="6"/>
        <v>4.363310712417961E-7</v>
      </c>
      <c r="S26">
        <v>1</v>
      </c>
      <c r="T26">
        <f t="shared" si="7"/>
        <v>4.363310712417961E-7</v>
      </c>
      <c r="U26" s="49"/>
      <c r="V26">
        <v>50000</v>
      </c>
      <c r="W26">
        <f t="shared" si="0"/>
        <v>-6.5590032055459491E-3</v>
      </c>
    </row>
    <row r="27" spans="1:23">
      <c r="A27" s="67" t="s">
        <v>192</v>
      </c>
      <c r="B27" s="68" t="s">
        <v>152</v>
      </c>
      <c r="C27" s="67">
        <v>38774.091500000002</v>
      </c>
      <c r="D27" s="67" t="s">
        <v>193</v>
      </c>
      <c r="E27" s="49">
        <f t="shared" si="1"/>
        <v>1991.9957858048829</v>
      </c>
      <c r="F27" s="49">
        <f t="shared" si="2"/>
        <v>1992</v>
      </c>
      <c r="G27" s="49">
        <f t="shared" si="3"/>
        <v>-1.6135421392391436E-3</v>
      </c>
      <c r="H27" s="49"/>
      <c r="I27" s="49"/>
      <c r="J27" s="54">
        <f t="shared" si="8"/>
        <v>-1.6135421392391436E-3</v>
      </c>
      <c r="K27" s="49"/>
      <c r="L27" s="49"/>
      <c r="M27" s="49"/>
      <c r="N27" s="49"/>
      <c r="O27" s="49"/>
      <c r="P27" s="49">
        <f t="shared" si="4"/>
        <v>-2.1321964740338168E-3</v>
      </c>
      <c r="Q27" s="50">
        <f t="shared" si="5"/>
        <v>23755.591500000002</v>
      </c>
      <c r="R27">
        <f t="shared" si="6"/>
        <v>2.6900231900130499E-7</v>
      </c>
      <c r="S27">
        <v>1</v>
      </c>
      <c r="T27">
        <f t="shared" si="7"/>
        <v>2.6900231900130499E-7</v>
      </c>
      <c r="U27" s="49"/>
      <c r="V27">
        <v>52500</v>
      </c>
      <c r="W27">
        <f t="shared" si="0"/>
        <v>-4.3224329514460549E-3</v>
      </c>
    </row>
    <row r="28" spans="1:23">
      <c r="A28" s="67" t="s">
        <v>192</v>
      </c>
      <c r="B28" s="68" t="s">
        <v>153</v>
      </c>
      <c r="C28" s="67">
        <v>38774.280899999998</v>
      </c>
      <c r="D28" s="67" t="s">
        <v>193</v>
      </c>
      <c r="E28" s="49">
        <f t="shared" si="1"/>
        <v>1992.4904543574221</v>
      </c>
      <c r="F28" s="49">
        <f t="shared" si="2"/>
        <v>1992.5</v>
      </c>
      <c r="G28" s="49">
        <f t="shared" si="3"/>
        <v>-3.6548608040902764E-3</v>
      </c>
      <c r="H28" s="49"/>
      <c r="I28" s="49"/>
      <c r="J28" s="54">
        <f t="shared" si="8"/>
        <v>-3.6548608040902764E-3</v>
      </c>
      <c r="K28" s="49"/>
      <c r="L28" s="49"/>
      <c r="M28" s="49"/>
      <c r="N28" s="49"/>
      <c r="O28" s="49"/>
      <c r="P28" s="49">
        <f t="shared" si="4"/>
        <v>-2.1327115701609395E-3</v>
      </c>
      <c r="Q28" s="50">
        <f t="shared" si="5"/>
        <v>23755.780899999998</v>
      </c>
      <c r="R28">
        <f t="shared" si="6"/>
        <v>2.3169382903516669E-6</v>
      </c>
      <c r="S28">
        <v>1</v>
      </c>
      <c r="T28">
        <f t="shared" si="7"/>
        <v>2.3169382903516669E-6</v>
      </c>
      <c r="U28" s="49"/>
      <c r="V28">
        <v>55000</v>
      </c>
      <c r="W28">
        <f t="shared" si="0"/>
        <v>-1.8416345865556738E-3</v>
      </c>
    </row>
    <row r="29" spans="1:23">
      <c r="A29" s="67" t="s">
        <v>192</v>
      </c>
      <c r="B29" s="68" t="s">
        <v>153</v>
      </c>
      <c r="C29" s="67">
        <v>38775.046300000002</v>
      </c>
      <c r="D29" s="67" t="s">
        <v>193</v>
      </c>
      <c r="E29" s="49">
        <f t="shared" si="1"/>
        <v>1994.4895003454058</v>
      </c>
      <c r="F29" s="49">
        <f t="shared" si="2"/>
        <v>1994.5</v>
      </c>
      <c r="G29" s="49">
        <f t="shared" si="3"/>
        <v>-4.0201354422606528E-3</v>
      </c>
      <c r="H29" s="49"/>
      <c r="I29" s="49"/>
      <c r="J29" s="54">
        <f t="shared" si="8"/>
        <v>-4.0201354422606528E-3</v>
      </c>
      <c r="K29" s="49"/>
      <c r="L29" s="49"/>
      <c r="M29" s="49"/>
      <c r="N29" s="49"/>
      <c r="O29" s="49"/>
      <c r="P29" s="49">
        <f t="shared" si="4"/>
        <v>-2.1347718569781882E-3</v>
      </c>
      <c r="Q29" s="50">
        <f t="shared" si="5"/>
        <v>23756.546300000002</v>
      </c>
      <c r="R29">
        <f t="shared" si="6"/>
        <v>3.5545958487091491E-6</v>
      </c>
      <c r="S29">
        <v>1</v>
      </c>
      <c r="T29">
        <f t="shared" si="7"/>
        <v>3.5545958487091491E-6</v>
      </c>
      <c r="U29" s="49"/>
      <c r="V29">
        <v>57500</v>
      </c>
      <c r="W29">
        <f t="shared" si="0"/>
        <v>8.833918891251874E-4</v>
      </c>
    </row>
    <row r="30" spans="1:23">
      <c r="A30" s="67" t="s">
        <v>192</v>
      </c>
      <c r="B30" s="68" t="s">
        <v>152</v>
      </c>
      <c r="C30" s="67">
        <v>38775.238499999999</v>
      </c>
      <c r="D30" s="67" t="s">
        <v>193</v>
      </c>
      <c r="E30" s="49">
        <f t="shared" si="1"/>
        <v>1994.9914818438169</v>
      </c>
      <c r="F30" s="49">
        <f t="shared" si="2"/>
        <v>1995</v>
      </c>
      <c r="G30" s="49">
        <f t="shared" si="3"/>
        <v>-3.261454105086159E-3</v>
      </c>
      <c r="H30" s="49"/>
      <c r="I30" s="49"/>
      <c r="J30" s="54">
        <f t="shared" si="8"/>
        <v>-3.261454105086159E-3</v>
      </c>
      <c r="K30" s="49"/>
      <c r="L30" s="49"/>
      <c r="M30" s="49"/>
      <c r="N30" s="49"/>
      <c r="O30" s="49"/>
      <c r="P30" s="49">
        <f t="shared" si="4"/>
        <v>-2.1352869042596894E-3</v>
      </c>
      <c r="Q30" s="50">
        <f t="shared" si="5"/>
        <v>23756.738499999999</v>
      </c>
      <c r="R30">
        <f t="shared" si="6"/>
        <v>1.2682525642173259E-6</v>
      </c>
      <c r="S30">
        <v>1</v>
      </c>
      <c r="T30">
        <f t="shared" si="7"/>
        <v>1.2682525642173259E-6</v>
      </c>
      <c r="U30" s="49"/>
    </row>
    <row r="31" spans="1:23">
      <c r="A31" s="67" t="s">
        <v>192</v>
      </c>
      <c r="B31" s="68" t="s">
        <v>152</v>
      </c>
      <c r="C31" s="67">
        <v>39095.330999999998</v>
      </c>
      <c r="D31" s="67" t="s">
        <v>193</v>
      </c>
      <c r="E31" s="49">
        <f t="shared" si="1"/>
        <v>2830.998312135735</v>
      </c>
      <c r="F31" s="49">
        <f t="shared" si="2"/>
        <v>2831</v>
      </c>
      <c r="G31" s="49">
        <f t="shared" si="3"/>
        <v>-6.4625392406014726E-4</v>
      </c>
      <c r="H31" s="49"/>
      <c r="I31" s="49"/>
      <c r="J31" s="54">
        <f t="shared" si="8"/>
        <v>-6.4625392406014726E-4</v>
      </c>
      <c r="K31" s="49"/>
      <c r="L31" s="49"/>
      <c r="M31" s="49"/>
      <c r="N31" s="49"/>
      <c r="O31" s="49"/>
      <c r="P31" s="49">
        <f t="shared" si="4"/>
        <v>-2.9827825879639291E-3</v>
      </c>
      <c r="Q31" s="50">
        <f t="shared" si="5"/>
        <v>24076.830999999998</v>
      </c>
      <c r="R31">
        <f t="shared" si="6"/>
        <v>5.4593661972439919E-6</v>
      </c>
      <c r="S31">
        <v>1</v>
      </c>
      <c r="T31">
        <f t="shared" si="7"/>
        <v>5.4593661972439919E-6</v>
      </c>
      <c r="U31" s="49"/>
    </row>
    <row r="32" spans="1:23">
      <c r="A32" s="67" t="s">
        <v>192</v>
      </c>
      <c r="B32" s="68" t="s">
        <v>153</v>
      </c>
      <c r="C32" s="67">
        <v>39141.084300000002</v>
      </c>
      <c r="D32" s="67" t="s">
        <v>193</v>
      </c>
      <c r="E32" s="49">
        <f t="shared" si="1"/>
        <v>2950.4952428929337</v>
      </c>
      <c r="F32" s="49">
        <f t="shared" si="2"/>
        <v>2950.5</v>
      </c>
      <c r="G32" s="49">
        <f t="shared" si="3"/>
        <v>-1.8214137016911991E-3</v>
      </c>
      <c r="H32" s="49"/>
      <c r="I32" s="49"/>
      <c r="J32" s="54">
        <f t="shared" si="8"/>
        <v>-1.8214137016911991E-3</v>
      </c>
      <c r="K32" s="49"/>
      <c r="L32" s="49"/>
      <c r="M32" s="49"/>
      <c r="N32" s="49"/>
      <c r="O32" s="49"/>
      <c r="P32" s="49">
        <f t="shared" si="4"/>
        <v>-3.1016948894781152E-3</v>
      </c>
      <c r="Q32" s="50">
        <f t="shared" si="5"/>
        <v>24122.584300000002</v>
      </c>
      <c r="R32">
        <f t="shared" si="6"/>
        <v>1.6391199198010768E-6</v>
      </c>
      <c r="S32">
        <v>1</v>
      </c>
      <c r="T32">
        <f t="shared" si="7"/>
        <v>1.6391199198010768E-6</v>
      </c>
      <c r="U32" s="49"/>
    </row>
    <row r="33" spans="1:31">
      <c r="A33" s="67" t="s">
        <v>192</v>
      </c>
      <c r="B33" s="68" t="s">
        <v>152</v>
      </c>
      <c r="C33" s="67">
        <v>39141.274799999999</v>
      </c>
      <c r="D33" s="67" t="s">
        <v>193</v>
      </c>
      <c r="E33" s="49">
        <f t="shared" si="1"/>
        <v>2950.9927843884952</v>
      </c>
      <c r="F33" s="49">
        <f t="shared" si="2"/>
        <v>2951</v>
      </c>
      <c r="G33" s="49">
        <f t="shared" si="3"/>
        <v>-2.7627323652268387E-3</v>
      </c>
      <c r="H33" s="49"/>
      <c r="I33" s="49"/>
      <c r="J33" s="54">
        <f t="shared" si="8"/>
        <v>-2.7627323652268387E-3</v>
      </c>
      <c r="K33" s="49"/>
      <c r="L33" s="49"/>
      <c r="M33" s="49"/>
      <c r="N33" s="49"/>
      <c r="O33" s="49"/>
      <c r="P33" s="49">
        <f t="shared" si="4"/>
        <v>-3.1021912581937028E-3</v>
      </c>
      <c r="Q33" s="50">
        <f t="shared" si="5"/>
        <v>24122.774799999999</v>
      </c>
      <c r="R33">
        <f t="shared" si="6"/>
        <v>1.1523234001428885E-7</v>
      </c>
      <c r="S33">
        <v>1</v>
      </c>
      <c r="T33">
        <f t="shared" si="7"/>
        <v>1.1523234001428885E-7</v>
      </c>
    </row>
    <row r="34" spans="1:31">
      <c r="A34" s="67" t="s">
        <v>192</v>
      </c>
      <c r="B34" s="68" t="s">
        <v>153</v>
      </c>
      <c r="C34" s="67">
        <v>39142.999499999998</v>
      </c>
      <c r="D34" s="67" t="s">
        <v>193</v>
      </c>
      <c r="E34" s="49">
        <f t="shared" si="1"/>
        <v>2955.4972978657042</v>
      </c>
      <c r="F34" s="49">
        <f t="shared" si="2"/>
        <v>2955.5</v>
      </c>
      <c r="G34" s="49">
        <f t="shared" si="3"/>
        <v>-1.0346003036829643E-3</v>
      </c>
      <c r="H34" s="49"/>
      <c r="I34" s="49"/>
      <c r="J34" s="54">
        <f t="shared" si="8"/>
        <v>-1.0346003036829643E-3</v>
      </c>
      <c r="K34" s="49"/>
      <c r="L34" s="49"/>
      <c r="M34" s="49"/>
      <c r="N34" s="49"/>
      <c r="O34" s="49"/>
      <c r="P34" s="49">
        <f t="shared" si="4"/>
        <v>-3.1066581370233939E-3</v>
      </c>
      <c r="Q34" s="50">
        <f t="shared" si="5"/>
        <v>24124.499499999998</v>
      </c>
      <c r="R34">
        <f t="shared" si="6"/>
        <v>4.2934236647074357E-6</v>
      </c>
      <c r="S34">
        <v>1</v>
      </c>
      <c r="T34">
        <f t="shared" si="7"/>
        <v>4.2934236647074357E-6</v>
      </c>
    </row>
    <row r="35" spans="1:31">
      <c r="A35" s="65" t="s">
        <v>206</v>
      </c>
      <c r="B35" s="80" t="s">
        <v>152</v>
      </c>
      <c r="C35" s="66">
        <v>39143.188499999997</v>
      </c>
      <c r="D35" s="67" t="s">
        <v>193</v>
      </c>
      <c r="E35" s="49">
        <f t="shared" si="1"/>
        <v>2955.9909217116988</v>
      </c>
      <c r="F35" s="49">
        <f t="shared" si="2"/>
        <v>2956</v>
      </c>
      <c r="G35" s="49">
        <f t="shared" si="3"/>
        <v>-3.4759189657052048E-3</v>
      </c>
      <c r="H35" s="49"/>
      <c r="I35" s="49"/>
      <c r="J35" s="49">
        <f t="shared" si="8"/>
        <v>-3.4759189657052048E-3</v>
      </c>
      <c r="L35" s="49"/>
      <c r="M35" s="49"/>
      <c r="N35" s="49"/>
      <c r="O35" s="49"/>
      <c r="P35" s="49">
        <f t="shared" si="4"/>
        <v>-3.1071544080477371E-3</v>
      </c>
      <c r="Q35" s="50">
        <f t="shared" si="5"/>
        <v>24124.688499999997</v>
      </c>
      <c r="R35">
        <f t="shared" si="6"/>
        <v>1.359872989843078E-7</v>
      </c>
      <c r="S35">
        <v>1</v>
      </c>
      <c r="T35">
        <f t="shared" si="7"/>
        <v>1.359872989843078E-7</v>
      </c>
    </row>
    <row r="36" spans="1:31">
      <c r="A36" s="67" t="s">
        <v>192</v>
      </c>
      <c r="B36" s="68" t="s">
        <v>152</v>
      </c>
      <c r="C36" s="67">
        <v>39143.188500000004</v>
      </c>
      <c r="D36" s="67" t="s">
        <v>193</v>
      </c>
      <c r="E36" s="49">
        <f t="shared" si="1"/>
        <v>2955.9909217117174</v>
      </c>
      <c r="F36" s="49">
        <f t="shared" si="2"/>
        <v>2956</v>
      </c>
      <c r="G36" s="49">
        <f t="shared" si="3"/>
        <v>-3.4759189584292471E-3</v>
      </c>
      <c r="H36" s="49"/>
      <c r="I36" s="49"/>
      <c r="J36" s="54">
        <f t="shared" si="8"/>
        <v>-3.4759189584292471E-3</v>
      </c>
      <c r="K36" s="49"/>
      <c r="L36" s="49"/>
      <c r="M36" s="49"/>
      <c r="N36" s="49"/>
      <c r="O36" s="49"/>
      <c r="P36" s="49">
        <f t="shared" si="4"/>
        <v>-3.1071544080477371E-3</v>
      </c>
      <c r="Q36" s="50">
        <f t="shared" si="5"/>
        <v>24124.688500000004</v>
      </c>
      <c r="R36">
        <f t="shared" si="6"/>
        <v>1.3598729361807726E-7</v>
      </c>
      <c r="S36">
        <v>1</v>
      </c>
      <c r="T36">
        <f t="shared" si="7"/>
        <v>1.3598729361807726E-7</v>
      </c>
      <c r="U36" s="49"/>
    </row>
    <row r="37" spans="1:31" s="49" customFormat="1">
      <c r="A37" s="65" t="s">
        <v>206</v>
      </c>
      <c r="B37" s="80" t="s">
        <v>152</v>
      </c>
      <c r="C37" s="66">
        <v>39153.144999999997</v>
      </c>
      <c r="D37" s="67" t="s">
        <v>193</v>
      </c>
      <c r="E37" s="49">
        <f t="shared" si="1"/>
        <v>2981.9949736835556</v>
      </c>
      <c r="F37" s="49">
        <f t="shared" si="2"/>
        <v>2982</v>
      </c>
      <c r="G37" s="49">
        <f t="shared" si="3"/>
        <v>-1.9244892973802052E-3</v>
      </c>
      <c r="J37" s="49">
        <f t="shared" si="8"/>
        <v>-1.9244892973802052E-3</v>
      </c>
      <c r="K37"/>
      <c r="P37" s="49">
        <f t="shared" si="4"/>
        <v>-3.1329470394601323E-3</v>
      </c>
      <c r="Q37" s="50">
        <f t="shared" si="5"/>
        <v>24134.644999999997</v>
      </c>
      <c r="R37">
        <f t="shared" si="6"/>
        <v>1.4603701143929155E-6</v>
      </c>
      <c r="S37">
        <v>1</v>
      </c>
      <c r="T37">
        <f t="shared" si="7"/>
        <v>1.4603701143929155E-6</v>
      </c>
      <c r="AA37" s="49">
        <v>7</v>
      </c>
      <c r="AC37" s="49" t="s">
        <v>120</v>
      </c>
      <c r="AE37" s="49" t="s">
        <v>122</v>
      </c>
    </row>
    <row r="38" spans="1:31" s="49" customFormat="1">
      <c r="A38" s="67" t="s">
        <v>192</v>
      </c>
      <c r="B38" s="68" t="s">
        <v>152</v>
      </c>
      <c r="C38" s="67">
        <v>39153.145000000004</v>
      </c>
      <c r="D38" s="67" t="s">
        <v>193</v>
      </c>
      <c r="E38" s="49">
        <f t="shared" si="1"/>
        <v>2981.9949736835747</v>
      </c>
      <c r="F38" s="49">
        <f t="shared" si="2"/>
        <v>2982</v>
      </c>
      <c r="G38" s="49">
        <f t="shared" si="3"/>
        <v>-1.9244892901042476E-3</v>
      </c>
      <c r="J38" s="54">
        <f t="shared" si="8"/>
        <v>-1.9244892901042476E-3</v>
      </c>
      <c r="P38" s="49">
        <f t="shared" si="4"/>
        <v>-3.1329470394601323E-3</v>
      </c>
      <c r="Q38" s="50">
        <f t="shared" si="5"/>
        <v>24134.645000000004</v>
      </c>
      <c r="R38">
        <f t="shared" si="6"/>
        <v>1.4603701319782902E-6</v>
      </c>
      <c r="S38">
        <v>1</v>
      </c>
      <c r="T38">
        <f t="shared" si="7"/>
        <v>1.4603701319782902E-6</v>
      </c>
      <c r="AA38" s="49">
        <v>5</v>
      </c>
      <c r="AC38" s="49" t="s">
        <v>120</v>
      </c>
      <c r="AE38" s="49" t="s">
        <v>122</v>
      </c>
    </row>
    <row r="39" spans="1:31" s="49" customFormat="1">
      <c r="A39" s="69" t="s">
        <v>121</v>
      </c>
      <c r="B39" s="70" t="s">
        <v>153</v>
      </c>
      <c r="C39" s="71">
        <v>39490.671000000002</v>
      </c>
      <c r="D39" s="71"/>
      <c r="E39" s="49">
        <f t="shared" si="1"/>
        <v>3863.5340331776565</v>
      </c>
      <c r="F39" s="49">
        <f t="shared" si="2"/>
        <v>3863.5</v>
      </c>
      <c r="G39" s="49">
        <f t="shared" si="3"/>
        <v>1.3030712820182089E-2</v>
      </c>
      <c r="I39" s="49">
        <f>G39</f>
        <v>1.3030712820182089E-2</v>
      </c>
      <c r="P39" s="49">
        <f t="shared" si="4"/>
        <v>-3.9917866047853856E-3</v>
      </c>
      <c r="Q39" s="50">
        <f t="shared" si="5"/>
        <v>24472.171000000002</v>
      </c>
      <c r="R39">
        <f t="shared" si="6"/>
        <v>2.8976548667301801E-4</v>
      </c>
      <c r="S39">
        <v>0.1</v>
      </c>
      <c r="T39">
        <f t="shared" si="7"/>
        <v>2.8976548667301803E-5</v>
      </c>
      <c r="U39" s="128"/>
      <c r="AA39" s="49">
        <v>5</v>
      </c>
      <c r="AC39" s="49" t="s">
        <v>120</v>
      </c>
      <c r="AE39" s="49" t="s">
        <v>122</v>
      </c>
    </row>
    <row r="40" spans="1:31" s="49" customFormat="1">
      <c r="A40" s="69" t="s">
        <v>121</v>
      </c>
      <c r="B40" s="70"/>
      <c r="C40" s="71">
        <v>39520.714999999997</v>
      </c>
      <c r="D40" s="71"/>
      <c r="E40" s="49">
        <f t="shared" si="1"/>
        <v>3942.0019423266863</v>
      </c>
      <c r="F40" s="49">
        <f t="shared" si="2"/>
        <v>3942</v>
      </c>
      <c r="G40" s="49">
        <f t="shared" si="3"/>
        <v>7.4368316563777626E-4</v>
      </c>
      <c r="I40" s="49">
        <f>G40</f>
        <v>7.4368316563777626E-4</v>
      </c>
      <c r="P40" s="49">
        <f t="shared" si="4"/>
        <v>-4.0667962283045759E-3</v>
      </c>
      <c r="Q40" s="50">
        <f t="shared" si="5"/>
        <v>24502.214999999997</v>
      </c>
      <c r="R40">
        <f t="shared" si="6"/>
        <v>2.3140711999543981E-5</v>
      </c>
      <c r="S40">
        <v>0.1</v>
      </c>
      <c r="T40">
        <f t="shared" si="7"/>
        <v>2.3140711999543984E-6</v>
      </c>
      <c r="U40"/>
      <c r="AA40" s="49">
        <v>8</v>
      </c>
      <c r="AC40" s="49" t="s">
        <v>120</v>
      </c>
      <c r="AE40" s="49" t="s">
        <v>122</v>
      </c>
    </row>
    <row r="41" spans="1:31" s="49" customFormat="1">
      <c r="A41" s="69" t="s">
        <v>121</v>
      </c>
      <c r="B41" s="70"/>
      <c r="C41" s="71">
        <v>39531.436999999998</v>
      </c>
      <c r="D41" s="71"/>
      <c r="E41" s="49">
        <f t="shared" si="1"/>
        <v>3970.0053014631585</v>
      </c>
      <c r="F41" s="49">
        <f t="shared" si="2"/>
        <v>3970</v>
      </c>
      <c r="G41" s="49">
        <f t="shared" si="3"/>
        <v>2.0298381932661869E-3</v>
      </c>
      <c r="I41" s="49">
        <f>G41</f>
        <v>2.0298381932661869E-3</v>
      </c>
      <c r="P41" s="49">
        <f t="shared" si="4"/>
        <v>-4.0934929901959875E-3</v>
      </c>
      <c r="Q41" s="50">
        <f t="shared" si="5"/>
        <v>24512.936999999998</v>
      </c>
      <c r="R41">
        <f t="shared" si="6"/>
        <v>3.749518478236027E-5</v>
      </c>
      <c r="S41">
        <v>0.1</v>
      </c>
      <c r="T41">
        <f t="shared" si="7"/>
        <v>3.7495184782360272E-6</v>
      </c>
      <c r="AA41" s="49">
        <v>5</v>
      </c>
      <c r="AC41" s="49" t="s">
        <v>120</v>
      </c>
      <c r="AE41" s="49" t="s">
        <v>122</v>
      </c>
    </row>
    <row r="42" spans="1:31">
      <c r="A42" s="69" t="s">
        <v>121</v>
      </c>
      <c r="B42" s="70"/>
      <c r="C42" s="71">
        <v>39554.362000000001</v>
      </c>
      <c r="D42" s="71"/>
      <c r="E42" s="49">
        <f t="shared" si="1"/>
        <v>4029.8800457462789</v>
      </c>
      <c r="F42" s="49">
        <f t="shared" si="2"/>
        <v>4030</v>
      </c>
      <c r="G42" s="49">
        <f t="shared" si="3"/>
        <v>-4.5928401021228638E-2</v>
      </c>
      <c r="H42" s="49"/>
      <c r="I42" s="49">
        <f>G42</f>
        <v>-4.5928401021228638E-2</v>
      </c>
      <c r="J42" s="49"/>
      <c r="K42" s="49"/>
      <c r="L42" s="49"/>
      <c r="M42" s="49"/>
      <c r="N42" s="49"/>
      <c r="O42" s="49"/>
      <c r="P42" s="49">
        <f t="shared" si="4"/>
        <v>-4.1505971751521539E-3</v>
      </c>
      <c r="Q42" s="50">
        <f t="shared" si="5"/>
        <v>24535.862000000001</v>
      </c>
      <c r="R42">
        <f t="shared" si="6"/>
        <v>1.7453848942012428E-3</v>
      </c>
      <c r="S42">
        <v>0.1</v>
      </c>
      <c r="T42">
        <f t="shared" si="7"/>
        <v>1.7453848942012429E-4</v>
      </c>
    </row>
    <row r="43" spans="1:31">
      <c r="A43" s="69" t="s">
        <v>123</v>
      </c>
      <c r="B43" s="70"/>
      <c r="C43" s="71">
        <v>39574.516000000003</v>
      </c>
      <c r="D43" s="71"/>
      <c r="E43" s="49">
        <f t="shared" si="1"/>
        <v>4082.5175853878054</v>
      </c>
      <c r="F43" s="49">
        <f t="shared" si="2"/>
        <v>4082.5</v>
      </c>
      <c r="G43" s="49">
        <f t="shared" si="3"/>
        <v>6.7331396639929153E-3</v>
      </c>
      <c r="H43" s="49"/>
      <c r="I43" s="49">
        <f>G43</f>
        <v>6.7331396639929153E-3</v>
      </c>
      <c r="J43" s="49"/>
      <c r="K43" s="49"/>
      <c r="L43" s="49"/>
      <c r="M43" s="49"/>
      <c r="N43" s="49"/>
      <c r="O43" s="49"/>
      <c r="P43" s="49">
        <f t="shared" si="4"/>
        <v>-4.2004479392064517E-3</v>
      </c>
      <c r="Q43" s="50">
        <f t="shared" si="5"/>
        <v>24556.016000000003</v>
      </c>
      <c r="R43">
        <f t="shared" si="6"/>
        <v>1.1954333787683489E-4</v>
      </c>
      <c r="S43">
        <v>0.1</v>
      </c>
      <c r="T43">
        <f t="shared" si="7"/>
        <v>1.1954333787683489E-5</v>
      </c>
    </row>
    <row r="44" spans="1:31">
      <c r="A44" s="67" t="s">
        <v>192</v>
      </c>
      <c r="B44" s="68" t="s">
        <v>152</v>
      </c>
      <c r="C44" s="67">
        <v>39920.054700000001</v>
      </c>
      <c r="D44" s="67" t="s">
        <v>193</v>
      </c>
      <c r="E44" s="49">
        <f t="shared" si="1"/>
        <v>4984.9839453624654</v>
      </c>
      <c r="F44" s="49">
        <f t="shared" si="2"/>
        <v>4985</v>
      </c>
      <c r="G44" s="49">
        <f t="shared" si="3"/>
        <v>-6.1470419605029747E-3</v>
      </c>
      <c r="H44" s="49"/>
      <c r="I44" s="49"/>
      <c r="J44" s="54">
        <f>G44</f>
        <v>-6.1470419605029747E-3</v>
      </c>
      <c r="K44" s="49"/>
      <c r="L44" s="49"/>
      <c r="M44" s="49"/>
      <c r="N44" s="49"/>
      <c r="O44" s="49"/>
      <c r="P44" s="49">
        <f t="shared" si="4"/>
        <v>-5.0405665392917872E-3</v>
      </c>
      <c r="Q44" s="50">
        <f t="shared" si="5"/>
        <v>24901.554700000001</v>
      </c>
      <c r="R44">
        <f t="shared" si="6"/>
        <v>1.2242878577444746E-6</v>
      </c>
      <c r="S44">
        <v>1</v>
      </c>
      <c r="T44">
        <f t="shared" si="7"/>
        <v>1.2242878577444746E-6</v>
      </c>
      <c r="U44" s="49"/>
    </row>
    <row r="45" spans="1:31" s="49" customFormat="1">
      <c r="A45" s="67" t="s">
        <v>192</v>
      </c>
      <c r="B45" s="68" t="s">
        <v>152</v>
      </c>
      <c r="C45" s="67">
        <v>39921.970300000001</v>
      </c>
      <c r="D45" s="67" t="s">
        <v>193</v>
      </c>
      <c r="E45" s="49">
        <f t="shared" si="1"/>
        <v>4989.9870450417993</v>
      </c>
      <c r="F45" s="49">
        <f t="shared" si="2"/>
        <v>4990</v>
      </c>
      <c r="G45" s="49">
        <f t="shared" si="3"/>
        <v>-4.9602285653236322E-3</v>
      </c>
      <c r="J45" s="54">
        <f>G45</f>
        <v>-4.9602285653236322E-3</v>
      </c>
      <c r="P45" s="49">
        <f t="shared" si="4"/>
        <v>-5.0451322811639427E-3</v>
      </c>
      <c r="Q45" s="50">
        <f t="shared" si="5"/>
        <v>24903.470300000001</v>
      </c>
      <c r="R45">
        <f t="shared" si="6"/>
        <v>7.2086409634921967E-9</v>
      </c>
      <c r="S45">
        <v>1</v>
      </c>
      <c r="T45">
        <f t="shared" si="7"/>
        <v>7.2086409634921967E-9</v>
      </c>
      <c r="AA45" s="49">
        <v>7</v>
      </c>
      <c r="AC45" s="49" t="s">
        <v>124</v>
      </c>
    </row>
    <row r="46" spans="1:31" s="49" customFormat="1">
      <c r="A46" s="67" t="s">
        <v>192</v>
      </c>
      <c r="B46" s="68" t="s">
        <v>153</v>
      </c>
      <c r="C46" s="67">
        <v>39922.160000000003</v>
      </c>
      <c r="D46" s="67" t="s">
        <v>193</v>
      </c>
      <c r="E46" s="49">
        <f t="shared" si="1"/>
        <v>4990.4824971242715</v>
      </c>
      <c r="F46" s="49">
        <f t="shared" si="2"/>
        <v>4990.5</v>
      </c>
      <c r="G46" s="49">
        <f t="shared" si="3"/>
        <v>-6.7015472159255296E-3</v>
      </c>
      <c r="J46" s="54">
        <f>G46</f>
        <v>-6.7015472159255296E-3</v>
      </c>
      <c r="P46" s="49">
        <f t="shared" si="4"/>
        <v>-5.0455888016209746E-3</v>
      </c>
      <c r="Q46" s="50">
        <f t="shared" si="5"/>
        <v>24903.660000000003</v>
      </c>
      <c r="R46">
        <f t="shared" si="6"/>
        <v>2.7421982699060561E-6</v>
      </c>
      <c r="S46">
        <v>1</v>
      </c>
      <c r="T46">
        <f t="shared" si="7"/>
        <v>2.7421982699060561E-6</v>
      </c>
      <c r="AA46" s="49">
        <v>14</v>
      </c>
      <c r="AC46" s="49" t="s">
        <v>124</v>
      </c>
    </row>
    <row r="47" spans="1:31" s="49" customFormat="1">
      <c r="A47" s="69" t="s">
        <v>130</v>
      </c>
      <c r="B47" s="70" t="s">
        <v>153</v>
      </c>
      <c r="C47" s="71">
        <v>40652.311999999998</v>
      </c>
      <c r="D47" s="71"/>
      <c r="E47" s="49">
        <f t="shared" si="1"/>
        <v>6897.4689437023771</v>
      </c>
      <c r="F47" s="49">
        <f t="shared" si="2"/>
        <v>6897.5</v>
      </c>
      <c r="G47" s="49">
        <f t="shared" si="3"/>
        <v>-1.1890917136042845E-2</v>
      </c>
      <c r="I47" s="49">
        <f>G47</f>
        <v>-1.1890917136042845E-2</v>
      </c>
      <c r="P47" s="49">
        <f t="shared" si="4"/>
        <v>-6.7156854418275709E-3</v>
      </c>
      <c r="Q47" s="50">
        <f t="shared" si="5"/>
        <v>25633.811999999998</v>
      </c>
      <c r="R47">
        <f t="shared" si="6"/>
        <v>2.678302308881029E-5</v>
      </c>
      <c r="S47">
        <v>0.1</v>
      </c>
      <c r="T47">
        <f t="shared" si="7"/>
        <v>2.6783023088810292E-6</v>
      </c>
      <c r="U47"/>
      <c r="AA47" s="49">
        <v>5</v>
      </c>
      <c r="AC47" s="49" t="s">
        <v>124</v>
      </c>
    </row>
    <row r="48" spans="1:31">
      <c r="A48" s="69" t="s">
        <v>130</v>
      </c>
      <c r="B48" s="70" t="s">
        <v>153</v>
      </c>
      <c r="C48" s="71">
        <v>40655.366000000002</v>
      </c>
      <c r="D48" s="71"/>
      <c r="E48" s="49">
        <f t="shared" si="1"/>
        <v>6905.4452782297858</v>
      </c>
      <c r="F48" s="49">
        <f t="shared" si="2"/>
        <v>6905.5</v>
      </c>
      <c r="G48" s="49">
        <f t="shared" si="3"/>
        <v>-2.0952015700459015E-2</v>
      </c>
      <c r="H48" s="49"/>
      <c r="I48" s="49">
        <f>G48</f>
        <v>-2.0952015700459015E-2</v>
      </c>
      <c r="J48" s="49"/>
      <c r="K48" s="49"/>
      <c r="L48" s="49"/>
      <c r="M48" s="49"/>
      <c r="N48" s="49"/>
      <c r="O48" s="49"/>
      <c r="P48" s="49">
        <f t="shared" si="4"/>
        <v>-6.7223922894898329E-3</v>
      </c>
      <c r="Q48" s="50">
        <f t="shared" si="5"/>
        <v>25636.866000000002</v>
      </c>
      <c r="R48">
        <f t="shared" si="6"/>
        <v>2.0248218241800223E-4</v>
      </c>
      <c r="S48">
        <v>0.1</v>
      </c>
      <c r="T48">
        <f t="shared" si="7"/>
        <v>2.0248218241800225E-5</v>
      </c>
    </row>
    <row r="49" spans="1:31">
      <c r="A49" s="69" t="s">
        <v>129</v>
      </c>
      <c r="B49" s="70"/>
      <c r="C49" s="71">
        <v>40692.313999999998</v>
      </c>
      <c r="D49" s="71"/>
      <c r="E49" s="49">
        <f t="shared" si="1"/>
        <v>7001.9448224728503</v>
      </c>
      <c r="F49" s="49">
        <f t="shared" si="2"/>
        <v>7002</v>
      </c>
      <c r="G49" s="49">
        <f t="shared" si="3"/>
        <v>-2.1126517116499599E-2</v>
      </c>
      <c r="H49" s="49"/>
      <c r="I49" s="49">
        <f>G49</f>
        <v>-2.1126517116499599E-2</v>
      </c>
      <c r="J49" s="49"/>
      <c r="K49" s="49"/>
      <c r="L49" s="49"/>
      <c r="M49" s="49"/>
      <c r="N49" s="49"/>
      <c r="O49" s="49"/>
      <c r="P49" s="49">
        <f t="shared" si="4"/>
        <v>-6.8030966108297676E-3</v>
      </c>
      <c r="Q49" s="50">
        <f t="shared" si="5"/>
        <v>25673.813999999998</v>
      </c>
      <c r="R49">
        <f t="shared" si="6"/>
        <v>2.0516037498224303E-4</v>
      </c>
      <c r="S49">
        <v>0.1</v>
      </c>
      <c r="T49">
        <f t="shared" si="7"/>
        <v>2.0516037498224305E-5</v>
      </c>
    </row>
    <row r="50" spans="1:31">
      <c r="A50" s="67" t="s">
        <v>192</v>
      </c>
      <c r="B50" s="68" t="s">
        <v>153</v>
      </c>
      <c r="C50" s="67">
        <v>40986.955099999999</v>
      </c>
      <c r="D50" s="67" t="s">
        <v>193</v>
      </c>
      <c r="E50" s="49">
        <f t="shared" si="1"/>
        <v>7771.4785418968468</v>
      </c>
      <c r="F50" s="49">
        <f t="shared" si="2"/>
        <v>7771.5</v>
      </c>
      <c r="G50" s="49">
        <f t="shared" si="3"/>
        <v>-8.2159351295558736E-3</v>
      </c>
      <c r="H50" s="49"/>
      <c r="I50" s="49"/>
      <c r="J50" s="54">
        <f>G50</f>
        <v>-8.2159351295558736E-3</v>
      </c>
      <c r="K50" s="49"/>
      <c r="L50" s="49"/>
      <c r="M50" s="49"/>
      <c r="N50" s="49"/>
      <c r="O50" s="49"/>
      <c r="P50" s="49">
        <f t="shared" si="4"/>
        <v>-7.4336203609770835E-3</v>
      </c>
      <c r="Q50" s="50">
        <f t="shared" si="5"/>
        <v>25968.455099999999</v>
      </c>
      <c r="R50">
        <f t="shared" si="6"/>
        <v>6.1201639713648592E-7</v>
      </c>
      <c r="S50">
        <v>1</v>
      </c>
      <c r="T50">
        <f t="shared" si="7"/>
        <v>6.1201639713648592E-7</v>
      </c>
      <c r="U50" s="49"/>
    </row>
    <row r="51" spans="1:31">
      <c r="A51" s="67" t="s">
        <v>192</v>
      </c>
      <c r="B51" s="68" t="s">
        <v>152</v>
      </c>
      <c r="C51" s="67">
        <v>40987.145299999996</v>
      </c>
      <c r="D51" s="67" t="s">
        <v>193</v>
      </c>
      <c r="E51" s="49">
        <f t="shared" si="1"/>
        <v>7771.9752998624945</v>
      </c>
      <c r="F51" s="49">
        <f t="shared" si="2"/>
        <v>7772</v>
      </c>
      <c r="G51" s="49">
        <f t="shared" si="3"/>
        <v>-9.4572537927888334E-3</v>
      </c>
      <c r="H51" s="49"/>
      <c r="I51" s="49"/>
      <c r="J51" s="54">
        <f>G51</f>
        <v>-9.4572537927888334E-3</v>
      </c>
      <c r="K51" s="49"/>
      <c r="L51" s="49"/>
      <c r="M51" s="49"/>
      <c r="N51" s="49"/>
      <c r="O51" s="49"/>
      <c r="P51" s="49">
        <f t="shared" si="4"/>
        <v>-7.4340225357949017E-3</v>
      </c>
      <c r="Q51" s="50">
        <f t="shared" si="5"/>
        <v>25968.645299999996</v>
      </c>
      <c r="R51">
        <f t="shared" si="6"/>
        <v>4.0934647192772452E-6</v>
      </c>
      <c r="S51">
        <v>1</v>
      </c>
      <c r="T51">
        <f t="shared" si="7"/>
        <v>4.0934647192772452E-6</v>
      </c>
      <c r="U51" s="49"/>
    </row>
    <row r="52" spans="1:31" s="49" customFormat="1">
      <c r="A52" s="65" t="s">
        <v>207</v>
      </c>
      <c r="B52" s="80" t="s">
        <v>152</v>
      </c>
      <c r="C52" s="66">
        <v>41331.736499999999</v>
      </c>
      <c r="D52" s="67" t="s">
        <v>193</v>
      </c>
      <c r="E52" s="49">
        <f t="shared" si="1"/>
        <v>8671.9670111912255</v>
      </c>
      <c r="F52" s="49">
        <f t="shared" si="2"/>
        <v>8672</v>
      </c>
      <c r="G52" s="49">
        <f t="shared" si="3"/>
        <v>-1.263084210222587E-2</v>
      </c>
      <c r="J52" s="49">
        <f>G52</f>
        <v>-1.263084210222587E-2</v>
      </c>
      <c r="K52"/>
      <c r="P52" s="49">
        <f t="shared" si="4"/>
        <v>-8.1421024340763374E-3</v>
      </c>
      <c r="Q52" s="50">
        <f t="shared" si="5"/>
        <v>26313.236499999999</v>
      </c>
      <c r="R52">
        <f t="shared" si="6"/>
        <v>2.0148783808419174E-5</v>
      </c>
      <c r="S52">
        <v>1</v>
      </c>
      <c r="T52">
        <f t="shared" si="7"/>
        <v>2.0148783808419174E-5</v>
      </c>
    </row>
    <row r="53" spans="1:31">
      <c r="A53" s="65" t="s">
        <v>207</v>
      </c>
      <c r="B53" s="80" t="s">
        <v>152</v>
      </c>
      <c r="C53" s="66">
        <v>41332.885600000001</v>
      </c>
      <c r="D53" s="67" t="s">
        <v>193</v>
      </c>
      <c r="E53" s="49">
        <f t="shared" ref="E53:E84" si="9">+(C53-C$7)/C$8</f>
        <v>8674.9681919395716</v>
      </c>
      <c r="F53" s="49">
        <f t="shared" ref="F53:F84" si="10">ROUND(2*E53,0)/2</f>
        <v>8675</v>
      </c>
      <c r="G53" s="49">
        <f t="shared" ref="G53:G78" si="11">+C53-(C$7+F53*C$8)</f>
        <v>-1.2178754062915687E-2</v>
      </c>
      <c r="H53" s="49"/>
      <c r="I53" s="49"/>
      <c r="J53" s="49">
        <f>G53</f>
        <v>-1.2178754062915687E-2</v>
      </c>
      <c r="L53" s="49"/>
      <c r="M53" s="49"/>
      <c r="N53" s="49"/>
      <c r="O53" s="49"/>
      <c r="P53" s="49">
        <f t="shared" ref="P53:P84" si="12">+D$11+D$12*F53+D$13*F53^2</f>
        <v>-8.1444097712877715E-3</v>
      </c>
      <c r="Q53" s="50">
        <f t="shared" ref="Q53:Q84" si="13">+C53-15018.5</f>
        <v>26314.385600000001</v>
      </c>
      <c r="R53">
        <f t="shared" ref="R53:R78" si="14">+(G53-P53)^2</f>
        <v>1.6275933863390744E-5</v>
      </c>
      <c r="S53">
        <v>1</v>
      </c>
      <c r="T53">
        <f t="shared" ref="T53:T84" si="15">+S53*R53</f>
        <v>1.6275933863390744E-5</v>
      </c>
      <c r="U53" s="49"/>
    </row>
    <row r="54" spans="1:31" s="49" customFormat="1">
      <c r="A54" s="69" t="s">
        <v>131</v>
      </c>
      <c r="B54" s="70" t="s">
        <v>153</v>
      </c>
      <c r="C54" s="71">
        <v>41363.31</v>
      </c>
      <c r="D54" s="67"/>
      <c r="E54" s="49">
        <f t="shared" si="9"/>
        <v>8754.4296170199177</v>
      </c>
      <c r="F54" s="49">
        <f t="shared" si="10"/>
        <v>8754.5</v>
      </c>
      <c r="G54" s="49">
        <f t="shared" si="11"/>
        <v>-2.6948421036649961E-2</v>
      </c>
      <c r="I54" s="49">
        <f>G54</f>
        <v>-2.6948421036649961E-2</v>
      </c>
      <c r="P54" s="49">
        <f t="shared" si="12"/>
        <v>-8.2054260609010481E-3</v>
      </c>
      <c r="Q54" s="50">
        <f t="shared" si="13"/>
        <v>26344.809999999998</v>
      </c>
      <c r="R54">
        <f t="shared" si="14"/>
        <v>3.5129986066094893E-4</v>
      </c>
      <c r="S54">
        <v>0.1</v>
      </c>
      <c r="T54">
        <f t="shared" si="15"/>
        <v>3.5129986066094895E-5</v>
      </c>
      <c r="U54"/>
      <c r="AA54" s="49">
        <v>7</v>
      </c>
      <c r="AC54" s="49" t="s">
        <v>124</v>
      </c>
    </row>
    <row r="55" spans="1:31" s="49" customFormat="1">
      <c r="A55" s="65" t="s">
        <v>206</v>
      </c>
      <c r="B55" s="80"/>
      <c r="C55" s="66">
        <v>41372.131000000001</v>
      </c>
      <c r="D55" s="67" t="s">
        <v>193</v>
      </c>
      <c r="E55" s="49">
        <f t="shared" si="9"/>
        <v>8777.4680082662235</v>
      </c>
      <c r="F55" s="49">
        <f t="shared" si="10"/>
        <v>8777.5</v>
      </c>
      <c r="G55" s="49">
        <f t="shared" si="11"/>
        <v>-1.2249079401954077E-2</v>
      </c>
      <c r="J55" s="49">
        <f>G55</f>
        <v>-1.2249079401954077E-2</v>
      </c>
      <c r="K55"/>
      <c r="P55" s="49">
        <f t="shared" si="12"/>
        <v>-8.2230325109397991E-3</v>
      </c>
      <c r="Q55" s="50">
        <f t="shared" si="13"/>
        <v>26353.631000000001</v>
      </c>
      <c r="R55">
        <f t="shared" si="14"/>
        <v>1.6209053568645735E-5</v>
      </c>
      <c r="S55">
        <v>1</v>
      </c>
      <c r="T55">
        <f t="shared" si="15"/>
        <v>1.6209053568645735E-5</v>
      </c>
    </row>
    <row r="56" spans="1:31" s="49" customFormat="1">
      <c r="A56" s="69" t="s">
        <v>131</v>
      </c>
      <c r="B56" s="70"/>
      <c r="C56" s="71">
        <v>41385.322999999997</v>
      </c>
      <c r="D56" s="71"/>
      <c r="E56" s="49">
        <f t="shared" si="9"/>
        <v>8811.9224303636074</v>
      </c>
      <c r="F56" s="49">
        <f t="shared" si="10"/>
        <v>8812</v>
      </c>
      <c r="G56" s="49">
        <f t="shared" si="11"/>
        <v>-2.970006695977645E-2</v>
      </c>
      <c r="I56" s="49">
        <f t="shared" ref="I56:I64" si="16">G56</f>
        <v>-2.970006695977645E-2</v>
      </c>
      <c r="P56" s="49">
        <f t="shared" si="12"/>
        <v>-8.249403426996739E-3</v>
      </c>
      <c r="Q56" s="50">
        <f t="shared" si="13"/>
        <v>26366.822999999997</v>
      </c>
      <c r="R56">
        <f t="shared" si="14"/>
        <v>4.6013096599652534E-4</v>
      </c>
      <c r="S56">
        <v>0.1</v>
      </c>
      <c r="T56">
        <f t="shared" si="15"/>
        <v>4.6013096599652534E-5</v>
      </c>
      <c r="U56"/>
      <c r="AA56" s="49">
        <v>8</v>
      </c>
      <c r="AC56" s="49" t="s">
        <v>124</v>
      </c>
    </row>
    <row r="57" spans="1:31" s="49" customFormat="1">
      <c r="A57" s="69" t="s">
        <v>132</v>
      </c>
      <c r="B57" s="70"/>
      <c r="C57" s="71">
        <v>41411.375999999997</v>
      </c>
      <c r="D57" s="71"/>
      <c r="E57" s="49">
        <f t="shared" si="9"/>
        <v>8879.9667798863102</v>
      </c>
      <c r="F57" s="49">
        <f t="shared" si="10"/>
        <v>8880</v>
      </c>
      <c r="G57" s="49">
        <f t="shared" si="11"/>
        <v>-1.2719404745439533E-2</v>
      </c>
      <c r="I57" s="49">
        <f t="shared" si="16"/>
        <v>-1.2719404745439533E-2</v>
      </c>
      <c r="P57" s="49">
        <f t="shared" si="12"/>
        <v>-8.3012447031375839E-3</v>
      </c>
      <c r="Q57" s="50">
        <f t="shared" si="13"/>
        <v>26392.875999999997</v>
      </c>
      <c r="R57">
        <f t="shared" si="14"/>
        <v>1.9520138159393563E-5</v>
      </c>
      <c r="S57">
        <v>0.1</v>
      </c>
      <c r="T57">
        <f t="shared" si="15"/>
        <v>1.9520138159393565E-6</v>
      </c>
      <c r="U57"/>
      <c r="AA57" s="49">
        <v>7</v>
      </c>
      <c r="AC57" s="49" t="s">
        <v>124</v>
      </c>
    </row>
    <row r="58" spans="1:31" s="49" customFormat="1">
      <c r="A58" s="69" t="s">
        <v>125</v>
      </c>
      <c r="B58" s="70" t="s">
        <v>153</v>
      </c>
      <c r="C58" s="71">
        <v>41722.464999999997</v>
      </c>
      <c r="D58" s="71"/>
      <c r="E58" s="49">
        <f t="shared" si="9"/>
        <v>9692.4585715674129</v>
      </c>
      <c r="F58" s="49">
        <f t="shared" si="10"/>
        <v>9692.5</v>
      </c>
      <c r="G58" s="49">
        <f t="shared" si="11"/>
        <v>-1.5862227526667994E-2</v>
      </c>
      <c r="I58" s="49">
        <f t="shared" si="16"/>
        <v>-1.5862227526667994E-2</v>
      </c>
      <c r="P58" s="49">
        <f t="shared" si="12"/>
        <v>-8.9066939304990739E-3</v>
      </c>
      <c r="Q58" s="50">
        <f t="shared" si="13"/>
        <v>26703.964999999997</v>
      </c>
      <c r="R58">
        <f t="shared" si="14"/>
        <v>4.8379447607434542E-5</v>
      </c>
      <c r="S58">
        <v>0.1</v>
      </c>
      <c r="T58">
        <f t="shared" si="15"/>
        <v>4.8379447607434548E-6</v>
      </c>
      <c r="U58"/>
      <c r="AA58" s="49">
        <v>10</v>
      </c>
      <c r="AC58" s="49" t="s">
        <v>120</v>
      </c>
      <c r="AE58" s="49" t="s">
        <v>122</v>
      </c>
    </row>
    <row r="59" spans="1:31" s="49" customFormat="1">
      <c r="A59" s="69" t="s">
        <v>125</v>
      </c>
      <c r="B59" s="70"/>
      <c r="C59" s="71">
        <v>41743.326000000001</v>
      </c>
      <c r="D59" s="71"/>
      <c r="E59" s="49">
        <f t="shared" si="9"/>
        <v>9746.9426300402702</v>
      </c>
      <c r="F59" s="49">
        <f t="shared" si="10"/>
        <v>9747</v>
      </c>
      <c r="G59" s="49">
        <f t="shared" si="11"/>
        <v>-2.1965961481328122E-2</v>
      </c>
      <c r="I59" s="49">
        <f t="shared" si="16"/>
        <v>-2.1965961481328122E-2</v>
      </c>
      <c r="P59" s="49">
        <f t="shared" si="12"/>
        <v>-8.9463823901836208E-3</v>
      </c>
      <c r="Q59" s="50">
        <f t="shared" si="13"/>
        <v>26724.826000000001</v>
      </c>
      <c r="R59">
        <f t="shared" si="14"/>
        <v>1.6950943971056709E-4</v>
      </c>
      <c r="S59">
        <v>0.1</v>
      </c>
      <c r="T59">
        <f t="shared" si="15"/>
        <v>1.6950943971056709E-5</v>
      </c>
      <c r="U59"/>
      <c r="AA59" s="49">
        <v>9</v>
      </c>
      <c r="AC59" s="49" t="s">
        <v>124</v>
      </c>
    </row>
    <row r="60" spans="1:31" s="49" customFormat="1">
      <c r="A60" s="69" t="s">
        <v>125</v>
      </c>
      <c r="B60" s="70"/>
      <c r="C60" s="71">
        <v>41751.364999999998</v>
      </c>
      <c r="D60" s="71"/>
      <c r="E60" s="49">
        <f t="shared" si="9"/>
        <v>9767.9386199766614</v>
      </c>
      <c r="F60" s="49">
        <f t="shared" si="10"/>
        <v>9768</v>
      </c>
      <c r="G60" s="49">
        <f t="shared" si="11"/>
        <v>-2.3501345211116131E-2</v>
      </c>
      <c r="I60" s="49">
        <f t="shared" si="16"/>
        <v>-2.3501345211116131E-2</v>
      </c>
      <c r="P60" s="49">
        <f t="shared" si="12"/>
        <v>-8.9616442132694155E-3</v>
      </c>
      <c r="Q60" s="50">
        <f t="shared" si="13"/>
        <v>26732.864999999998</v>
      </c>
      <c r="R60">
        <f t="shared" si="14"/>
        <v>2.1140290510678479E-4</v>
      </c>
      <c r="S60">
        <v>0.1</v>
      </c>
      <c r="T60">
        <f t="shared" si="15"/>
        <v>2.1140290510678479E-5</v>
      </c>
      <c r="U60"/>
      <c r="AA60" s="49">
        <v>10</v>
      </c>
      <c r="AC60" s="49" t="s">
        <v>124</v>
      </c>
    </row>
    <row r="61" spans="1:31" s="49" customFormat="1">
      <c r="A61" s="69" t="s">
        <v>133</v>
      </c>
      <c r="B61" s="70"/>
      <c r="C61" s="71">
        <v>41795.404999999999</v>
      </c>
      <c r="D61" s="71"/>
      <c r="E61" s="49">
        <f t="shared" si="9"/>
        <v>9882.9608113933828</v>
      </c>
      <c r="F61" s="49">
        <f t="shared" si="10"/>
        <v>9883</v>
      </c>
      <c r="G61" s="49">
        <f t="shared" si="11"/>
        <v>-1.5004637054516934E-2</v>
      </c>
      <c r="I61" s="49">
        <f t="shared" si="16"/>
        <v>-1.5004637054516934E-2</v>
      </c>
      <c r="P61" s="49">
        <f t="shared" si="12"/>
        <v>-9.044915285288925E-3</v>
      </c>
      <c r="Q61" s="50">
        <f t="shared" si="13"/>
        <v>26776.904999999999</v>
      </c>
      <c r="R61">
        <f t="shared" si="14"/>
        <v>3.551828356661023E-5</v>
      </c>
      <c r="S61">
        <v>0.1</v>
      </c>
      <c r="T61">
        <f t="shared" si="15"/>
        <v>3.5518283566610232E-6</v>
      </c>
      <c r="U61"/>
      <c r="AA61" s="49">
        <v>8</v>
      </c>
      <c r="AC61" s="49" t="s">
        <v>124</v>
      </c>
    </row>
    <row r="62" spans="1:31" s="49" customFormat="1">
      <c r="A62" s="69" t="s">
        <v>134</v>
      </c>
      <c r="B62" s="70"/>
      <c r="C62" s="71">
        <v>42132.347000000002</v>
      </c>
      <c r="D62" s="71"/>
      <c r="E62" s="49">
        <f t="shared" si="9"/>
        <v>10762.974599321007</v>
      </c>
      <c r="F62" s="49">
        <f t="shared" si="10"/>
        <v>10763</v>
      </c>
      <c r="G62" s="49">
        <f t="shared" si="11"/>
        <v>-9.7254789652652107E-3</v>
      </c>
      <c r="I62" s="49">
        <f t="shared" si="16"/>
        <v>-9.7254789652652107E-3</v>
      </c>
      <c r="P62" s="49">
        <f t="shared" si="12"/>
        <v>-9.6650123196031328E-3</v>
      </c>
      <c r="Q62" s="50">
        <f t="shared" si="13"/>
        <v>27113.847000000002</v>
      </c>
      <c r="R62">
        <f t="shared" si="14"/>
        <v>3.6562152376232916E-9</v>
      </c>
      <c r="S62">
        <v>0.1</v>
      </c>
      <c r="T62">
        <f t="shared" si="15"/>
        <v>3.6562152376232919E-10</v>
      </c>
      <c r="U62"/>
      <c r="AA62" s="49">
        <v>7</v>
      </c>
      <c r="AC62" s="49" t="s">
        <v>124</v>
      </c>
    </row>
    <row r="63" spans="1:31">
      <c r="A63" s="69" t="s">
        <v>135</v>
      </c>
      <c r="B63" s="70"/>
      <c r="C63" s="71">
        <v>42158.355000000003</v>
      </c>
      <c r="D63" s="71"/>
      <c r="E63" s="49">
        <f t="shared" si="9"/>
        <v>10830.901419356571</v>
      </c>
      <c r="F63" s="49">
        <f t="shared" si="10"/>
        <v>10831</v>
      </c>
      <c r="G63" s="49">
        <f t="shared" si="11"/>
        <v>-3.7744816749182064E-2</v>
      </c>
      <c r="H63" s="49"/>
      <c r="I63" s="49">
        <f t="shared" si="16"/>
        <v>-3.7744816749182064E-2</v>
      </c>
      <c r="J63" s="49"/>
      <c r="K63" s="49"/>
      <c r="L63" s="49"/>
      <c r="M63" s="49"/>
      <c r="N63" s="49"/>
      <c r="O63" s="49"/>
      <c r="P63" s="49">
        <f t="shared" si="12"/>
        <v>-9.7116693949436013E-3</v>
      </c>
      <c r="Q63" s="50">
        <f t="shared" si="13"/>
        <v>27139.855000000003</v>
      </c>
      <c r="R63">
        <f t="shared" si="14"/>
        <v>7.8585735058444694E-4</v>
      </c>
      <c r="S63">
        <v>0.1</v>
      </c>
      <c r="T63">
        <f t="shared" si="15"/>
        <v>7.8585735058444702E-5</v>
      </c>
      <c r="U63" s="49"/>
    </row>
    <row r="64" spans="1:31">
      <c r="A64" s="69" t="s">
        <v>136</v>
      </c>
      <c r="B64" s="70"/>
      <c r="C64" s="71">
        <v>42887.377999999997</v>
      </c>
      <c r="D64" s="71"/>
      <c r="E64" s="49">
        <f t="shared" si="9"/>
        <v>12734.939181690588</v>
      </c>
      <c r="F64" s="49">
        <f t="shared" si="10"/>
        <v>12735</v>
      </c>
      <c r="G64" s="49">
        <f t="shared" si="11"/>
        <v>-2.3286274707061239E-2</v>
      </c>
      <c r="H64" s="49"/>
      <c r="I64" s="49">
        <f t="shared" si="16"/>
        <v>-2.3286274707061239E-2</v>
      </c>
      <c r="J64" s="49"/>
      <c r="K64" s="49"/>
      <c r="L64" s="49"/>
      <c r="M64" s="49"/>
      <c r="N64" s="49"/>
      <c r="O64" s="49"/>
      <c r="P64" s="49">
        <f t="shared" si="12"/>
        <v>-1.0944707475928912E-2</v>
      </c>
      <c r="Q64" s="50">
        <f t="shared" si="13"/>
        <v>27868.877999999997</v>
      </c>
      <c r="R64">
        <f t="shared" si="14"/>
        <v>1.5231428172055923E-4</v>
      </c>
      <c r="S64">
        <v>0.1</v>
      </c>
      <c r="T64">
        <f t="shared" si="15"/>
        <v>1.5231428172055923E-5</v>
      </c>
      <c r="U64" s="49"/>
    </row>
    <row r="65" spans="1:31">
      <c r="A65" s="65" t="s">
        <v>208</v>
      </c>
      <c r="B65" s="80" t="s">
        <v>152</v>
      </c>
      <c r="C65" s="72">
        <v>43191.782800000001</v>
      </c>
      <c r="D65" s="67" t="s">
        <v>193</v>
      </c>
      <c r="E65" s="49">
        <f t="shared" si="9"/>
        <v>13529.973404528204</v>
      </c>
      <c r="F65" s="49">
        <f t="shared" si="10"/>
        <v>13530</v>
      </c>
      <c r="G65" s="49">
        <f t="shared" si="11"/>
        <v>-1.018294438108569E-2</v>
      </c>
      <c r="H65" s="49"/>
      <c r="I65" s="49"/>
      <c r="J65" s="49">
        <f>G65</f>
        <v>-1.018294438108569E-2</v>
      </c>
      <c r="L65" s="49"/>
      <c r="M65" s="49"/>
      <c r="N65" s="49"/>
      <c r="O65" s="49"/>
      <c r="P65" s="49">
        <f t="shared" si="12"/>
        <v>-1.1417629364785915E-2</v>
      </c>
      <c r="Q65" s="50">
        <f t="shared" si="13"/>
        <v>28173.282800000001</v>
      </c>
      <c r="R65">
        <f t="shared" si="14"/>
        <v>1.5244470089748255E-6</v>
      </c>
      <c r="S65">
        <v>1</v>
      </c>
      <c r="T65">
        <f t="shared" si="15"/>
        <v>1.5244470089748255E-6</v>
      </c>
      <c r="U65" s="49"/>
    </row>
    <row r="66" spans="1:31" s="49" customFormat="1">
      <c r="A66" s="65" t="s">
        <v>208</v>
      </c>
      <c r="B66" s="80" t="s">
        <v>153</v>
      </c>
      <c r="C66" s="66">
        <v>43192.739300000001</v>
      </c>
      <c r="D66" s="67" t="s">
        <v>193</v>
      </c>
      <c r="E66" s="49">
        <f t="shared" si="9"/>
        <v>13532.471559071577</v>
      </c>
      <c r="F66" s="49">
        <f t="shared" si="10"/>
        <v>13532.5</v>
      </c>
      <c r="G66" s="49">
        <f t="shared" si="11"/>
        <v>-1.0889537683397066E-2</v>
      </c>
      <c r="J66" s="49">
        <f>G66</f>
        <v>-1.0889537683397066E-2</v>
      </c>
      <c r="K66"/>
      <c r="P66" s="49">
        <f t="shared" si="12"/>
        <v>-1.1419077586153367E-2</v>
      </c>
      <c r="Q66" s="50">
        <f t="shared" si="13"/>
        <v>28174.239300000001</v>
      </c>
      <c r="R66">
        <f t="shared" si="14"/>
        <v>2.8041250861115275E-7</v>
      </c>
      <c r="S66">
        <v>1</v>
      </c>
      <c r="T66">
        <f t="shared" si="15"/>
        <v>2.8041250861115275E-7</v>
      </c>
      <c r="AA66" s="49">
        <v>7</v>
      </c>
      <c r="AC66" s="49" t="s">
        <v>124</v>
      </c>
    </row>
    <row r="67" spans="1:31" s="49" customFormat="1">
      <c r="A67" s="65" t="s">
        <v>208</v>
      </c>
      <c r="B67" s="80" t="s">
        <v>153</v>
      </c>
      <c r="C67" s="66">
        <v>43200.78</v>
      </c>
      <c r="D67" s="67" t="s">
        <v>193</v>
      </c>
      <c r="E67" s="49">
        <f t="shared" si="9"/>
        <v>13553.471989010817</v>
      </c>
      <c r="F67" s="49">
        <f t="shared" si="10"/>
        <v>13553.5</v>
      </c>
      <c r="G67" s="49">
        <f t="shared" si="11"/>
        <v>-1.0724921412474941E-2</v>
      </c>
      <c r="J67" s="49">
        <f>G67</f>
        <v>-1.0724921412474941E-2</v>
      </c>
      <c r="K67"/>
      <c r="P67" s="49">
        <f t="shared" si="12"/>
        <v>-1.1431233003514146E-2</v>
      </c>
      <c r="Q67" s="50">
        <f t="shared" si="13"/>
        <v>28182.28</v>
      </c>
      <c r="R67">
        <f t="shared" si="14"/>
        <v>4.9887606363633296E-7</v>
      </c>
      <c r="S67">
        <v>1</v>
      </c>
      <c r="T67">
        <f t="shared" si="15"/>
        <v>4.9887606363633296E-7</v>
      </c>
      <c r="U67"/>
      <c r="AA67" s="49">
        <v>7</v>
      </c>
      <c r="AC67" s="49" t="s">
        <v>124</v>
      </c>
    </row>
    <row r="68" spans="1:31" s="49" customFormat="1">
      <c r="A68" s="69" t="s">
        <v>137</v>
      </c>
      <c r="B68" s="70" t="s">
        <v>153</v>
      </c>
      <c r="C68" s="71">
        <v>43239.446000000004</v>
      </c>
      <c r="D68" s="71"/>
      <c r="E68" s="49">
        <f t="shared" si="9"/>
        <v>13654.458547896362</v>
      </c>
      <c r="F68" s="49">
        <f t="shared" si="10"/>
        <v>13654.5</v>
      </c>
      <c r="G68" s="49">
        <f t="shared" si="11"/>
        <v>-1.587129076506244E-2</v>
      </c>
      <c r="I68" s="49">
        <f t="shared" ref="I68:I78" si="17">G68</f>
        <v>-1.587129076506244E-2</v>
      </c>
      <c r="P68" s="49">
        <f t="shared" si="12"/>
        <v>-1.1489454022423018E-2</v>
      </c>
      <c r="Q68" s="50">
        <f t="shared" si="13"/>
        <v>28220.946000000004</v>
      </c>
      <c r="R68">
        <f t="shared" si="14"/>
        <v>1.9200493239144863E-5</v>
      </c>
      <c r="S68">
        <v>0.1</v>
      </c>
      <c r="T68">
        <f t="shared" si="15"/>
        <v>1.9200493239144865E-6</v>
      </c>
      <c r="AA68" s="49">
        <v>9</v>
      </c>
      <c r="AC68" s="49" t="s">
        <v>124</v>
      </c>
    </row>
    <row r="69" spans="1:31" s="49" customFormat="1">
      <c r="A69" s="69" t="s">
        <v>137</v>
      </c>
      <c r="B69" s="70"/>
      <c r="C69" s="71">
        <v>43250.345999999998</v>
      </c>
      <c r="D69" s="71"/>
      <c r="E69" s="49">
        <f t="shared" si="9"/>
        <v>13682.926801448624</v>
      </c>
      <c r="F69" s="49">
        <f t="shared" si="10"/>
        <v>13683</v>
      </c>
      <c r="G69" s="49">
        <f t="shared" si="11"/>
        <v>-2.8026454398059286E-2</v>
      </c>
      <c r="I69" s="49">
        <f t="shared" si="17"/>
        <v>-2.8026454398059286E-2</v>
      </c>
      <c r="P69" s="49">
        <f t="shared" si="12"/>
        <v>-1.1505810614986501E-2</v>
      </c>
      <c r="Q69" s="50">
        <f t="shared" si="13"/>
        <v>28231.845999999998</v>
      </c>
      <c r="R69">
        <f t="shared" si="14"/>
        <v>2.7293167100718148E-4</v>
      </c>
      <c r="S69">
        <v>0.1</v>
      </c>
      <c r="T69">
        <f t="shared" si="15"/>
        <v>2.7293167100718148E-5</v>
      </c>
      <c r="AA69" s="49">
        <v>7</v>
      </c>
      <c r="AC69" s="49" t="s">
        <v>124</v>
      </c>
    </row>
    <row r="70" spans="1:31" s="49" customFormat="1">
      <c r="A70" s="46" t="s">
        <v>395</v>
      </c>
      <c r="B70" s="34" t="s">
        <v>153</v>
      </c>
      <c r="C70" s="124">
        <v>43577.322</v>
      </c>
      <c r="D70" s="124" t="s">
        <v>235</v>
      </c>
      <c r="E70" s="49">
        <f t="shared" si="9"/>
        <v>14536.91172562377</v>
      </c>
      <c r="F70" s="49">
        <f t="shared" si="10"/>
        <v>14537</v>
      </c>
      <c r="G70" s="49">
        <f t="shared" si="11"/>
        <v>-3.3798725977248978E-2</v>
      </c>
      <c r="I70" s="49">
        <f t="shared" si="17"/>
        <v>-3.3798725977248978E-2</v>
      </c>
      <c r="J70"/>
      <c r="N70"/>
      <c r="P70" s="49">
        <f t="shared" si="12"/>
        <v>-1.1981209377415399E-2</v>
      </c>
      <c r="Q70" s="50">
        <f t="shared" si="13"/>
        <v>28558.822</v>
      </c>
      <c r="R70">
        <f t="shared" si="14"/>
        <v>4.7600403058401387E-4</v>
      </c>
      <c r="S70">
        <v>0.1</v>
      </c>
      <c r="T70">
        <f t="shared" si="15"/>
        <v>4.7600403058401391E-5</v>
      </c>
      <c r="U70"/>
      <c r="AA70" s="49">
        <v>8</v>
      </c>
      <c r="AC70" s="49" t="s">
        <v>124</v>
      </c>
    </row>
    <row r="71" spans="1:31" s="49" customFormat="1">
      <c r="A71" s="46" t="s">
        <v>395</v>
      </c>
      <c r="B71" s="34" t="s">
        <v>152</v>
      </c>
      <c r="C71" s="124">
        <v>43955.411</v>
      </c>
      <c r="D71" s="46" t="s">
        <v>235</v>
      </c>
      <c r="E71" s="49">
        <f t="shared" si="9"/>
        <v>15524.391864828038</v>
      </c>
      <c r="F71" s="49">
        <f t="shared" si="10"/>
        <v>15524.5</v>
      </c>
      <c r="G71" s="49">
        <f t="shared" si="11"/>
        <v>-4.1403079827432521E-2</v>
      </c>
      <c r="I71" s="49">
        <f t="shared" si="17"/>
        <v>-4.1403079827432521E-2</v>
      </c>
      <c r="J71"/>
      <c r="N71"/>
      <c r="P71" s="49">
        <f t="shared" si="12"/>
        <v>-1.2495394049322176E-2</v>
      </c>
      <c r="Q71" s="50">
        <f t="shared" si="13"/>
        <v>28936.911</v>
      </c>
      <c r="R71">
        <f t="shared" si="14"/>
        <v>8.3565429704596293E-4</v>
      </c>
      <c r="S71">
        <v>0.1</v>
      </c>
      <c r="T71">
        <f t="shared" si="15"/>
        <v>8.3565429704596304E-5</v>
      </c>
      <c r="U71"/>
      <c r="AA71" s="49">
        <v>12</v>
      </c>
      <c r="AC71" s="49" t="s">
        <v>124</v>
      </c>
    </row>
    <row r="72" spans="1:31" s="49" customFormat="1">
      <c r="A72" s="46" t="s">
        <v>411</v>
      </c>
      <c r="B72" s="34" t="s">
        <v>153</v>
      </c>
      <c r="C72" s="124">
        <v>43956.391000000003</v>
      </c>
      <c r="D72" s="46" t="s">
        <v>235</v>
      </c>
      <c r="E72" s="49">
        <f t="shared" si="9"/>
        <v>15526.95139588137</v>
      </c>
      <c r="F72" s="49">
        <f t="shared" si="10"/>
        <v>15527</v>
      </c>
      <c r="G72" s="49">
        <f t="shared" si="11"/>
        <v>-1.8609673126775306E-2</v>
      </c>
      <c r="I72" s="49">
        <f t="shared" si="17"/>
        <v>-1.8609673126775306E-2</v>
      </c>
      <c r="N72"/>
      <c r="P72" s="49">
        <f t="shared" si="12"/>
        <v>-1.2496647425502837E-2</v>
      </c>
      <c r="Q72" s="50">
        <f t="shared" si="13"/>
        <v>28937.891000000003</v>
      </c>
      <c r="R72">
        <f t="shared" si="14"/>
        <v>3.7369083224417755E-5</v>
      </c>
      <c r="S72">
        <v>0.1</v>
      </c>
      <c r="T72">
        <f t="shared" si="15"/>
        <v>3.7369083224417756E-6</v>
      </c>
      <c r="U72"/>
      <c r="AA72" s="49">
        <v>8</v>
      </c>
      <c r="AC72" s="49" t="s">
        <v>124</v>
      </c>
    </row>
    <row r="73" spans="1:31" s="49" customFormat="1">
      <c r="A73" s="69" t="s">
        <v>138</v>
      </c>
      <c r="B73" s="70"/>
      <c r="C73" s="71">
        <v>44298.322</v>
      </c>
      <c r="D73" s="71"/>
      <c r="E73" s="49">
        <f t="shared" si="9"/>
        <v>16419.995286283502</v>
      </c>
      <c r="F73" s="49">
        <f t="shared" si="10"/>
        <v>16420</v>
      </c>
      <c r="G73" s="49">
        <f t="shared" si="11"/>
        <v>-1.8048002020805143E-3</v>
      </c>
      <c r="I73" s="49">
        <f t="shared" si="17"/>
        <v>-1.8048002020805143E-3</v>
      </c>
      <c r="P73" s="49">
        <f t="shared" si="12"/>
        <v>-1.2928729021077305E-2</v>
      </c>
      <c r="Q73" s="50">
        <f t="shared" si="13"/>
        <v>29279.822</v>
      </c>
      <c r="R73">
        <f t="shared" si="14"/>
        <v>1.2374179237010732E-4</v>
      </c>
      <c r="S73">
        <v>0.1</v>
      </c>
      <c r="T73">
        <f t="shared" si="15"/>
        <v>1.2374179237010732E-5</v>
      </c>
      <c r="V73"/>
      <c r="W73"/>
      <c r="AA73" s="49">
        <v>13</v>
      </c>
      <c r="AC73" s="49" t="s">
        <v>126</v>
      </c>
      <c r="AE73" s="49" t="s">
        <v>122</v>
      </c>
    </row>
    <row r="74" spans="1:31" s="49" customFormat="1">
      <c r="A74" s="69" t="s">
        <v>139</v>
      </c>
      <c r="B74" s="70" t="s">
        <v>153</v>
      </c>
      <c r="C74" s="71">
        <v>44303.495999999999</v>
      </c>
      <c r="D74" s="71"/>
      <c r="E74" s="49">
        <f t="shared" si="9"/>
        <v>16433.508565538497</v>
      </c>
      <c r="F74" s="49">
        <f t="shared" si="10"/>
        <v>16433.5</v>
      </c>
      <c r="G74" s="49">
        <f t="shared" si="11"/>
        <v>3.2795959705254063E-3</v>
      </c>
      <c r="I74" s="49">
        <f t="shared" si="17"/>
        <v>3.2795959705254063E-3</v>
      </c>
      <c r="P74" s="49">
        <f t="shared" si="12"/>
        <v>-1.2935021945472787E-2</v>
      </c>
      <c r="Q74" s="50">
        <f t="shared" si="13"/>
        <v>29284.995999999999</v>
      </c>
      <c r="R74">
        <f t="shared" si="14"/>
        <v>2.6291383416180965E-4</v>
      </c>
      <c r="S74">
        <v>0.1</v>
      </c>
      <c r="T74">
        <f t="shared" si="15"/>
        <v>2.6291383416180966E-5</v>
      </c>
      <c r="U74"/>
      <c r="AA74" s="49">
        <v>8</v>
      </c>
      <c r="AC74" s="49" t="s">
        <v>124</v>
      </c>
    </row>
    <row r="75" spans="1:31" s="49" customFormat="1">
      <c r="A75" s="69" t="s">
        <v>140</v>
      </c>
      <c r="B75" s="70" t="s">
        <v>153</v>
      </c>
      <c r="C75" s="71">
        <v>44691.366000000002</v>
      </c>
      <c r="D75" s="71"/>
      <c r="E75" s="49">
        <f t="shared" si="9"/>
        <v>17446.534391714773</v>
      </c>
      <c r="F75" s="49">
        <f t="shared" si="10"/>
        <v>17446.5</v>
      </c>
      <c r="G75" s="49">
        <f t="shared" si="11"/>
        <v>1.3167990451620426E-2</v>
      </c>
      <c r="I75" s="49">
        <f t="shared" si="17"/>
        <v>1.3167990451620426E-2</v>
      </c>
      <c r="P75" s="49">
        <f t="shared" si="12"/>
        <v>-1.3386907605787904E-2</v>
      </c>
      <c r="Q75" s="50">
        <f t="shared" si="13"/>
        <v>29672.866000000002</v>
      </c>
      <c r="R75">
        <f t="shared" si="14"/>
        <v>7.0516261083934857E-4</v>
      </c>
      <c r="S75">
        <v>0.1</v>
      </c>
      <c r="T75">
        <f t="shared" si="15"/>
        <v>7.0516261083934854E-5</v>
      </c>
      <c r="U75"/>
      <c r="AA75" s="49">
        <v>16</v>
      </c>
      <c r="AC75" s="49" t="s">
        <v>124</v>
      </c>
    </row>
    <row r="76" spans="1:31" s="49" customFormat="1">
      <c r="A76" s="69" t="s">
        <v>141</v>
      </c>
      <c r="B76" s="70"/>
      <c r="C76" s="71">
        <v>45022.347999999998</v>
      </c>
      <c r="D76" s="71"/>
      <c r="E76" s="49">
        <f t="shared" si="9"/>
        <v>18310.982052011961</v>
      </c>
      <c r="F76" s="49">
        <f t="shared" si="10"/>
        <v>18311</v>
      </c>
      <c r="G76" s="49">
        <f t="shared" si="11"/>
        <v>-6.8719729970325716E-3</v>
      </c>
      <c r="I76" s="49">
        <f t="shared" si="17"/>
        <v>-6.8719729970325716E-3</v>
      </c>
      <c r="P76" s="49">
        <f t="shared" si="12"/>
        <v>-1.3740836908295619E-2</v>
      </c>
      <c r="Q76" s="50">
        <f t="shared" si="13"/>
        <v>30003.847999999998</v>
      </c>
      <c r="R76">
        <f t="shared" si="14"/>
        <v>4.7181291431451882E-5</v>
      </c>
      <c r="S76">
        <v>0.1</v>
      </c>
      <c r="T76">
        <f t="shared" si="15"/>
        <v>4.7181291431451884E-6</v>
      </c>
      <c r="U76"/>
      <c r="AA76" s="49">
        <v>10</v>
      </c>
      <c r="AC76" s="49" t="s">
        <v>128</v>
      </c>
    </row>
    <row r="77" spans="1:31" s="49" customFormat="1">
      <c r="A77" s="46" t="s">
        <v>437</v>
      </c>
      <c r="B77" s="34" t="s">
        <v>153</v>
      </c>
      <c r="C77" s="124">
        <v>45406.387000000002</v>
      </c>
      <c r="D77" s="46" t="s">
        <v>235</v>
      </c>
      <c r="E77" s="49">
        <f t="shared" si="9"/>
        <v>19314.002201182848</v>
      </c>
      <c r="F77" s="49">
        <f t="shared" si="10"/>
        <v>19314</v>
      </c>
      <c r="G77" s="49">
        <f t="shared" si="11"/>
        <v>8.4279469592729583E-4</v>
      </c>
      <c r="I77" s="49">
        <f t="shared" si="17"/>
        <v>8.4279469592729583E-4</v>
      </c>
      <c r="N77"/>
      <c r="P77" s="49">
        <f t="shared" si="12"/>
        <v>-1.411487144903837E-2</v>
      </c>
      <c r="Q77" s="50">
        <f t="shared" si="13"/>
        <v>30387.887000000002</v>
      </c>
      <c r="R77">
        <f t="shared" si="14"/>
        <v>2.2373177650425206E-4</v>
      </c>
      <c r="S77">
        <v>0.1</v>
      </c>
      <c r="T77">
        <f t="shared" si="15"/>
        <v>2.2373177650425208E-5</v>
      </c>
      <c r="U77"/>
      <c r="V77"/>
      <c r="W77"/>
      <c r="AA77" s="49">
        <v>14</v>
      </c>
      <c r="AC77" s="49" t="s">
        <v>124</v>
      </c>
    </row>
    <row r="78" spans="1:31" s="49" customFormat="1">
      <c r="A78" s="69" t="s">
        <v>142</v>
      </c>
      <c r="B78" s="70"/>
      <c r="C78" s="71">
        <v>45805.334000000003</v>
      </c>
      <c r="D78" s="71"/>
      <c r="E78" s="49">
        <f t="shared" si="9"/>
        <v>20355.95856356082</v>
      </c>
      <c r="F78" s="49">
        <f t="shared" si="10"/>
        <v>20356</v>
      </c>
      <c r="G78" s="49">
        <f t="shared" si="11"/>
        <v>-1.5865293113165535E-2</v>
      </c>
      <c r="I78" s="49">
        <f t="shared" si="17"/>
        <v>-1.5865293113165535E-2</v>
      </c>
      <c r="P78" s="49">
        <f t="shared" si="12"/>
        <v>-1.4461815846602079E-2</v>
      </c>
      <c r="Q78" s="50">
        <f t="shared" si="13"/>
        <v>30786.834000000003</v>
      </c>
      <c r="R78">
        <f t="shared" si="14"/>
        <v>1.9697484377604287E-6</v>
      </c>
      <c r="S78">
        <v>0.1</v>
      </c>
      <c r="T78">
        <f t="shared" si="15"/>
        <v>1.9697484377604289E-7</v>
      </c>
    </row>
    <row r="79" spans="1:31">
      <c r="A79" s="69" t="s">
        <v>127</v>
      </c>
      <c r="B79" s="70"/>
      <c r="C79" s="71">
        <v>47266.353999999999</v>
      </c>
      <c r="D79" s="71"/>
      <c r="E79" s="49">
        <f t="shared" si="9"/>
        <v>24171.801481445807</v>
      </c>
      <c r="F79" s="49">
        <f t="shared" si="10"/>
        <v>24172</v>
      </c>
      <c r="H79" s="49"/>
      <c r="I79" s="49"/>
      <c r="J79" s="49"/>
      <c r="K79" s="49"/>
      <c r="L79" s="49"/>
      <c r="M79" s="49"/>
      <c r="N79" s="49"/>
      <c r="O79" s="49">
        <f t="shared" ref="O79:O91" ca="1" si="18">+C$11+C$12*F79</f>
        <v>2.8651282459581241E-2</v>
      </c>
      <c r="P79" s="49">
        <f t="shared" si="12"/>
        <v>-1.5370188932332399E-2</v>
      </c>
      <c r="Q79" s="50">
        <f t="shared" si="13"/>
        <v>32247.853999999999</v>
      </c>
      <c r="R79">
        <f>+(U79-P79)^2</f>
        <v>3.677102711313131E-3</v>
      </c>
      <c r="S79">
        <v>0</v>
      </c>
      <c r="T79">
        <f t="shared" si="15"/>
        <v>0</v>
      </c>
      <c r="U79" s="49">
        <f>+C79-(C$7+F79*C$8)</f>
        <v>-7.6009307587810326E-2</v>
      </c>
      <c r="V79" s="49"/>
      <c r="W79" s="49"/>
    </row>
    <row r="80" spans="1:31" s="49" customFormat="1">
      <c r="A80" s="69" t="s">
        <v>143</v>
      </c>
      <c r="B80" s="70"/>
      <c r="C80" s="71">
        <v>48332.359700000001</v>
      </c>
      <c r="D80" s="71">
        <v>1E-3</v>
      </c>
      <c r="E80" s="49">
        <f t="shared" si="9"/>
        <v>26955.959330599166</v>
      </c>
      <c r="F80" s="49">
        <f t="shared" si="10"/>
        <v>26956</v>
      </c>
      <c r="G80" s="49">
        <f t="shared" ref="G80:G111" si="19">+C80-(C$7+F80*C$8)</f>
        <v>-1.5571607451420277E-2</v>
      </c>
      <c r="I80" s="49">
        <f>G80</f>
        <v>-1.5571607451420277E-2</v>
      </c>
      <c r="O80" s="49">
        <f t="shared" ca="1" si="18"/>
        <v>2.4743139666590031E-2</v>
      </c>
      <c r="P80" s="49">
        <f t="shared" si="12"/>
        <v>-1.5673897772323586E-2</v>
      </c>
      <c r="Q80" s="50">
        <f t="shared" si="13"/>
        <v>33313.859700000001</v>
      </c>
      <c r="R80">
        <f t="shared" ref="R80:R111" si="20">+(G80-P80)^2</f>
        <v>1.0463309750501895E-8</v>
      </c>
      <c r="S80">
        <v>0.1</v>
      </c>
      <c r="T80">
        <f t="shared" si="15"/>
        <v>1.0463309750501895E-9</v>
      </c>
      <c r="V80"/>
      <c r="W80"/>
    </row>
    <row r="81" spans="1:23" s="49" customFormat="1">
      <c r="A81" s="69" t="s">
        <v>144</v>
      </c>
      <c r="B81" s="70"/>
      <c r="C81" s="71">
        <v>49777.362500000003</v>
      </c>
      <c r="D81" s="71">
        <v>1.4E-3</v>
      </c>
      <c r="E81" s="49">
        <f t="shared" si="9"/>
        <v>30729.969064007328</v>
      </c>
      <c r="F81" s="49">
        <f t="shared" si="10"/>
        <v>30730</v>
      </c>
      <c r="G81" s="49">
        <f t="shared" si="19"/>
        <v>-1.1844854459923226E-2</v>
      </c>
      <c r="K81">
        <f>G81</f>
        <v>-1.1844854459923226E-2</v>
      </c>
      <c r="O81" s="49">
        <f t="shared" ca="1" si="18"/>
        <v>1.9445247820056681E-2</v>
      </c>
      <c r="P81" s="49">
        <f t="shared" si="12"/>
        <v>-1.560203697385321E-2</v>
      </c>
      <c r="Q81" s="50">
        <f t="shared" si="13"/>
        <v>34758.862500000003</v>
      </c>
      <c r="R81">
        <f t="shared" si="20"/>
        <v>1.4116420442981229E-5</v>
      </c>
      <c r="S81">
        <v>1</v>
      </c>
      <c r="T81">
        <f t="shared" si="15"/>
        <v>1.4116420442981229E-5</v>
      </c>
      <c r="U81"/>
      <c r="V81"/>
      <c r="W81"/>
    </row>
    <row r="82" spans="1:23" s="49" customFormat="1">
      <c r="A82" s="65" t="s">
        <v>213</v>
      </c>
      <c r="B82" s="70" t="s">
        <v>152</v>
      </c>
      <c r="C82" s="71">
        <v>50477.650999999998</v>
      </c>
      <c r="D82" s="71"/>
      <c r="E82" s="49">
        <f t="shared" si="9"/>
        <v>32558.959025268152</v>
      </c>
      <c r="F82" s="49">
        <f t="shared" si="10"/>
        <v>32559</v>
      </c>
      <c r="G82" s="49">
        <f t="shared" si="19"/>
        <v>-1.5688513391069137E-2</v>
      </c>
      <c r="I82" s="49">
        <f>G82</f>
        <v>-1.5688513391069137E-2</v>
      </c>
      <c r="K82"/>
      <c r="O82" s="49">
        <f t="shared" ca="1" si="18"/>
        <v>1.6877721538310658E-2</v>
      </c>
      <c r="P82" s="49">
        <f t="shared" si="12"/>
        <v>-1.5366985187080472E-2</v>
      </c>
      <c r="Q82" s="50">
        <f t="shared" si="13"/>
        <v>35459.150999999998</v>
      </c>
      <c r="R82">
        <f t="shared" si="20"/>
        <v>1.0338038596017608E-7</v>
      </c>
      <c r="S82">
        <v>0.1</v>
      </c>
      <c r="T82">
        <f t="shared" si="15"/>
        <v>1.0338038596017609E-8</v>
      </c>
      <c r="U82"/>
      <c r="V82"/>
      <c r="W82"/>
    </row>
    <row r="83" spans="1:23" s="49" customFormat="1">
      <c r="A83" s="69" t="s">
        <v>145</v>
      </c>
      <c r="B83" s="70"/>
      <c r="C83" s="71">
        <v>50515.552199999998</v>
      </c>
      <c r="D83" s="71">
        <v>2.2000000000000001E-3</v>
      </c>
      <c r="E83" s="49">
        <f t="shared" si="9"/>
        <v>32657.94810522554</v>
      </c>
      <c r="F83" s="49">
        <f t="shared" si="10"/>
        <v>32658</v>
      </c>
      <c r="G83" s="49">
        <f t="shared" si="19"/>
        <v>-1.9869608106091619E-2</v>
      </c>
      <c r="K83">
        <f>G83</f>
        <v>-1.9869608106091619E-2</v>
      </c>
      <c r="O83" s="49">
        <f t="shared" ca="1" si="18"/>
        <v>1.6738746632956443E-2</v>
      </c>
      <c r="P83" s="49">
        <f t="shared" si="12"/>
        <v>-1.5350533013722561E-2</v>
      </c>
      <c r="Q83" s="50">
        <f t="shared" si="13"/>
        <v>35497.052199999998</v>
      </c>
      <c r="R83">
        <f t="shared" si="20"/>
        <v>2.0422039690470408E-5</v>
      </c>
      <c r="S83">
        <v>1</v>
      </c>
      <c r="T83">
        <f t="shared" si="15"/>
        <v>2.0422039690470408E-5</v>
      </c>
      <c r="U83"/>
      <c r="V83" s="54"/>
      <c r="W83" s="54"/>
    </row>
    <row r="84" spans="1:23" s="54" customFormat="1">
      <c r="A84" s="69" t="s">
        <v>146</v>
      </c>
      <c r="B84" s="70"/>
      <c r="C84" s="71">
        <v>50926.3897</v>
      </c>
      <c r="D84" s="71">
        <v>8.9999999999999998E-4</v>
      </c>
      <c r="E84" s="49">
        <f t="shared" si="9"/>
        <v>33730.959675756116</v>
      </c>
      <c r="F84" s="49">
        <f t="shared" si="10"/>
        <v>33731</v>
      </c>
      <c r="G84" s="49">
        <f t="shared" si="19"/>
        <v>-1.5439452843565959E-2</v>
      </c>
      <c r="H84" s="49"/>
      <c r="I84" s="49">
        <f>G84</f>
        <v>-1.5439452843565959E-2</v>
      </c>
      <c r="J84" s="49"/>
      <c r="K84">
        <f>G84</f>
        <v>-1.5439452843565959E-2</v>
      </c>
      <c r="L84" s="49"/>
      <c r="M84" s="49"/>
      <c r="N84" s="49"/>
      <c r="O84" s="49">
        <f t="shared" ca="1" si="18"/>
        <v>1.5232483264824417E-2</v>
      </c>
      <c r="P84" s="49">
        <f t="shared" si="12"/>
        <v>-1.5147647601806438E-2</v>
      </c>
      <c r="Q84" s="50">
        <f t="shared" si="13"/>
        <v>35907.8897</v>
      </c>
      <c r="R84">
        <f t="shared" si="20"/>
        <v>8.5150299118332651E-8</v>
      </c>
      <c r="S84">
        <v>0.1</v>
      </c>
      <c r="T84">
        <f t="shared" si="15"/>
        <v>8.5150299118332654E-9</v>
      </c>
      <c r="U84"/>
      <c r="V84" s="49"/>
      <c r="W84" s="49"/>
    </row>
    <row r="85" spans="1:23" s="49" customFormat="1">
      <c r="A85" s="71" t="s">
        <v>154</v>
      </c>
      <c r="B85" s="70" t="s">
        <v>153</v>
      </c>
      <c r="C85" s="71">
        <v>51625.345500000003</v>
      </c>
      <c r="D85" s="71">
        <v>5.0000000000000001E-4</v>
      </c>
      <c r="E85" s="49">
        <f t="shared" ref="E85:E116" si="21">+(C85-C$7)/C$8</f>
        <v>35556.468935961078</v>
      </c>
      <c r="F85" s="49">
        <f t="shared" ref="F85:F116" si="22">ROUND(2*E85,0)/2</f>
        <v>35556.5</v>
      </c>
      <c r="G85" s="49">
        <f t="shared" si="19"/>
        <v>-1.1893881150172092E-2</v>
      </c>
      <c r="J85" s="54">
        <f>G85</f>
        <v>-1.1893881150172092E-2</v>
      </c>
      <c r="O85" s="49">
        <f t="shared" ca="1" si="18"/>
        <v>1.2669870237308083E-2</v>
      </c>
      <c r="P85" s="49">
        <f t="shared" ref="P85:P116" si="23">+D$11+D$12*F85+D$13*F85^2</f>
        <v>-1.4699096674233719E-2</v>
      </c>
      <c r="Q85" s="50">
        <f t="shared" ref="Q85:Q116" si="24">+C85-15018.5</f>
        <v>36606.845500000003</v>
      </c>
      <c r="R85">
        <f t="shared" si="20"/>
        <v>7.8692341364363492E-6</v>
      </c>
      <c r="S85">
        <v>1</v>
      </c>
      <c r="T85">
        <f t="shared" ref="T85:T116" si="25">+S85*R85</f>
        <v>7.8692341364363492E-6</v>
      </c>
      <c r="V85"/>
      <c r="W85"/>
    </row>
    <row r="86" spans="1:23" s="49" customFormat="1">
      <c r="A86" s="65" t="s">
        <v>210</v>
      </c>
      <c r="B86" s="80" t="s">
        <v>152</v>
      </c>
      <c r="C86" s="66">
        <v>51952.517699999997</v>
      </c>
      <c r="D86" s="66" t="s">
        <v>209</v>
      </c>
      <c r="E86" s="49">
        <f t="shared" si="21"/>
        <v>36410.96628870014</v>
      </c>
      <c r="F86" s="49">
        <f t="shared" si="22"/>
        <v>36411</v>
      </c>
      <c r="G86" s="49">
        <f t="shared" si="19"/>
        <v>-1.290747139864834E-2</v>
      </c>
      <c r="K86">
        <f>G86</f>
        <v>-1.290747139864834E-2</v>
      </c>
      <c r="O86" s="49">
        <f t="shared" ca="1" si="18"/>
        <v>1.1470334311801264E-2</v>
      </c>
      <c r="P86" s="49">
        <f t="shared" si="23"/>
        <v>-1.4444390289412058E-2</v>
      </c>
      <c r="Q86" s="50">
        <f t="shared" si="24"/>
        <v>36934.017699999997</v>
      </c>
      <c r="R86">
        <f t="shared" si="20"/>
        <v>2.3621196767863774E-6</v>
      </c>
      <c r="S86">
        <v>1</v>
      </c>
      <c r="T86">
        <f t="shared" si="25"/>
        <v>2.3621196767863774E-6</v>
      </c>
      <c r="V86"/>
      <c r="W86"/>
    </row>
    <row r="87" spans="1:23" s="49" customFormat="1">
      <c r="A87" s="71" t="s">
        <v>154</v>
      </c>
      <c r="B87" s="70" t="s">
        <v>153</v>
      </c>
      <c r="C87" s="71">
        <v>51983.340700000001</v>
      </c>
      <c r="D87" s="71">
        <v>5.0000000000000001E-4</v>
      </c>
      <c r="E87" s="49">
        <f t="shared" si="21"/>
        <v>36491.46876385995</v>
      </c>
      <c r="F87" s="49">
        <f t="shared" si="22"/>
        <v>36491.5</v>
      </c>
      <c r="G87" s="49">
        <f t="shared" si="19"/>
        <v>-1.1959775685681961E-2</v>
      </c>
      <c r="J87" s="54">
        <f>G87</f>
        <v>-1.1959775685681961E-2</v>
      </c>
      <c r="O87" s="49">
        <f t="shared" ca="1" si="18"/>
        <v>1.1357329464518291E-2</v>
      </c>
      <c r="P87" s="49">
        <f t="shared" si="23"/>
        <v>-1.441892453454879E-2</v>
      </c>
      <c r="Q87" s="50">
        <f t="shared" si="24"/>
        <v>36964.840700000001</v>
      </c>
      <c r="R87">
        <f t="shared" si="20"/>
        <v>6.0474130608830491E-6</v>
      </c>
      <c r="S87">
        <v>1</v>
      </c>
      <c r="T87">
        <f t="shared" si="25"/>
        <v>6.0474130608830491E-6</v>
      </c>
      <c r="V87"/>
      <c r="W87"/>
    </row>
    <row r="88" spans="1:23">
      <c r="A88" s="71" t="s">
        <v>155</v>
      </c>
      <c r="B88" s="70" t="s">
        <v>152</v>
      </c>
      <c r="C88" s="71">
        <v>52348.4185</v>
      </c>
      <c r="D88" s="71">
        <v>2.9999999999999997E-4</v>
      </c>
      <c r="E88" s="49">
        <f t="shared" si="21"/>
        <v>37444.966688328495</v>
      </c>
      <c r="F88" s="49">
        <f t="shared" si="22"/>
        <v>37445</v>
      </c>
      <c r="G88" s="49">
        <f t="shared" si="19"/>
        <v>-1.2754460636642762E-2</v>
      </c>
      <c r="H88" s="49"/>
      <c r="I88" s="49"/>
      <c r="J88" s="54">
        <f>G88</f>
        <v>-1.2754460636642762E-2</v>
      </c>
      <c r="K88" s="49"/>
      <c r="L88" s="49"/>
      <c r="M88" s="49"/>
      <c r="N88" s="49"/>
      <c r="O88" s="49">
        <f t="shared" ca="1" si="18"/>
        <v>1.0018818633657257E-2</v>
      </c>
      <c r="P88" s="49">
        <f t="shared" si="23"/>
        <v>-1.4098026655169876E-2</v>
      </c>
      <c r="Q88" s="50">
        <f t="shared" si="24"/>
        <v>37329.9185</v>
      </c>
      <c r="R88">
        <f t="shared" si="20"/>
        <v>1.8051696461408032E-6</v>
      </c>
      <c r="S88">
        <v>1</v>
      </c>
      <c r="T88">
        <f t="shared" si="25"/>
        <v>1.8051696461408032E-6</v>
      </c>
      <c r="U88" s="49"/>
    </row>
    <row r="89" spans="1:23">
      <c r="A89" s="71" t="s">
        <v>155</v>
      </c>
      <c r="B89" s="70" t="s">
        <v>153</v>
      </c>
      <c r="C89" s="71">
        <v>52352.439700000003</v>
      </c>
      <c r="D89" s="71">
        <v>2.0000000000000001E-4</v>
      </c>
      <c r="E89" s="49">
        <f t="shared" si="21"/>
        <v>37455.469123299546</v>
      </c>
      <c r="F89" s="49">
        <f t="shared" si="22"/>
        <v>37455.5</v>
      </c>
      <c r="G89" s="49">
        <f t="shared" si="19"/>
        <v>-1.1822152504464611E-2</v>
      </c>
      <c r="H89" s="49"/>
      <c r="I89" s="49"/>
      <c r="J89" s="54">
        <f>G89</f>
        <v>-1.1822152504464611E-2</v>
      </c>
      <c r="K89" s="49"/>
      <c r="L89" s="49"/>
      <c r="M89" s="49"/>
      <c r="N89" s="49"/>
      <c r="O89" s="49">
        <f t="shared" ca="1" si="18"/>
        <v>1.0004078870968172E-2</v>
      </c>
      <c r="P89" s="49">
        <f t="shared" si="23"/>
        <v>-1.4094295142047412E-2</v>
      </c>
      <c r="Q89" s="50">
        <f t="shared" si="24"/>
        <v>37333.939700000003</v>
      </c>
      <c r="R89">
        <f t="shared" si="20"/>
        <v>5.1626321655217249E-6</v>
      </c>
      <c r="S89">
        <v>1</v>
      </c>
      <c r="T89">
        <f t="shared" si="25"/>
        <v>5.1626321655217249E-6</v>
      </c>
      <c r="U89" s="49"/>
    </row>
    <row r="90" spans="1:23">
      <c r="A90" s="69" t="s">
        <v>151</v>
      </c>
      <c r="B90" s="70" t="s">
        <v>152</v>
      </c>
      <c r="C90" s="73">
        <v>52611.843000000001</v>
      </c>
      <c r="D90" s="73">
        <v>1E-3</v>
      </c>
      <c r="E90" s="49">
        <f t="shared" si="21"/>
        <v>38132.969941345153</v>
      </c>
      <c r="F90" s="49">
        <f t="shared" si="22"/>
        <v>38133</v>
      </c>
      <c r="G90" s="49">
        <f t="shared" si="19"/>
        <v>-1.1508937044709455E-2</v>
      </c>
      <c r="H90" s="49"/>
      <c r="I90" s="49"/>
      <c r="J90" s="49"/>
      <c r="K90" s="54">
        <f>G90</f>
        <v>-1.1508937044709455E-2</v>
      </c>
      <c r="L90" s="49"/>
      <c r="M90" s="49"/>
      <c r="N90" s="49"/>
      <c r="O90" s="49">
        <f t="shared" ca="1" si="18"/>
        <v>9.0530132307916136E-3</v>
      </c>
      <c r="P90" s="49">
        <f t="shared" si="23"/>
        <v>-1.384441653153811E-2</v>
      </c>
      <c r="Q90" s="50">
        <f t="shared" si="24"/>
        <v>37593.343000000001</v>
      </c>
      <c r="R90">
        <f t="shared" si="20"/>
        <v>5.454464433397439E-6</v>
      </c>
      <c r="S90">
        <v>1</v>
      </c>
      <c r="T90">
        <f t="shared" si="25"/>
        <v>5.454464433397439E-6</v>
      </c>
      <c r="U90" s="54"/>
    </row>
    <row r="91" spans="1:23">
      <c r="A91" s="74" t="s">
        <v>150</v>
      </c>
      <c r="B91" s="75"/>
      <c r="C91" s="76">
        <v>52647.833400000003</v>
      </c>
      <c r="D91" s="76">
        <v>1E-4</v>
      </c>
      <c r="E91" s="54">
        <f t="shared" si="21"/>
        <v>38226.968458101845</v>
      </c>
      <c r="F91" s="54">
        <f t="shared" si="22"/>
        <v>38227</v>
      </c>
      <c r="G91" s="54">
        <f t="shared" si="19"/>
        <v>-1.2076845152478199E-2</v>
      </c>
      <c r="H91" s="54"/>
      <c r="I91" s="54"/>
      <c r="J91" s="54"/>
      <c r="K91" s="54">
        <f>G91</f>
        <v>-1.2076845152478199E-2</v>
      </c>
      <c r="L91" s="49"/>
      <c r="M91" s="54"/>
      <c r="N91" s="54"/>
      <c r="O91" s="49">
        <f t="shared" ca="1" si="18"/>
        <v>8.9210572600512475E-3</v>
      </c>
      <c r="P91" s="49">
        <f t="shared" si="23"/>
        <v>-1.3808330093560753E-2</v>
      </c>
      <c r="Q91" s="55">
        <f t="shared" si="24"/>
        <v>37629.333400000003</v>
      </c>
      <c r="R91">
        <f t="shared" si="20"/>
        <v>2.9980401011956557E-6</v>
      </c>
      <c r="S91">
        <v>1</v>
      </c>
      <c r="T91">
        <f t="shared" si="25"/>
        <v>2.9980401011956557E-6</v>
      </c>
      <c r="U91" s="49"/>
    </row>
    <row r="92" spans="1:23" s="49" customFormat="1">
      <c r="A92" s="71" t="s">
        <v>159</v>
      </c>
      <c r="B92" s="77"/>
      <c r="C92" s="78">
        <v>52685.358800000002</v>
      </c>
      <c r="D92" s="78">
        <v>8.9999999999999998E-4</v>
      </c>
      <c r="E92" s="49">
        <f t="shared" si="21"/>
        <v>38324.976036253269</v>
      </c>
      <c r="F92" s="49">
        <f t="shared" si="22"/>
        <v>38325</v>
      </c>
      <c r="G92" s="49">
        <f t="shared" si="19"/>
        <v>-9.1753025481011719E-3</v>
      </c>
      <c r="J92" s="54">
        <f>G92</f>
        <v>-9.1753025481011719E-3</v>
      </c>
      <c r="O92" s="49">
        <f t="shared" ref="O92:O123" ca="1" si="26">+C$11+C$12*F92</f>
        <v>8.7834861416198062E-3</v>
      </c>
      <c r="P92" s="49">
        <f t="shared" si="23"/>
        <v>-1.377034043078736E-2</v>
      </c>
      <c r="Q92" s="50">
        <f t="shared" si="24"/>
        <v>37666.858800000002</v>
      </c>
      <c r="R92">
        <f t="shared" si="20"/>
        <v>2.1114373143321165E-5</v>
      </c>
      <c r="S92">
        <v>1</v>
      </c>
      <c r="T92">
        <f t="shared" si="25"/>
        <v>2.1114373143321165E-5</v>
      </c>
      <c r="V92"/>
      <c r="W92"/>
    </row>
    <row r="93" spans="1:23">
      <c r="A93" s="65" t="s">
        <v>167</v>
      </c>
      <c r="B93" s="70" t="s">
        <v>153</v>
      </c>
      <c r="C93" s="71">
        <v>52691.2952</v>
      </c>
      <c r="D93" s="71">
        <v>1.4E-3</v>
      </c>
      <c r="E93" s="49">
        <f t="shared" si="21"/>
        <v>38340.480526197091</v>
      </c>
      <c r="F93" s="49">
        <f t="shared" si="22"/>
        <v>38340.5</v>
      </c>
      <c r="G93" s="49">
        <f t="shared" si="19"/>
        <v>-7.4561810179147869E-3</v>
      </c>
      <c r="H93" s="49"/>
      <c r="I93" s="49"/>
      <c r="J93" s="49"/>
      <c r="K93" s="54">
        <f t="shared" ref="K93:K103" si="27">G93</f>
        <v>-7.4561810179147869E-3</v>
      </c>
      <c r="L93" s="49"/>
      <c r="M93" s="49"/>
      <c r="N93" s="49"/>
      <c r="O93" s="49">
        <f t="shared" ca="1" si="26"/>
        <v>8.7617274443168719E-3</v>
      </c>
      <c r="P93" s="49">
        <f t="shared" si="23"/>
        <v>-1.3764297489010931E-2</v>
      </c>
      <c r="Q93" s="50">
        <f t="shared" si="24"/>
        <v>37672.7952</v>
      </c>
      <c r="R93">
        <f t="shared" si="20"/>
        <v>3.9792333412914466E-5</v>
      </c>
      <c r="S93">
        <v>1</v>
      </c>
      <c r="T93">
        <f t="shared" si="25"/>
        <v>3.9792333412914466E-5</v>
      </c>
      <c r="U93" s="49"/>
    </row>
    <row r="94" spans="1:23">
      <c r="A94" s="69" t="s">
        <v>162</v>
      </c>
      <c r="B94" s="70" t="s">
        <v>153</v>
      </c>
      <c r="C94" s="71">
        <v>52711.967700000001</v>
      </c>
      <c r="D94" s="71">
        <v>2.0000000000000001E-4</v>
      </c>
      <c r="E94" s="49">
        <f t="shared" si="21"/>
        <v>38394.472266707133</v>
      </c>
      <c r="F94" s="49">
        <f t="shared" si="22"/>
        <v>38394.5</v>
      </c>
      <c r="G94" s="49">
        <f t="shared" si="19"/>
        <v>-1.061859631590778E-2</v>
      </c>
      <c r="H94" s="49"/>
      <c r="I94" s="49"/>
      <c r="J94" s="49"/>
      <c r="K94" s="54">
        <f t="shared" si="27"/>
        <v>-1.061859631590778E-2</v>
      </c>
      <c r="L94" s="49"/>
      <c r="M94" s="49"/>
      <c r="N94" s="49"/>
      <c r="O94" s="49">
        <f t="shared" ca="1" si="26"/>
        <v>8.6859229504872987E-3</v>
      </c>
      <c r="P94" s="49">
        <f t="shared" si="23"/>
        <v>-1.3743171332548283E-2</v>
      </c>
      <c r="Q94" s="50">
        <f t="shared" si="24"/>
        <v>37693.467700000001</v>
      </c>
      <c r="R94">
        <f t="shared" si="20"/>
        <v>9.762969034613996E-6</v>
      </c>
      <c r="S94">
        <v>1</v>
      </c>
      <c r="T94">
        <f t="shared" si="25"/>
        <v>9.762969034613996E-6</v>
      </c>
    </row>
    <row r="95" spans="1:23" s="49" customFormat="1">
      <c r="A95" s="67" t="s">
        <v>203</v>
      </c>
      <c r="B95" s="68" t="s">
        <v>152</v>
      </c>
      <c r="C95" s="67">
        <v>53004.299500000001</v>
      </c>
      <c r="D95" s="67">
        <v>2.9999999999999997E-4</v>
      </c>
      <c r="E95" s="49">
        <f t="shared" si="21"/>
        <v>39157.974634027618</v>
      </c>
      <c r="F95" s="49">
        <f t="shared" si="22"/>
        <v>39158</v>
      </c>
      <c r="G95" s="49">
        <f t="shared" si="19"/>
        <v>-9.712190403661225E-3</v>
      </c>
      <c r="K95">
        <f t="shared" si="27"/>
        <v>-9.712190403661225E-3</v>
      </c>
      <c r="O95" s="49">
        <f t="shared" ca="1" si="26"/>
        <v>7.6141316349525312E-3</v>
      </c>
      <c r="P95" s="49">
        <f t="shared" si="23"/>
        <v>-1.3432275935840374E-2</v>
      </c>
      <c r="Q95" s="50">
        <f t="shared" si="24"/>
        <v>37985.799500000001</v>
      </c>
      <c r="R95">
        <f t="shared" si="20"/>
        <v>1.3839036366728626E-5</v>
      </c>
      <c r="S95">
        <v>1</v>
      </c>
      <c r="T95">
        <f t="shared" si="25"/>
        <v>1.3839036366728626E-5</v>
      </c>
      <c r="U95"/>
      <c r="V95"/>
      <c r="W95"/>
    </row>
    <row r="96" spans="1:23" s="49" customFormat="1">
      <c r="A96" s="67" t="s">
        <v>203</v>
      </c>
      <c r="B96" s="68" t="s">
        <v>153</v>
      </c>
      <c r="C96" s="67">
        <v>53081.062899999997</v>
      </c>
      <c r="D96" s="67">
        <v>5.9999999999999995E-4</v>
      </c>
      <c r="E96" s="49">
        <f t="shared" si="21"/>
        <v>39358.462701434466</v>
      </c>
      <c r="F96" s="49">
        <f t="shared" si="22"/>
        <v>39358.5</v>
      </c>
      <c r="G96" s="49">
        <f t="shared" si="19"/>
        <v>-1.4280973140557762E-2</v>
      </c>
      <c r="K96">
        <f t="shared" si="27"/>
        <v>-1.4280973140557762E-2</v>
      </c>
      <c r="O96" s="49">
        <f t="shared" ca="1" si="26"/>
        <v>7.3326723569371796E-3</v>
      </c>
      <c r="P96" s="49">
        <f t="shared" si="23"/>
        <v>-1.3346856417579669E-2</v>
      </c>
      <c r="Q96" s="50">
        <f t="shared" si="24"/>
        <v>38062.562899999997</v>
      </c>
      <c r="R96">
        <f t="shared" si="20"/>
        <v>8.7257405214733092E-7</v>
      </c>
      <c r="S96">
        <v>1</v>
      </c>
      <c r="T96">
        <f t="shared" si="25"/>
        <v>8.7257405214733092E-7</v>
      </c>
      <c r="U96"/>
      <c r="V96"/>
      <c r="W96"/>
    </row>
    <row r="97" spans="1:23" s="49" customFormat="1">
      <c r="A97" s="65" t="s">
        <v>211</v>
      </c>
      <c r="B97" s="80" t="s">
        <v>153</v>
      </c>
      <c r="C97" s="66">
        <v>53081.063000000002</v>
      </c>
      <c r="D97" s="66" t="s">
        <v>209</v>
      </c>
      <c r="E97" s="49">
        <f t="shared" si="21"/>
        <v>39358.46296261112</v>
      </c>
      <c r="F97" s="49">
        <f t="shared" si="22"/>
        <v>39358.5</v>
      </c>
      <c r="G97" s="49">
        <f t="shared" si="19"/>
        <v>-1.4180973135808017E-2</v>
      </c>
      <c r="K97">
        <f t="shared" si="27"/>
        <v>-1.4180973135808017E-2</v>
      </c>
      <c r="O97" s="49">
        <f t="shared" ca="1" si="26"/>
        <v>7.3326723569371796E-3</v>
      </c>
      <c r="P97" s="49">
        <f t="shared" si="23"/>
        <v>-1.3346856417579669E-2</v>
      </c>
      <c r="Q97" s="50">
        <f t="shared" si="24"/>
        <v>38062.563000000002</v>
      </c>
      <c r="R97">
        <f t="shared" si="20"/>
        <v>6.9575069962802873E-7</v>
      </c>
      <c r="S97">
        <v>1</v>
      </c>
      <c r="T97">
        <f t="shared" si="25"/>
        <v>6.9575069962802873E-7</v>
      </c>
      <c r="U97"/>
      <c r="V97"/>
      <c r="W97"/>
    </row>
    <row r="98" spans="1:23" s="49" customFormat="1">
      <c r="A98" s="67" t="s">
        <v>203</v>
      </c>
      <c r="B98" s="68" t="s">
        <v>153</v>
      </c>
      <c r="C98" s="67">
        <v>53081.063099999999</v>
      </c>
      <c r="D98" s="67">
        <v>5.9999999999999995E-4</v>
      </c>
      <c r="E98" s="49">
        <f t="shared" si="21"/>
        <v>39358.463223787752</v>
      </c>
      <c r="F98" s="49">
        <f t="shared" si="22"/>
        <v>39358.5</v>
      </c>
      <c r="G98" s="49">
        <f t="shared" si="19"/>
        <v>-1.408097313833423E-2</v>
      </c>
      <c r="K98">
        <f t="shared" si="27"/>
        <v>-1.408097313833423E-2</v>
      </c>
      <c r="O98" s="49">
        <f t="shared" ca="1" si="26"/>
        <v>7.3326723569371796E-3</v>
      </c>
      <c r="P98" s="49">
        <f t="shared" si="23"/>
        <v>-1.3346856417579669E-2</v>
      </c>
      <c r="Q98" s="50">
        <f t="shared" si="24"/>
        <v>38062.563099999999</v>
      </c>
      <c r="R98">
        <f t="shared" si="20"/>
        <v>5.3892735969142884E-7</v>
      </c>
      <c r="S98">
        <v>1</v>
      </c>
      <c r="T98">
        <f t="shared" si="25"/>
        <v>5.3892735969142884E-7</v>
      </c>
      <c r="V98"/>
      <c r="W98"/>
    </row>
    <row r="99" spans="1:23" s="49" customFormat="1">
      <c r="A99" s="69" t="s">
        <v>158</v>
      </c>
      <c r="B99" s="70" t="s">
        <v>152</v>
      </c>
      <c r="C99" s="71">
        <v>53330.8963</v>
      </c>
      <c r="D99" s="71">
        <v>2.0000000000000001E-4</v>
      </c>
      <c r="E99" s="49">
        <f t="shared" si="21"/>
        <v>40010.969176391103</v>
      </c>
      <c r="F99" s="49">
        <f t="shared" si="22"/>
        <v>40011</v>
      </c>
      <c r="G99" s="49">
        <f t="shared" si="19"/>
        <v>-1.1801824664871674E-2</v>
      </c>
      <c r="K99" s="54">
        <f t="shared" si="27"/>
        <v>-1.1801824664871674E-2</v>
      </c>
      <c r="O99" s="49">
        <f t="shared" ca="1" si="26"/>
        <v>6.4167013898298667E-3</v>
      </c>
      <c r="P99" s="49">
        <f t="shared" si="23"/>
        <v>-1.3057995557388166E-2</v>
      </c>
      <c r="Q99" s="50">
        <f t="shared" si="24"/>
        <v>38312.3963</v>
      </c>
      <c r="R99">
        <f t="shared" si="20"/>
        <v>1.5779653112056806E-6</v>
      </c>
      <c r="S99">
        <v>1</v>
      </c>
      <c r="T99">
        <f t="shared" si="25"/>
        <v>1.5779653112056806E-6</v>
      </c>
      <c r="U99"/>
      <c r="V99"/>
      <c r="W99"/>
    </row>
    <row r="100" spans="1:23" s="49" customFormat="1">
      <c r="A100" s="67" t="s">
        <v>203</v>
      </c>
      <c r="B100" s="68" t="s">
        <v>153</v>
      </c>
      <c r="C100" s="67">
        <v>53358.272400000002</v>
      </c>
      <c r="D100" s="67">
        <v>2.0000000000000001E-4</v>
      </c>
      <c r="E100" s="49">
        <f t="shared" si="21"/>
        <v>40082.469154012433</v>
      </c>
      <c r="F100" s="49">
        <f t="shared" si="22"/>
        <v>40082.5</v>
      </c>
      <c r="G100" s="49">
        <f t="shared" si="19"/>
        <v>-1.1810393072664738E-2</v>
      </c>
      <c r="K100">
        <f t="shared" si="27"/>
        <v>-1.1810393072664738E-2</v>
      </c>
      <c r="O100" s="49">
        <f t="shared" ca="1" si="26"/>
        <v>6.316330624851825E-3</v>
      </c>
      <c r="P100" s="49">
        <f t="shared" si="23"/>
        <v>-1.3025331187901439E-2</v>
      </c>
      <c r="Q100" s="50">
        <f t="shared" si="24"/>
        <v>38339.772400000002</v>
      </c>
      <c r="R100">
        <f t="shared" si="20"/>
        <v>1.4760746238549071E-6</v>
      </c>
      <c r="S100">
        <v>1</v>
      </c>
      <c r="T100">
        <f t="shared" si="25"/>
        <v>1.4760746238549071E-6</v>
      </c>
      <c r="U100"/>
    </row>
    <row r="101" spans="1:23" s="49" customFormat="1">
      <c r="A101" s="67" t="s">
        <v>203</v>
      </c>
      <c r="B101" s="70" t="s">
        <v>153</v>
      </c>
      <c r="C101" s="67">
        <v>53358.272499999999</v>
      </c>
      <c r="D101" s="67">
        <v>2.9999999999999997E-4</v>
      </c>
      <c r="E101" s="49">
        <f t="shared" si="21"/>
        <v>40082.469415189065</v>
      </c>
      <c r="F101" s="49">
        <f t="shared" si="22"/>
        <v>40082.5</v>
      </c>
      <c r="G101" s="49">
        <f t="shared" si="19"/>
        <v>-1.171039307519095E-2</v>
      </c>
      <c r="K101">
        <f t="shared" si="27"/>
        <v>-1.171039307519095E-2</v>
      </c>
      <c r="O101" s="49">
        <f t="shared" ca="1" si="26"/>
        <v>6.316330624851825E-3</v>
      </c>
      <c r="P101" s="49">
        <f t="shared" si="23"/>
        <v>-1.3025331187901439E-2</v>
      </c>
      <c r="Q101" s="50">
        <f t="shared" si="24"/>
        <v>38339.772499999999</v>
      </c>
      <c r="R101">
        <f t="shared" si="20"/>
        <v>1.7290622402586211E-6</v>
      </c>
      <c r="S101">
        <v>1</v>
      </c>
      <c r="T101">
        <f t="shared" si="25"/>
        <v>1.7290622402586211E-6</v>
      </c>
    </row>
    <row r="102" spans="1:23">
      <c r="A102" s="65" t="s">
        <v>179</v>
      </c>
      <c r="B102" s="70" t="s">
        <v>153</v>
      </c>
      <c r="C102" s="71">
        <v>53387.7552</v>
      </c>
      <c r="D102" s="71">
        <v>1.6000000000000001E-3</v>
      </c>
      <c r="E102" s="49">
        <f t="shared" si="21"/>
        <v>40159.471339868491</v>
      </c>
      <c r="F102" s="49">
        <f t="shared" si="22"/>
        <v>40159.5</v>
      </c>
      <c r="G102" s="49">
        <f t="shared" si="19"/>
        <v>-1.0973466734867543E-2</v>
      </c>
      <c r="H102" s="49"/>
      <c r="I102" s="49"/>
      <c r="J102" s="49"/>
      <c r="K102" s="54">
        <f t="shared" si="27"/>
        <v>-1.0973466734867543E-2</v>
      </c>
      <c r="L102" s="49"/>
      <c r="M102" s="49"/>
      <c r="N102" s="49"/>
      <c r="O102" s="49">
        <f t="shared" ca="1" si="26"/>
        <v>6.2082390317985472E-3</v>
      </c>
      <c r="P102" s="49">
        <f t="shared" si="23"/>
        <v>-1.2989930764501403E-2</v>
      </c>
      <c r="Q102" s="50">
        <f t="shared" si="24"/>
        <v>38369.2552</v>
      </c>
      <c r="R102">
        <f t="shared" si="20"/>
        <v>4.0661271828072263E-6</v>
      </c>
      <c r="S102">
        <v>1</v>
      </c>
      <c r="T102">
        <f t="shared" si="25"/>
        <v>4.0661271828072263E-6</v>
      </c>
      <c r="U102" s="49"/>
      <c r="V102" s="49"/>
      <c r="W102" s="49"/>
    </row>
    <row r="103" spans="1:23">
      <c r="A103" s="65" t="s">
        <v>179</v>
      </c>
      <c r="B103" s="70" t="s">
        <v>152</v>
      </c>
      <c r="C103" s="71">
        <v>53388.711799999997</v>
      </c>
      <c r="D103" s="71">
        <v>1.1000000000000001E-3</v>
      </c>
      <c r="E103" s="49">
        <f t="shared" si="21"/>
        <v>40161.969755588492</v>
      </c>
      <c r="F103" s="49">
        <f t="shared" si="22"/>
        <v>40162</v>
      </c>
      <c r="G103" s="49">
        <f t="shared" si="19"/>
        <v>-1.1580060039705131E-2</v>
      </c>
      <c r="H103" s="49"/>
      <c r="I103" s="49"/>
      <c r="J103" s="49"/>
      <c r="K103" s="54">
        <f t="shared" si="27"/>
        <v>-1.1580060039705131E-2</v>
      </c>
      <c r="L103" s="49"/>
      <c r="M103" s="49"/>
      <c r="N103" s="49"/>
      <c r="O103" s="49">
        <f t="shared" ca="1" si="26"/>
        <v>6.2047295644916262E-3</v>
      </c>
      <c r="P103" s="49">
        <f t="shared" si="23"/>
        <v>-1.2988777516878339E-2</v>
      </c>
      <c r="Q103" s="50">
        <f t="shared" si="24"/>
        <v>38370.211799999997</v>
      </c>
      <c r="R103">
        <f t="shared" si="20"/>
        <v>1.9844849304932463E-6</v>
      </c>
      <c r="S103">
        <v>1</v>
      </c>
      <c r="T103">
        <f t="shared" si="25"/>
        <v>1.9844849304932463E-6</v>
      </c>
      <c r="U103" s="49"/>
      <c r="V103" s="49"/>
      <c r="W103" s="49"/>
    </row>
    <row r="104" spans="1:23" s="49" customFormat="1">
      <c r="A104" s="65" t="s">
        <v>166</v>
      </c>
      <c r="B104" s="70" t="s">
        <v>153</v>
      </c>
      <c r="C104" s="71">
        <v>53408.431900000003</v>
      </c>
      <c r="D104" s="71">
        <v>2.0000000000000001E-4</v>
      </c>
      <c r="E104" s="49">
        <f t="shared" si="21"/>
        <v>40213.47404979734</v>
      </c>
      <c r="F104" s="49">
        <f t="shared" si="22"/>
        <v>40213.5</v>
      </c>
      <c r="G104" s="49">
        <f t="shared" si="19"/>
        <v>-9.9358820370980538E-3</v>
      </c>
      <c r="J104" s="54">
        <f>G104</f>
        <v>-9.9358820370980538E-3</v>
      </c>
      <c r="O104" s="49">
        <f t="shared" ca="1" si="26"/>
        <v>6.132434537968974E-3</v>
      </c>
      <c r="P104" s="49">
        <f t="shared" si="23"/>
        <v>-1.2964966279973081E-2</v>
      </c>
      <c r="Q104" s="50">
        <f t="shared" si="24"/>
        <v>38389.931900000003</v>
      </c>
      <c r="R104">
        <f t="shared" si="20"/>
        <v>9.1753513504337759E-6</v>
      </c>
      <c r="S104">
        <v>1</v>
      </c>
      <c r="T104">
        <f t="shared" si="25"/>
        <v>9.1753513504337759E-6</v>
      </c>
    </row>
    <row r="105" spans="1:23" s="49" customFormat="1">
      <c r="A105" s="69" t="s">
        <v>161</v>
      </c>
      <c r="B105" s="70"/>
      <c r="C105" s="71">
        <v>53410.537300000004</v>
      </c>
      <c r="D105" s="71">
        <v>4.4000000000000003E-3</v>
      </c>
      <c r="E105" s="49">
        <f t="shared" si="21"/>
        <v>40218.972862735776</v>
      </c>
      <c r="F105" s="49">
        <f t="shared" si="22"/>
        <v>40219</v>
      </c>
      <c r="G105" s="49">
        <f t="shared" si="19"/>
        <v>-1.0390387295046821E-2</v>
      </c>
      <c r="J105" s="54">
        <f>G105</f>
        <v>-1.0390387295046821E-2</v>
      </c>
      <c r="O105" s="49">
        <f t="shared" ca="1" si="26"/>
        <v>6.1247137098937449E-3</v>
      </c>
      <c r="P105" s="49">
        <f t="shared" si="23"/>
        <v>-1.2962417207101395E-2</v>
      </c>
      <c r="Q105" s="50">
        <f t="shared" si="24"/>
        <v>38392.037300000004</v>
      </c>
      <c r="R105">
        <f t="shared" si="20"/>
        <v>6.6153378685034609E-6</v>
      </c>
      <c r="S105">
        <v>1</v>
      </c>
      <c r="T105">
        <f t="shared" si="25"/>
        <v>6.6153378685034609E-6</v>
      </c>
    </row>
    <row r="106" spans="1:23" s="49" customFormat="1">
      <c r="A106" s="69" t="s">
        <v>162</v>
      </c>
      <c r="B106" s="70" t="s">
        <v>153</v>
      </c>
      <c r="C106" s="71">
        <v>53422.982000000004</v>
      </c>
      <c r="D106" s="71">
        <v>2.9999999999999997E-4</v>
      </c>
      <c r="E106" s="49">
        <f t="shared" si="21"/>
        <v>40251.475511816694</v>
      </c>
      <c r="F106" s="49">
        <f t="shared" si="22"/>
        <v>40251.5</v>
      </c>
      <c r="G106" s="49">
        <f t="shared" si="19"/>
        <v>-9.3761002062819898E-3</v>
      </c>
      <c r="K106" s="54">
        <f>G106</f>
        <v>-9.3761002062819898E-3</v>
      </c>
      <c r="O106" s="49">
        <f t="shared" ca="1" si="26"/>
        <v>6.0790906349037221E-3</v>
      </c>
      <c r="P106" s="49">
        <f t="shared" si="23"/>
        <v>-1.294733037403141E-2</v>
      </c>
      <c r="Q106" s="50">
        <f t="shared" si="24"/>
        <v>38404.482000000004</v>
      </c>
      <c r="R106">
        <f t="shared" si="20"/>
        <v>1.2753684911043551E-5</v>
      </c>
      <c r="S106">
        <v>1</v>
      </c>
      <c r="T106">
        <f t="shared" si="25"/>
        <v>1.2753684911043551E-5</v>
      </c>
      <c r="V106"/>
      <c r="W106"/>
    </row>
    <row r="107" spans="1:23" s="49" customFormat="1">
      <c r="A107" s="69" t="s">
        <v>161</v>
      </c>
      <c r="B107" s="70"/>
      <c r="C107" s="71">
        <v>53455.335700000003</v>
      </c>
      <c r="D107" s="71">
        <v>2.2000000000000001E-3</v>
      </c>
      <c r="E107" s="49">
        <f t="shared" si="21"/>
        <v>40335.975817775798</v>
      </c>
      <c r="F107" s="49">
        <f t="shared" si="22"/>
        <v>40336</v>
      </c>
      <c r="G107" s="49">
        <f t="shared" si="19"/>
        <v>-9.258953774406109E-3</v>
      </c>
      <c r="J107" s="54">
        <f>G107</f>
        <v>-9.258953774406109E-3</v>
      </c>
      <c r="O107" s="49">
        <f t="shared" ca="1" si="26"/>
        <v>5.9604706399296742E-3</v>
      </c>
      <c r="P107" s="49">
        <f t="shared" si="23"/>
        <v>-1.2907911443152072E-2</v>
      </c>
      <c r="Q107" s="50">
        <f t="shared" si="24"/>
        <v>38436.835700000003</v>
      </c>
      <c r="R107">
        <f t="shared" si="20"/>
        <v>1.3314892068299971E-5</v>
      </c>
      <c r="S107">
        <v>1</v>
      </c>
      <c r="T107">
        <f t="shared" si="25"/>
        <v>1.3314892068299971E-5</v>
      </c>
    </row>
    <row r="108" spans="1:23">
      <c r="A108" s="79" t="s">
        <v>177</v>
      </c>
      <c r="B108" s="77" t="s">
        <v>152</v>
      </c>
      <c r="C108" s="78">
        <v>53776.572</v>
      </c>
      <c r="D108" s="78">
        <v>1E-4</v>
      </c>
      <c r="E108" s="49">
        <f t="shared" si="21"/>
        <v>41174.969986454234</v>
      </c>
      <c r="F108" s="49">
        <f t="shared" si="22"/>
        <v>41175</v>
      </c>
      <c r="G108" s="49">
        <f t="shared" si="19"/>
        <v>-1.1491665558423847E-2</v>
      </c>
      <c r="H108" s="49"/>
      <c r="I108" s="49"/>
      <c r="J108" s="49"/>
      <c r="K108" s="54">
        <f>G108</f>
        <v>-1.1491665558423847E-2</v>
      </c>
      <c r="L108" s="49"/>
      <c r="M108" s="49"/>
      <c r="N108" s="49"/>
      <c r="O108" s="49">
        <f t="shared" ca="1" si="26"/>
        <v>4.782693411725783E-3</v>
      </c>
      <c r="P108" s="49">
        <f t="shared" si="23"/>
        <v>-1.2501382554098793E-2</v>
      </c>
      <c r="Q108" s="50">
        <f t="shared" si="24"/>
        <v>38758.072</v>
      </c>
      <c r="R108">
        <f t="shared" si="20"/>
        <v>1.019528411354839E-6</v>
      </c>
      <c r="S108">
        <v>1</v>
      </c>
      <c r="T108">
        <f t="shared" si="25"/>
        <v>1.019528411354839E-6</v>
      </c>
      <c r="V108" s="49"/>
      <c r="W108" s="49"/>
    </row>
    <row r="109" spans="1:23">
      <c r="A109" s="67" t="s">
        <v>203</v>
      </c>
      <c r="B109" s="70" t="s">
        <v>152</v>
      </c>
      <c r="C109" s="67">
        <v>53824.049500000001</v>
      </c>
      <c r="D109" s="67">
        <v>2.0000000000000001E-4</v>
      </c>
      <c r="E109" s="49">
        <f t="shared" si="21"/>
        <v>41298.970124805448</v>
      </c>
      <c r="F109" s="49">
        <f t="shared" si="22"/>
        <v>41299</v>
      </c>
      <c r="G109" s="49">
        <f t="shared" si="19"/>
        <v>-1.1438693276431877E-2</v>
      </c>
      <c r="H109" s="49"/>
      <c r="I109" s="49"/>
      <c r="J109" s="49"/>
      <c r="K109">
        <f>G109</f>
        <v>-1.1438693276431877E-2</v>
      </c>
      <c r="L109" s="49"/>
      <c r="M109" s="49"/>
      <c r="N109" s="49"/>
      <c r="O109" s="49">
        <f t="shared" ca="1" si="26"/>
        <v>4.6086238333023222E-3</v>
      </c>
      <c r="P109" s="49">
        <f t="shared" si="23"/>
        <v>-1.2438966517990598E-2</v>
      </c>
      <c r="Q109" s="50">
        <f t="shared" si="24"/>
        <v>38805.549500000001</v>
      </c>
      <c r="R109">
        <f t="shared" si="20"/>
        <v>1.0005465577783902E-6</v>
      </c>
      <c r="S109">
        <v>1</v>
      </c>
      <c r="T109">
        <f t="shared" si="25"/>
        <v>1.0005465577783902E-6</v>
      </c>
      <c r="V109" s="49"/>
      <c r="W109" s="49"/>
    </row>
    <row r="110" spans="1:23">
      <c r="A110" s="65" t="s">
        <v>174</v>
      </c>
      <c r="B110" s="77" t="s">
        <v>153</v>
      </c>
      <c r="C110" s="78">
        <v>54063.544000000002</v>
      </c>
      <c r="D110" s="78">
        <v>4.0000000000000002E-4</v>
      </c>
      <c r="E110" s="49">
        <f t="shared" si="21"/>
        <v>41924.473808326147</v>
      </c>
      <c r="F110" s="49">
        <f t="shared" si="22"/>
        <v>41924.5</v>
      </c>
      <c r="G110" s="49">
        <f t="shared" si="19"/>
        <v>-1.0028337164840195E-2</v>
      </c>
      <c r="H110" s="49"/>
      <c r="I110" s="49"/>
      <c r="J110" s="49"/>
      <c r="K110" s="54">
        <f>G110</f>
        <v>-1.0028337164840195E-2</v>
      </c>
      <c r="L110" s="49"/>
      <c r="M110" s="49"/>
      <c r="N110" s="49"/>
      <c r="O110" s="49">
        <f t="shared" ca="1" si="26"/>
        <v>3.7305551131097958E-3</v>
      </c>
      <c r="P110" s="49">
        <f t="shared" si="23"/>
        <v>-1.2114958113824556E-2</v>
      </c>
      <c r="Q110" s="50">
        <f t="shared" si="24"/>
        <v>39045.044000000002</v>
      </c>
      <c r="R110">
        <f t="shared" si="20"/>
        <v>4.3539869847403936E-6</v>
      </c>
      <c r="S110">
        <v>1</v>
      </c>
      <c r="T110">
        <f t="shared" si="25"/>
        <v>4.3539869847403936E-6</v>
      </c>
      <c r="U110" s="49"/>
      <c r="V110" s="49"/>
      <c r="W110" s="49"/>
    </row>
    <row r="111" spans="1:23">
      <c r="A111" s="65" t="s">
        <v>175</v>
      </c>
      <c r="B111" s="77" t="s">
        <v>153</v>
      </c>
      <c r="C111" s="78">
        <v>54063.544000000002</v>
      </c>
      <c r="D111" s="78">
        <v>4.0000000000000002E-4</v>
      </c>
      <c r="E111" s="49">
        <f t="shared" si="21"/>
        <v>41924.473808326147</v>
      </c>
      <c r="F111" s="49">
        <f t="shared" si="22"/>
        <v>41924.5</v>
      </c>
      <c r="G111" s="49">
        <f t="shared" si="19"/>
        <v>-1.0028337164840195E-2</v>
      </c>
      <c r="H111" s="49"/>
      <c r="I111" s="49"/>
      <c r="J111" s="54">
        <f>G111</f>
        <v>-1.0028337164840195E-2</v>
      </c>
      <c r="K111" s="49"/>
      <c r="L111" s="49"/>
      <c r="M111" s="49"/>
      <c r="N111" s="49"/>
      <c r="O111" s="49">
        <f t="shared" ca="1" si="26"/>
        <v>3.7305551131097958E-3</v>
      </c>
      <c r="P111" s="49">
        <f t="shared" si="23"/>
        <v>-1.2114958113824556E-2</v>
      </c>
      <c r="Q111" s="50">
        <f t="shared" si="24"/>
        <v>39045.044000000002</v>
      </c>
      <c r="R111">
        <f t="shared" si="20"/>
        <v>4.3539869847403936E-6</v>
      </c>
      <c r="S111">
        <v>1</v>
      </c>
      <c r="T111">
        <f t="shared" si="25"/>
        <v>4.3539869847403936E-6</v>
      </c>
      <c r="U111" s="49"/>
      <c r="V111" s="54"/>
      <c r="W111" s="54"/>
    </row>
    <row r="112" spans="1:23">
      <c r="A112" s="71" t="s">
        <v>176</v>
      </c>
      <c r="B112" s="77"/>
      <c r="C112" s="71">
        <v>54150.267399999997</v>
      </c>
      <c r="D112" s="71">
        <v>1E-4</v>
      </c>
      <c r="E112" s="49">
        <f t="shared" si="21"/>
        <v>42150.975068887186</v>
      </c>
      <c r="F112" s="49">
        <f t="shared" si="22"/>
        <v>42151</v>
      </c>
      <c r="G112" s="49">
        <f t="shared" ref="G112:G130" si="28">+C112-(C$7+F112*C$8)</f>
        <v>-9.545690227241721E-3</v>
      </c>
      <c r="H112" s="49"/>
      <c r="I112" s="49"/>
      <c r="J112" s="54">
        <f>G112</f>
        <v>-9.545690227241721E-3</v>
      </c>
      <c r="K112" s="49"/>
      <c r="L112" s="49"/>
      <c r="M112" s="49"/>
      <c r="N112" s="49"/>
      <c r="O112" s="49">
        <f t="shared" ca="1" si="26"/>
        <v>3.4125973751024247E-3</v>
      </c>
      <c r="P112" s="49">
        <f t="shared" si="23"/>
        <v>-1.1993860877393042E-2</v>
      </c>
      <c r="Q112" s="50">
        <f t="shared" si="24"/>
        <v>39131.767399999997</v>
      </c>
      <c r="R112">
        <f t="shared" ref="R112:R130" si="29">+(G112-P112)^2</f>
        <v>5.9935395322623423E-6</v>
      </c>
      <c r="S112">
        <v>1</v>
      </c>
      <c r="T112">
        <f t="shared" si="25"/>
        <v>5.9935395322623423E-6</v>
      </c>
      <c r="U112" s="49"/>
      <c r="V112" s="49"/>
      <c r="W112" s="49"/>
    </row>
    <row r="113" spans="1:23" s="54" customFormat="1">
      <c r="A113" s="71" t="s">
        <v>176</v>
      </c>
      <c r="B113" s="77"/>
      <c r="C113" s="71">
        <v>54172.472500000003</v>
      </c>
      <c r="D113" s="71">
        <v>6.4000000000000003E-3</v>
      </c>
      <c r="E113" s="49">
        <f t="shared" si="21"/>
        <v>42208.969602552672</v>
      </c>
      <c r="F113" s="49">
        <f t="shared" si="22"/>
        <v>42209</v>
      </c>
      <c r="G113" s="49">
        <f t="shared" si="28"/>
        <v>-1.1638654803391546E-2</v>
      </c>
      <c r="H113" s="49"/>
      <c r="I113" s="49"/>
      <c r="J113" s="54">
        <f>G113</f>
        <v>-1.1638654803391546E-2</v>
      </c>
      <c r="K113" s="49"/>
      <c r="L113" s="49"/>
      <c r="M113" s="49"/>
      <c r="N113" s="49"/>
      <c r="O113" s="49">
        <f t="shared" ca="1" si="26"/>
        <v>3.3311777335817763E-3</v>
      </c>
      <c r="P113" s="49">
        <f t="shared" si="23"/>
        <v>-1.1962529029891922E-2</v>
      </c>
      <c r="Q113" s="50">
        <f t="shared" si="24"/>
        <v>39153.972500000003</v>
      </c>
      <c r="R113">
        <f t="shared" si="29"/>
        <v>1.0489451459121671E-7</v>
      </c>
      <c r="S113">
        <v>1</v>
      </c>
      <c r="T113">
        <f t="shared" si="25"/>
        <v>1.0489451459121671E-7</v>
      </c>
      <c r="U113" s="49"/>
      <c r="V113" s="49"/>
      <c r="W113" s="49"/>
    </row>
    <row r="114" spans="1:23">
      <c r="A114" s="71" t="s">
        <v>182</v>
      </c>
      <c r="B114" s="70" t="s">
        <v>152</v>
      </c>
      <c r="C114" s="71">
        <v>54466.519200000002</v>
      </c>
      <c r="D114" s="71">
        <v>5.0000000000000001E-4</v>
      </c>
      <c r="E114" s="49">
        <f t="shared" si="21"/>
        <v>42976.950888039835</v>
      </c>
      <c r="F114" s="49">
        <f t="shared" si="22"/>
        <v>42977</v>
      </c>
      <c r="G114" s="49">
        <f t="shared" si="28"/>
        <v>-1.880411683669081E-2</v>
      </c>
      <c r="H114" s="49"/>
      <c r="I114" s="49"/>
      <c r="J114" s="54">
        <f>G114</f>
        <v>-1.880411683669081E-2</v>
      </c>
      <c r="K114" s="49"/>
      <c r="L114" s="49"/>
      <c r="M114" s="49"/>
      <c r="N114" s="49"/>
      <c r="O114" s="49">
        <f t="shared" ca="1" si="26"/>
        <v>2.2530693768945467E-3</v>
      </c>
      <c r="P114" s="49">
        <f t="shared" si="23"/>
        <v>-1.1535257712780744E-2</v>
      </c>
      <c r="Q114" s="50">
        <f t="shared" si="24"/>
        <v>39448.019200000002</v>
      </c>
      <c r="R114">
        <f t="shared" si="29"/>
        <v>5.2836312963250605E-5</v>
      </c>
      <c r="S114">
        <v>1</v>
      </c>
      <c r="T114">
        <f t="shared" si="25"/>
        <v>5.2836312963250605E-5</v>
      </c>
      <c r="V114" s="49"/>
      <c r="W114" s="49"/>
    </row>
    <row r="115" spans="1:23">
      <c r="A115" s="71" t="s">
        <v>182</v>
      </c>
      <c r="B115" s="70" t="s">
        <v>152</v>
      </c>
      <c r="C115" s="71">
        <v>54501.368399999999</v>
      </c>
      <c r="D115" s="71">
        <v>4.0000000000000002E-4</v>
      </c>
      <c r="E115" s="49">
        <f t="shared" si="21"/>
        <v>43067.968857002576</v>
      </c>
      <c r="F115" s="49">
        <f t="shared" si="22"/>
        <v>43068</v>
      </c>
      <c r="G115" s="49">
        <f t="shared" si="28"/>
        <v>-1.1924112986889668E-2</v>
      </c>
      <c r="H115" s="49"/>
      <c r="I115" s="49"/>
      <c r="J115" s="54">
        <f>G115</f>
        <v>-1.1924112986889668E-2</v>
      </c>
      <c r="K115" s="49"/>
      <c r="L115" s="49"/>
      <c r="M115" s="49"/>
      <c r="N115" s="49"/>
      <c r="O115" s="49">
        <f t="shared" ca="1" si="26"/>
        <v>2.1253247669224887E-3</v>
      </c>
      <c r="P115" s="49">
        <f t="shared" si="23"/>
        <v>-1.1483103227070565E-2</v>
      </c>
      <c r="Q115" s="50">
        <f t="shared" si="24"/>
        <v>39482.868399999999</v>
      </c>
      <c r="R115">
        <f t="shared" si="29"/>
        <v>1.9448960825570257E-7</v>
      </c>
      <c r="S115">
        <v>1</v>
      </c>
      <c r="T115">
        <f t="shared" si="25"/>
        <v>1.9448960825570257E-7</v>
      </c>
    </row>
    <row r="116" spans="1:23">
      <c r="A116" s="78" t="s">
        <v>183</v>
      </c>
      <c r="B116" s="77" t="s">
        <v>153</v>
      </c>
      <c r="C116" s="78">
        <v>54507.311399999999</v>
      </c>
      <c r="D116" s="78">
        <v>4.0000000000000002E-4</v>
      </c>
      <c r="E116" s="49">
        <f t="shared" si="21"/>
        <v>43083.490584604515</v>
      </c>
      <c r="F116" s="49">
        <f t="shared" si="22"/>
        <v>43083.5</v>
      </c>
      <c r="G116" s="49">
        <f t="shared" si="28"/>
        <v>-3.6049914560862817E-3</v>
      </c>
      <c r="H116" s="49"/>
      <c r="I116" s="49"/>
      <c r="J116" s="49"/>
      <c r="K116" s="54">
        <f>G116</f>
        <v>-3.6049914560862817E-3</v>
      </c>
      <c r="L116" s="49"/>
      <c r="M116" s="49"/>
      <c r="N116" s="49"/>
      <c r="O116" s="49">
        <f t="shared" ca="1" si="26"/>
        <v>2.1035660696195613E-3</v>
      </c>
      <c r="P116" s="49">
        <f t="shared" si="23"/>
        <v>-1.1474187517949028E-2</v>
      </c>
      <c r="Q116" s="50">
        <f t="shared" si="24"/>
        <v>39488.811399999999</v>
      </c>
      <c r="R116">
        <f t="shared" si="29"/>
        <v>6.1924246660036145E-5</v>
      </c>
      <c r="S116">
        <v>1</v>
      </c>
      <c r="T116">
        <f t="shared" si="25"/>
        <v>6.1924246660036145E-5</v>
      </c>
    </row>
    <row r="117" spans="1:23" s="54" customFormat="1">
      <c r="A117" s="65" t="s">
        <v>188</v>
      </c>
      <c r="B117" s="80" t="s">
        <v>152</v>
      </c>
      <c r="C117" s="81">
        <v>54507.498</v>
      </c>
      <c r="D117" s="81">
        <v>5.0000000000000001E-3</v>
      </c>
      <c r="E117" s="49">
        <f t="shared" ref="E117:E136" si="30">+(C117-C$7)/C$8</f>
        <v>43083.977940211204</v>
      </c>
      <c r="F117" s="49">
        <f t="shared" ref="F117:F136" si="31">ROUND(2*E117,0)/2</f>
        <v>43084</v>
      </c>
      <c r="G117" s="49">
        <f t="shared" si="28"/>
        <v>-8.4463101156870835E-3</v>
      </c>
      <c r="H117" s="49"/>
      <c r="I117" s="49">
        <f>G117</f>
        <v>-8.4463101156870835E-3</v>
      </c>
      <c r="J117" s="49"/>
      <c r="K117"/>
      <c r="L117" s="49"/>
      <c r="M117" s="49"/>
      <c r="N117" s="49"/>
      <c r="O117" s="49">
        <f t="shared" ca="1" si="26"/>
        <v>2.1028641761581743E-3</v>
      </c>
      <c r="P117" s="49">
        <f t="shared" ref="P117:P136" si="32">+D$11+D$12*F117+D$13*F117^2</f>
        <v>-1.1473899758122991E-2</v>
      </c>
      <c r="Q117" s="50">
        <f t="shared" ref="Q117:Q136" si="33">+C117-15018.5</f>
        <v>39488.998</v>
      </c>
      <c r="R117">
        <f t="shared" si="29"/>
        <v>9.1662990429851852E-6</v>
      </c>
      <c r="S117">
        <v>0.1</v>
      </c>
      <c r="T117">
        <f t="shared" ref="T117:T136" si="34">+S117*R117</f>
        <v>9.1662990429851854E-7</v>
      </c>
      <c r="U117"/>
      <c r="V117"/>
      <c r="W117"/>
    </row>
    <row r="118" spans="1:23" s="49" customFormat="1">
      <c r="A118" s="71" t="s">
        <v>181</v>
      </c>
      <c r="B118" s="70" t="s">
        <v>152</v>
      </c>
      <c r="C118" s="71">
        <v>54509.407299999999</v>
      </c>
      <c r="D118" s="71">
        <v>1.6000000000000001E-3</v>
      </c>
      <c r="E118" s="49">
        <f t="shared" si="30"/>
        <v>43088.964585762333</v>
      </c>
      <c r="F118" s="49">
        <f t="shared" si="31"/>
        <v>43089</v>
      </c>
      <c r="G118" s="49">
        <f t="shared" si="28"/>
        <v>-1.3559496714151464E-2</v>
      </c>
      <c r="J118" s="54">
        <f>G118</f>
        <v>-1.3559496714151464E-2</v>
      </c>
      <c r="O118" s="49">
        <f t="shared" ca="1" si="26"/>
        <v>2.0958452415443252E-3</v>
      </c>
      <c r="P118" s="49">
        <f t="shared" si="32"/>
        <v>-1.1471021622560737E-2</v>
      </c>
      <c r="Q118" s="50">
        <f t="shared" si="33"/>
        <v>39490.907299999999</v>
      </c>
      <c r="R118">
        <f t="shared" si="29"/>
        <v>4.3617282081948971E-6</v>
      </c>
      <c r="S118">
        <v>1</v>
      </c>
      <c r="T118">
        <f t="shared" si="34"/>
        <v>4.3617282081948971E-6</v>
      </c>
      <c r="U118"/>
      <c r="V118"/>
      <c r="W118"/>
    </row>
    <row r="119" spans="1:23">
      <c r="A119" s="71" t="s">
        <v>181</v>
      </c>
      <c r="B119" s="70" t="s">
        <v>153</v>
      </c>
      <c r="C119" s="71">
        <v>54509.602299999999</v>
      </c>
      <c r="D119" s="71">
        <v>2E-3</v>
      </c>
      <c r="E119" s="49">
        <f t="shared" si="30"/>
        <v>43089.47388020662</v>
      </c>
      <c r="F119" s="49">
        <f t="shared" si="31"/>
        <v>43089.5</v>
      </c>
      <c r="G119" s="49">
        <f t="shared" si="28"/>
        <v>-1.0000815374951344E-2</v>
      </c>
      <c r="H119" s="49"/>
      <c r="I119" s="49"/>
      <c r="J119" s="54">
        <f>G119</f>
        <v>-1.0000815374951344E-2</v>
      </c>
      <c r="K119" s="49"/>
      <c r="L119" s="49"/>
      <c r="M119" s="49"/>
      <c r="N119" s="49"/>
      <c r="O119" s="49">
        <f t="shared" ca="1" si="26"/>
        <v>2.0951433480829382E-3</v>
      </c>
      <c r="P119" s="49">
        <f t="shared" si="32"/>
        <v>-1.1470733755274326E-2</v>
      </c>
      <c r="Q119" s="50">
        <f t="shared" si="33"/>
        <v>39491.102299999999</v>
      </c>
      <c r="R119">
        <f t="shared" si="29"/>
        <v>2.1606600448113388E-6</v>
      </c>
      <c r="S119">
        <v>1</v>
      </c>
      <c r="T119">
        <f t="shared" si="34"/>
        <v>2.1606600448113388E-6</v>
      </c>
      <c r="V119" s="49"/>
      <c r="W119" s="49"/>
    </row>
    <row r="120" spans="1:23">
      <c r="A120" s="74" t="s">
        <v>184</v>
      </c>
      <c r="B120" s="75"/>
      <c r="C120" s="76">
        <v>54516.6823</v>
      </c>
      <c r="D120" s="76">
        <v>2.0000000000000001E-4</v>
      </c>
      <c r="E120" s="54">
        <f t="shared" si="30"/>
        <v>43107.965186183697</v>
      </c>
      <c r="F120" s="54">
        <f t="shared" si="31"/>
        <v>43108</v>
      </c>
      <c r="G120" s="54">
        <f t="shared" si="28"/>
        <v>-1.3329605804756284E-2</v>
      </c>
      <c r="H120" s="54"/>
      <c r="I120" s="54"/>
      <c r="J120" s="54"/>
      <c r="K120" s="54">
        <f>G120</f>
        <v>-1.3329605804756284E-2</v>
      </c>
      <c r="L120" s="49"/>
      <c r="M120" s="54"/>
      <c r="N120" s="54"/>
      <c r="O120" s="54">
        <f t="shared" ca="1" si="26"/>
        <v>2.0691732900116958E-3</v>
      </c>
      <c r="P120" s="49">
        <f t="shared" si="32"/>
        <v>-1.1460075797982708E-2</v>
      </c>
      <c r="Q120" s="55">
        <f t="shared" si="33"/>
        <v>39498.1823</v>
      </c>
      <c r="R120">
        <f t="shared" si="29"/>
        <v>3.4951424462268069E-6</v>
      </c>
      <c r="S120">
        <v>1</v>
      </c>
      <c r="T120">
        <f t="shared" si="34"/>
        <v>3.4951424462268069E-6</v>
      </c>
      <c r="U120" s="54"/>
    </row>
    <row r="121" spans="1:23">
      <c r="A121" s="71" t="s">
        <v>181</v>
      </c>
      <c r="B121" s="70" t="s">
        <v>153</v>
      </c>
      <c r="C121" s="71">
        <v>54531.426700000004</v>
      </c>
      <c r="D121" s="71">
        <v>4.0000000000000002E-4</v>
      </c>
      <c r="E121" s="49">
        <f t="shared" si="30"/>
        <v>43146.474114410878</v>
      </c>
      <c r="F121" s="49">
        <f t="shared" si="31"/>
        <v>43146.5</v>
      </c>
      <c r="G121" s="49">
        <f t="shared" si="28"/>
        <v>-9.9111426316085272E-3</v>
      </c>
      <c r="H121" s="49"/>
      <c r="I121" s="49"/>
      <c r="J121" s="54">
        <f>G121</f>
        <v>-9.9111426316085272E-3</v>
      </c>
      <c r="K121" s="49"/>
      <c r="L121" s="49"/>
      <c r="M121" s="49"/>
      <c r="N121" s="49"/>
      <c r="O121" s="49">
        <f t="shared" ca="1" si="26"/>
        <v>2.0151274934850569E-3</v>
      </c>
      <c r="P121" s="49">
        <f t="shared" si="32"/>
        <v>-1.1437852848013019E-2</v>
      </c>
      <c r="Q121" s="50">
        <f t="shared" si="33"/>
        <v>39512.926700000004</v>
      </c>
      <c r="R121">
        <f t="shared" si="29"/>
        <v>2.3308440848738513E-6</v>
      </c>
      <c r="S121">
        <v>1</v>
      </c>
      <c r="T121">
        <f t="shared" si="34"/>
        <v>2.3308440848738513E-6</v>
      </c>
      <c r="V121" s="49"/>
      <c r="W121" s="49"/>
    </row>
    <row r="122" spans="1:23">
      <c r="A122" s="71" t="s">
        <v>181</v>
      </c>
      <c r="B122" s="70" t="s">
        <v>152</v>
      </c>
      <c r="C122" s="71">
        <v>54531.614099999999</v>
      </c>
      <c r="D122" s="71">
        <v>8.0000000000000004E-4</v>
      </c>
      <c r="E122" s="49">
        <f t="shared" si="30"/>
        <v>43146.963559430653</v>
      </c>
      <c r="F122" s="49">
        <f t="shared" si="31"/>
        <v>43147</v>
      </c>
      <c r="G122" s="49">
        <f t="shared" si="28"/>
        <v>-1.3952461296867114E-2</v>
      </c>
      <c r="H122" s="49"/>
      <c r="I122" s="49"/>
      <c r="J122" s="54">
        <f>G122</f>
        <v>-1.3952461296867114E-2</v>
      </c>
      <c r="K122" s="49"/>
      <c r="L122" s="49"/>
      <c r="M122" s="49"/>
      <c r="N122" s="49"/>
      <c r="O122" s="49">
        <f t="shared" ca="1" si="26"/>
        <v>2.0144256000236768E-3</v>
      </c>
      <c r="P122" s="49">
        <f t="shared" si="32"/>
        <v>-1.1437563857277303E-2</v>
      </c>
      <c r="Q122" s="50">
        <f t="shared" si="33"/>
        <v>39513.114099999999</v>
      </c>
      <c r="R122">
        <f t="shared" si="29"/>
        <v>6.3247091316553875E-6</v>
      </c>
      <c r="S122">
        <v>1</v>
      </c>
      <c r="T122">
        <f t="shared" si="34"/>
        <v>6.3247091316553875E-6</v>
      </c>
      <c r="V122" s="49"/>
      <c r="W122" s="49"/>
    </row>
    <row r="123" spans="1:23">
      <c r="A123" s="78" t="s">
        <v>183</v>
      </c>
      <c r="B123" s="77" t="s">
        <v>153</v>
      </c>
      <c r="C123" s="78">
        <v>54782.597999999998</v>
      </c>
      <c r="D123" s="78">
        <v>2.0000000000000001E-4</v>
      </c>
      <c r="E123" s="49">
        <f t="shared" si="30"/>
        <v>43802.474871608552</v>
      </c>
      <c r="F123" s="49">
        <f t="shared" si="31"/>
        <v>43802.5</v>
      </c>
      <c r="G123" s="49">
        <f t="shared" si="28"/>
        <v>-9.6212247881339863E-3</v>
      </c>
      <c r="H123" s="49"/>
      <c r="I123" s="49"/>
      <c r="J123" s="49"/>
      <c r="K123" s="54">
        <f>G123</f>
        <v>-9.6212247881339863E-3</v>
      </c>
      <c r="L123" s="49"/>
      <c r="M123" s="49"/>
      <c r="N123" s="49"/>
      <c r="O123" s="49">
        <f t="shared" ca="1" si="26"/>
        <v>1.0942432721480488E-3</v>
      </c>
      <c r="P123" s="49">
        <f t="shared" si="32"/>
        <v>-1.1050295399432586E-2</v>
      </c>
      <c r="Q123" s="50">
        <f t="shared" si="33"/>
        <v>39764.097999999998</v>
      </c>
      <c r="R123">
        <f t="shared" si="29"/>
        <v>2.0422428120773532E-6</v>
      </c>
      <c r="S123">
        <v>1</v>
      </c>
      <c r="T123">
        <f t="shared" si="34"/>
        <v>2.0422428120773532E-6</v>
      </c>
      <c r="V123" s="49"/>
      <c r="W123" s="49"/>
    </row>
    <row r="124" spans="1:23">
      <c r="A124" s="74" t="s">
        <v>184</v>
      </c>
      <c r="B124" s="75"/>
      <c r="C124" s="76">
        <v>54802.889600000002</v>
      </c>
      <c r="D124" s="76">
        <v>2.9999999999999997E-4</v>
      </c>
      <c r="E124" s="54">
        <f t="shared" si="30"/>
        <v>43855.471790304102</v>
      </c>
      <c r="F124" s="54">
        <f t="shared" si="31"/>
        <v>43855.5</v>
      </c>
      <c r="G124" s="54">
        <f t="shared" si="28"/>
        <v>-1.080100276885787E-2</v>
      </c>
      <c r="H124" s="54"/>
      <c r="I124" s="54"/>
      <c r="J124" s="54"/>
      <c r="K124" s="54">
        <f>G124</f>
        <v>-1.080100276885787E-2</v>
      </c>
      <c r="L124" s="49"/>
      <c r="M124" s="54"/>
      <c r="N124" s="54"/>
      <c r="O124" s="54">
        <f t="shared" ref="O124:O136" ca="1" si="35">+C$11+C$12*F124</f>
        <v>1.0198425652412496E-3</v>
      </c>
      <c r="P124" s="49">
        <f t="shared" si="32"/>
        <v>-1.1018249404595962E-2</v>
      </c>
      <c r="Q124" s="55">
        <f t="shared" si="33"/>
        <v>39784.389600000002</v>
      </c>
      <c r="R124">
        <f t="shared" si="29"/>
        <v>4.7196100739518989E-8</v>
      </c>
      <c r="S124">
        <v>1</v>
      </c>
      <c r="T124">
        <f t="shared" si="34"/>
        <v>4.7196100739518989E-8</v>
      </c>
      <c r="U124" s="54"/>
      <c r="V124" s="49"/>
      <c r="W124" s="49"/>
    </row>
    <row r="125" spans="1:23">
      <c r="A125" s="71" t="s">
        <v>180</v>
      </c>
      <c r="B125" s="70" t="s">
        <v>152</v>
      </c>
      <c r="C125" s="71">
        <v>54829.883500000004</v>
      </c>
      <c r="D125" s="71">
        <v>5.0000000000000001E-4</v>
      </c>
      <c r="E125" s="49">
        <f t="shared" si="30"/>
        <v>43925.973550814633</v>
      </c>
      <c r="F125" s="49">
        <f t="shared" si="31"/>
        <v>43926</v>
      </c>
      <c r="G125" s="49">
        <f t="shared" si="28"/>
        <v>-1.0126933848368935E-2</v>
      </c>
      <c r="H125" s="49"/>
      <c r="I125" s="49"/>
      <c r="J125" s="49"/>
      <c r="K125" s="54">
        <f>G125</f>
        <v>-1.0126933848368935E-2</v>
      </c>
      <c r="L125" s="49"/>
      <c r="M125" s="49"/>
      <c r="N125" s="49"/>
      <c r="O125" s="49">
        <f t="shared" ca="1" si="35"/>
        <v>9.2087558718597501E-4</v>
      </c>
      <c r="P125" s="49">
        <f t="shared" si="32"/>
        <v>-1.0975452070400848E-2</v>
      </c>
      <c r="Q125" s="50">
        <f t="shared" si="33"/>
        <v>39811.383500000004</v>
      </c>
      <c r="R125">
        <f t="shared" si="29"/>
        <v>7.199831731201991E-7</v>
      </c>
      <c r="S125">
        <v>1</v>
      </c>
      <c r="T125">
        <f t="shared" si="34"/>
        <v>7.199831731201991E-7</v>
      </c>
      <c r="U125" s="49"/>
    </row>
    <row r="126" spans="1:23">
      <c r="A126" s="67" t="s">
        <v>194</v>
      </c>
      <c r="B126" s="68" t="s">
        <v>152</v>
      </c>
      <c r="C126" s="67">
        <v>54831.413999999997</v>
      </c>
      <c r="D126" s="67">
        <v>2.0000000000000001E-4</v>
      </c>
      <c r="E126" s="49">
        <f t="shared" si="30"/>
        <v>43929.970859260655</v>
      </c>
      <c r="F126" s="49">
        <f t="shared" si="31"/>
        <v>43930</v>
      </c>
      <c r="G126" s="49">
        <f t="shared" si="28"/>
        <v>-1.1157483131682966E-2</v>
      </c>
      <c r="H126" s="49"/>
      <c r="I126" s="49"/>
      <c r="J126" s="54">
        <f>G126</f>
        <v>-1.1157483131682966E-2</v>
      </c>
      <c r="K126" s="49"/>
      <c r="L126" s="49"/>
      <c r="M126" s="49"/>
      <c r="N126" s="49"/>
      <c r="O126" s="49">
        <f t="shared" ca="1" si="35"/>
        <v>9.1526043949489294E-4</v>
      </c>
      <c r="P126" s="49">
        <f t="shared" si="32"/>
        <v>-1.0973018030459698E-2</v>
      </c>
      <c r="Q126" s="50">
        <f t="shared" si="33"/>
        <v>39812.913999999997</v>
      </c>
      <c r="R126">
        <f t="shared" si="29"/>
        <v>3.4027373569310359E-8</v>
      </c>
      <c r="S126">
        <v>1</v>
      </c>
      <c r="T126">
        <f t="shared" si="34"/>
        <v>3.4027373569310359E-8</v>
      </c>
      <c r="V126" s="49"/>
      <c r="W126" s="49"/>
    </row>
    <row r="127" spans="1:23">
      <c r="A127" s="67" t="s">
        <v>196</v>
      </c>
      <c r="B127" s="68" t="s">
        <v>152</v>
      </c>
      <c r="C127" s="67">
        <v>55192.471299999997</v>
      </c>
      <c r="D127" s="67">
        <v>1E-4</v>
      </c>
      <c r="E127" s="49">
        <f t="shared" si="30"/>
        <v>44872.968176994618</v>
      </c>
      <c r="F127" s="49">
        <f t="shared" si="31"/>
        <v>44873</v>
      </c>
      <c r="G127" s="49">
        <f t="shared" si="28"/>
        <v>-1.2184476225229446E-2</v>
      </c>
      <c r="H127" s="49"/>
      <c r="I127" s="49"/>
      <c r="J127" s="54">
        <f>G127</f>
        <v>-1.2184476225229446E-2</v>
      </c>
      <c r="K127" s="49"/>
      <c r="L127" s="49"/>
      <c r="M127" s="49"/>
      <c r="N127" s="49"/>
      <c r="O127" s="49">
        <f t="shared" ca="1" si="35"/>
        <v>-4.0851062867705568E-4</v>
      </c>
      <c r="P127" s="49">
        <f t="shared" si="32"/>
        <v>-1.0381745047796251E-2</v>
      </c>
      <c r="Q127" s="50">
        <f t="shared" si="33"/>
        <v>40173.971299999997</v>
      </c>
      <c r="R127">
        <f t="shared" si="29"/>
        <v>3.2498396980896737E-6</v>
      </c>
      <c r="S127">
        <v>1</v>
      </c>
      <c r="T127">
        <f t="shared" si="34"/>
        <v>3.2498396980896737E-6</v>
      </c>
      <c r="V127" s="49"/>
      <c r="W127" s="49"/>
    </row>
    <row r="128" spans="1:23">
      <c r="A128" s="79" t="s">
        <v>189</v>
      </c>
      <c r="B128" s="77" t="s">
        <v>153</v>
      </c>
      <c r="C128" s="78">
        <v>55221.381200000003</v>
      </c>
      <c r="D128" s="78">
        <v>2.0000000000000001E-4</v>
      </c>
      <c r="E128" s="49">
        <f t="shared" si="30"/>
        <v>44948.47408189105</v>
      </c>
      <c r="F128" s="49">
        <f t="shared" si="31"/>
        <v>44948.5</v>
      </c>
      <c r="G128" s="49">
        <f t="shared" si="28"/>
        <v>-9.9235939123900607E-3</v>
      </c>
      <c r="H128" s="49"/>
      <c r="I128" s="49"/>
      <c r="J128" s="49"/>
      <c r="K128" s="54">
        <f t="shared" ref="K128:K134" si="36">G128</f>
        <v>-9.9235939123900607E-3</v>
      </c>
      <c r="L128" s="49"/>
      <c r="M128" s="49"/>
      <c r="N128" s="49"/>
      <c r="O128" s="49">
        <f t="shared" ca="1" si="35"/>
        <v>-5.1449654134617939E-4</v>
      </c>
      <c r="P128" s="49">
        <f t="shared" si="32"/>
        <v>-1.0332903160582482E-2</v>
      </c>
      <c r="Q128" s="50">
        <f t="shared" si="33"/>
        <v>40202.881200000003</v>
      </c>
      <c r="R128">
        <f t="shared" si="29"/>
        <v>1.6753406065584533E-7</v>
      </c>
      <c r="S128">
        <v>1</v>
      </c>
      <c r="T128">
        <f t="shared" si="34"/>
        <v>1.6753406065584533E-7</v>
      </c>
    </row>
    <row r="129" spans="1:23">
      <c r="A129" s="79" t="s">
        <v>189</v>
      </c>
      <c r="B129" s="77" t="s">
        <v>152</v>
      </c>
      <c r="C129" s="78">
        <v>55263.304900000003</v>
      </c>
      <c r="D129" s="78">
        <v>2.0000000000000001E-4</v>
      </c>
      <c r="E129" s="49">
        <f t="shared" si="30"/>
        <v>45057.968992115777</v>
      </c>
      <c r="F129" s="49">
        <f t="shared" si="31"/>
        <v>45058</v>
      </c>
      <c r="G129" s="49">
        <f t="shared" si="28"/>
        <v>-1.1872380491695367E-2</v>
      </c>
      <c r="H129" s="49"/>
      <c r="I129" s="49"/>
      <c r="J129" s="49"/>
      <c r="K129" s="54">
        <f t="shared" si="36"/>
        <v>-1.1872380491695367E-2</v>
      </c>
      <c r="L129" s="49"/>
      <c r="M129" s="49"/>
      <c r="N129" s="49"/>
      <c r="O129" s="49">
        <f t="shared" ca="1" si="35"/>
        <v>-6.6821120938947987E-4</v>
      </c>
      <c r="P129" s="49">
        <f t="shared" si="32"/>
        <v>-1.0261670455235836E-2</v>
      </c>
      <c r="Q129" s="50">
        <f t="shared" si="33"/>
        <v>40244.804900000003</v>
      </c>
      <c r="R129">
        <f t="shared" si="29"/>
        <v>2.5943868215514642E-6</v>
      </c>
      <c r="S129">
        <v>1</v>
      </c>
      <c r="T129">
        <f t="shared" si="34"/>
        <v>2.5943868215514642E-6</v>
      </c>
    </row>
    <row r="130" spans="1:23">
      <c r="A130" s="65" t="s">
        <v>190</v>
      </c>
      <c r="B130" s="70" t="s">
        <v>152</v>
      </c>
      <c r="C130" s="71">
        <v>55279.38407</v>
      </c>
      <c r="D130" s="71">
        <v>5.9999999999999995E-4</v>
      </c>
      <c r="E130" s="49">
        <f t="shared" si="30"/>
        <v>45099.964027755232</v>
      </c>
      <c r="F130" s="49">
        <f t="shared" si="31"/>
        <v>45100</v>
      </c>
      <c r="G130" s="49">
        <f t="shared" si="28"/>
        <v>-1.3773147948086262E-2</v>
      </c>
      <c r="H130" s="49"/>
      <c r="I130" s="49"/>
      <c r="J130" s="49"/>
      <c r="K130">
        <f t="shared" si="36"/>
        <v>-1.3773147948086262E-2</v>
      </c>
      <c r="L130" s="49"/>
      <c r="M130" s="49"/>
      <c r="N130" s="49"/>
      <c r="O130" s="49">
        <f t="shared" ca="1" si="35"/>
        <v>-7.2717026014580688E-4</v>
      </c>
      <c r="P130" s="49">
        <f t="shared" si="32"/>
        <v>-1.0234223999800708E-2</v>
      </c>
      <c r="Q130" s="50">
        <f t="shared" si="33"/>
        <v>40260.88407</v>
      </c>
      <c r="R130">
        <f t="shared" si="29"/>
        <v>1.2523982711749012E-5</v>
      </c>
      <c r="S130">
        <v>1</v>
      </c>
      <c r="T130">
        <f t="shared" si="34"/>
        <v>1.2523982711749012E-5</v>
      </c>
    </row>
    <row r="131" spans="1:23">
      <c r="A131" s="65" t="s">
        <v>190</v>
      </c>
      <c r="B131" s="70" t="s">
        <v>152</v>
      </c>
      <c r="C131" s="71">
        <v>55279.385110000003</v>
      </c>
      <c r="D131" s="71">
        <v>8.9999999999999998E-4</v>
      </c>
      <c r="E131" s="49">
        <f t="shared" si="30"/>
        <v>45099.966743992278</v>
      </c>
      <c r="F131" s="49">
        <f t="shared" si="31"/>
        <v>45100</v>
      </c>
      <c r="G131" s="49">
        <f t="shared" ref="G131:G166" si="37">+C131-(C$7+F131*C$8)</f>
        <v>-1.2733147945255041E-2</v>
      </c>
      <c r="H131" s="49"/>
      <c r="I131" s="49"/>
      <c r="J131" s="49"/>
      <c r="K131">
        <f t="shared" si="36"/>
        <v>-1.2733147945255041E-2</v>
      </c>
      <c r="L131" s="49"/>
      <c r="M131" s="49"/>
      <c r="N131" s="49"/>
      <c r="O131" s="49">
        <f t="shared" ca="1" si="35"/>
        <v>-7.2717026014580688E-4</v>
      </c>
      <c r="P131" s="49">
        <f t="shared" si="32"/>
        <v>-1.0234223999800708E-2</v>
      </c>
      <c r="Q131" s="50">
        <f t="shared" si="33"/>
        <v>40260.885110000003</v>
      </c>
      <c r="R131">
        <f t="shared" ref="R131:R166" si="38">+(G131-P131)^2</f>
        <v>6.24462088516505E-6</v>
      </c>
      <c r="S131">
        <v>1</v>
      </c>
      <c r="T131">
        <f t="shared" si="34"/>
        <v>6.24462088516505E-6</v>
      </c>
    </row>
    <row r="132" spans="1:23">
      <c r="A132" s="65" t="s">
        <v>190</v>
      </c>
      <c r="B132" s="70" t="s">
        <v>152</v>
      </c>
      <c r="C132" s="71">
        <v>55279.38551</v>
      </c>
      <c r="D132" s="71">
        <v>5.9999999999999995E-4</v>
      </c>
      <c r="E132" s="49">
        <f t="shared" si="30"/>
        <v>45099.967788698821</v>
      </c>
      <c r="F132" s="49">
        <f t="shared" si="31"/>
        <v>45100</v>
      </c>
      <c r="G132" s="49">
        <f t="shared" si="37"/>
        <v>-1.2333147948083933E-2</v>
      </c>
      <c r="H132" s="49"/>
      <c r="I132" s="49"/>
      <c r="J132" s="49"/>
      <c r="K132">
        <f t="shared" si="36"/>
        <v>-1.2333147948083933E-2</v>
      </c>
      <c r="L132" s="49"/>
      <c r="M132" s="49"/>
      <c r="N132" s="49"/>
      <c r="O132" s="49">
        <f t="shared" ca="1" si="35"/>
        <v>-7.2717026014580688E-4</v>
      </c>
      <c r="P132" s="49">
        <f t="shared" si="32"/>
        <v>-1.0234223999800708E-2</v>
      </c>
      <c r="Q132" s="50">
        <f t="shared" si="33"/>
        <v>40260.88551</v>
      </c>
      <c r="R132">
        <f t="shared" si="38"/>
        <v>4.4054817406768435E-6</v>
      </c>
      <c r="S132">
        <v>1</v>
      </c>
      <c r="T132">
        <f t="shared" si="34"/>
        <v>4.4054817406768435E-6</v>
      </c>
    </row>
    <row r="133" spans="1:23">
      <c r="A133" s="67" t="s">
        <v>185</v>
      </c>
      <c r="B133" s="68" t="s">
        <v>152</v>
      </c>
      <c r="C133" s="67">
        <v>55289.340300000003</v>
      </c>
      <c r="D133" s="67">
        <v>2.9999999999999997E-4</v>
      </c>
      <c r="E133" s="69">
        <f t="shared" si="30"/>
        <v>45125.967374550179</v>
      </c>
      <c r="F133" s="49">
        <f t="shared" si="31"/>
        <v>45126</v>
      </c>
      <c r="G133" s="49">
        <f t="shared" si="37"/>
        <v>-1.2491718276578467E-2</v>
      </c>
      <c r="H133" s="49"/>
      <c r="I133" s="49"/>
      <c r="J133" s="49"/>
      <c r="K133" s="54">
        <f t="shared" si="36"/>
        <v>-1.2491718276578467E-2</v>
      </c>
      <c r="L133" s="49"/>
      <c r="M133" s="49"/>
      <c r="N133" s="49"/>
      <c r="O133" s="49">
        <f t="shared" ca="1" si="35"/>
        <v>-7.636687201378195E-4</v>
      </c>
      <c r="P133" s="49">
        <f t="shared" si="32"/>
        <v>-1.0217198793288293E-2</v>
      </c>
      <c r="Q133" s="50">
        <f t="shared" si="33"/>
        <v>40270.840300000003</v>
      </c>
      <c r="R133">
        <f t="shared" si="38"/>
        <v>5.1734388798666015E-6</v>
      </c>
      <c r="S133">
        <v>1</v>
      </c>
      <c r="T133">
        <f t="shared" si="34"/>
        <v>5.1734388798666015E-6</v>
      </c>
      <c r="V133" s="54"/>
      <c r="W133" s="54"/>
    </row>
    <row r="134" spans="1:23">
      <c r="A134" s="67" t="s">
        <v>198</v>
      </c>
      <c r="B134" s="68" t="s">
        <v>152</v>
      </c>
      <c r="C134" s="67">
        <v>55566.929700000001</v>
      </c>
      <c r="D134" s="67">
        <v>6.9999999999999999E-4</v>
      </c>
      <c r="E134" s="69">
        <f t="shared" si="30"/>
        <v>45850.966037176244</v>
      </c>
      <c r="F134" s="49">
        <f t="shared" si="31"/>
        <v>45851</v>
      </c>
      <c r="G134" s="49">
        <f t="shared" si="37"/>
        <v>-1.3003775529796258E-2</v>
      </c>
      <c r="H134" s="49"/>
      <c r="I134" s="49"/>
      <c r="J134" s="49"/>
      <c r="K134" s="54">
        <f t="shared" si="36"/>
        <v>-1.3003775529796258E-2</v>
      </c>
      <c r="L134" s="49"/>
      <c r="M134" s="49"/>
      <c r="N134" s="49"/>
      <c r="O134" s="49">
        <f t="shared" ca="1" si="35"/>
        <v>-1.7814142391459481E-3</v>
      </c>
      <c r="P134" s="49">
        <f t="shared" si="32"/>
        <v>-9.7318193697963767E-3</v>
      </c>
      <c r="Q134" s="50">
        <f t="shared" si="33"/>
        <v>40548.429700000001</v>
      </c>
      <c r="R134">
        <f t="shared" si="38"/>
        <v>1.0705697112961166E-5</v>
      </c>
      <c r="S134">
        <v>1</v>
      </c>
      <c r="T134">
        <f t="shared" si="34"/>
        <v>1.0705697112961166E-5</v>
      </c>
    </row>
    <row r="135" spans="1:23">
      <c r="A135" s="67" t="s">
        <v>199</v>
      </c>
      <c r="B135" s="68" t="s">
        <v>152</v>
      </c>
      <c r="C135" s="67">
        <v>55622.449699999997</v>
      </c>
      <c r="D135" s="67">
        <v>4.7999999999999996E-3</v>
      </c>
      <c r="E135" s="69">
        <f t="shared" si="30"/>
        <v>45995.971306646177</v>
      </c>
      <c r="F135" s="49">
        <f t="shared" si="31"/>
        <v>45996</v>
      </c>
      <c r="G135" s="49">
        <f t="shared" si="37"/>
        <v>-1.09861869859742E-2</v>
      </c>
      <c r="H135" s="49"/>
      <c r="I135" s="49"/>
      <c r="J135" s="54">
        <f>G135</f>
        <v>-1.09861869859742E-2</v>
      </c>
      <c r="K135" s="49"/>
      <c r="L135" s="49"/>
      <c r="M135" s="49"/>
      <c r="N135" s="49"/>
      <c r="O135" s="49">
        <f t="shared" ca="1" si="35"/>
        <v>-1.9849633429475794E-3</v>
      </c>
      <c r="P135" s="49">
        <f t="shared" si="32"/>
        <v>-9.6322787350038921E-3</v>
      </c>
      <c r="Q135" s="50">
        <f t="shared" si="33"/>
        <v>40603.949699999997</v>
      </c>
      <c r="R135">
        <f t="shared" si="38"/>
        <v>1.8330675520454784E-6</v>
      </c>
      <c r="S135">
        <v>1</v>
      </c>
      <c r="T135">
        <f t="shared" si="34"/>
        <v>1.8330675520454784E-6</v>
      </c>
    </row>
    <row r="136" spans="1:23">
      <c r="A136" s="67" t="s">
        <v>198</v>
      </c>
      <c r="B136" s="68" t="s">
        <v>153</v>
      </c>
      <c r="C136" s="67">
        <v>55656.717299999997</v>
      </c>
      <c r="D136" s="67">
        <v>2.9999999999999997E-4</v>
      </c>
      <c r="E136" s="69">
        <f t="shared" si="30"/>
        <v>46085.470272281767</v>
      </c>
      <c r="F136" s="49">
        <f t="shared" si="31"/>
        <v>46085.5</v>
      </c>
      <c r="G136" s="49">
        <f t="shared" si="37"/>
        <v>-1.138222715962911E-2</v>
      </c>
      <c r="H136" s="49"/>
      <c r="I136" s="49"/>
      <c r="J136" s="49"/>
      <c r="K136" s="54">
        <f>G136</f>
        <v>-1.138222715962911E-2</v>
      </c>
      <c r="L136" s="49"/>
      <c r="M136" s="49"/>
      <c r="N136" s="49"/>
      <c r="O136" s="49">
        <f t="shared" ca="1" si="35"/>
        <v>-2.1106022725354834E-3</v>
      </c>
      <c r="P136" s="49">
        <f t="shared" si="32"/>
        <v>-9.5704280724045812E-3</v>
      </c>
      <c r="Q136" s="50">
        <f t="shared" si="33"/>
        <v>40638.217299999997</v>
      </c>
      <c r="R136">
        <f t="shared" si="38"/>
        <v>3.2826159324676366E-6</v>
      </c>
      <c r="S136">
        <v>1</v>
      </c>
      <c r="T136">
        <f t="shared" si="34"/>
        <v>3.2826159324676366E-6</v>
      </c>
    </row>
    <row r="137" spans="1:23">
      <c r="A137" s="65" t="s">
        <v>214</v>
      </c>
      <c r="B137" s="70" t="s">
        <v>152</v>
      </c>
      <c r="C137" s="71">
        <v>55658.442069999997</v>
      </c>
      <c r="D137" s="71">
        <v>5.0000000000000001E-4</v>
      </c>
      <c r="E137" s="49">
        <f t="shared" ref="E137:E166" si="39">+(C137-C$7)/C$8</f>
        <v>46089.974968582632</v>
      </c>
      <c r="F137" s="49">
        <f t="shared" ref="F137:F171" si="40">ROUND(2*E137,0)/2</f>
        <v>46090</v>
      </c>
      <c r="G137" s="49">
        <f t="shared" si="37"/>
        <v>-9.5840951034915633E-3</v>
      </c>
      <c r="H137" s="49"/>
      <c r="I137" s="49"/>
      <c r="J137" s="49"/>
      <c r="K137">
        <f>G137</f>
        <v>-9.5840951034915633E-3</v>
      </c>
      <c r="L137" s="49"/>
      <c r="M137" s="49"/>
      <c r="N137" s="49"/>
      <c r="O137" s="49">
        <f t="shared" ref="O137:O166" ca="1" si="41">+C$11+C$12*F137</f>
        <v>-2.1169193136879455E-3</v>
      </c>
      <c r="P137" s="49">
        <f t="shared" ref="P137:P166" si="42">+D$11+D$12*F137+D$13*F137^2</f>
        <v>-9.5673099978739462E-3</v>
      </c>
      <c r="Q137" s="50">
        <f t="shared" ref="Q137:Q166" si="43">+C137-15018.5</f>
        <v>40639.942069999997</v>
      </c>
      <c r="R137">
        <f t="shared" si="38"/>
        <v>2.817397705945627E-10</v>
      </c>
      <c r="S137">
        <v>1</v>
      </c>
      <c r="T137">
        <f t="shared" ref="T137:T166" si="44">+S137*R137</f>
        <v>2.817397705945627E-10</v>
      </c>
    </row>
    <row r="138" spans="1:23">
      <c r="A138" s="65" t="s">
        <v>212</v>
      </c>
      <c r="B138" s="77" t="s">
        <v>153</v>
      </c>
      <c r="C138" s="156">
        <v>55674.330099999999</v>
      </c>
      <c r="D138" s="156">
        <v>2.0000000000000001E-4</v>
      </c>
      <c r="E138" s="69">
        <f t="shared" si="39"/>
        <v>46131.470791196043</v>
      </c>
      <c r="F138" s="49">
        <f t="shared" si="40"/>
        <v>46131.5</v>
      </c>
      <c r="G138" s="49">
        <f t="shared" si="37"/>
        <v>-1.1183543894730974E-2</v>
      </c>
      <c r="H138" s="49"/>
      <c r="I138" s="49"/>
      <c r="J138" s="49"/>
      <c r="K138" s="54">
        <f>G138</f>
        <v>-1.1183543894730974E-2</v>
      </c>
      <c r="L138" s="49"/>
      <c r="M138" s="49"/>
      <c r="N138" s="49"/>
      <c r="O138" s="49">
        <f t="shared" ca="1" si="41"/>
        <v>-2.1751764709828925E-3</v>
      </c>
      <c r="P138" s="49">
        <f t="shared" si="42"/>
        <v>-9.5385171231299332E-3</v>
      </c>
      <c r="Q138" s="50">
        <f t="shared" si="43"/>
        <v>40655.830099999999</v>
      </c>
      <c r="R138">
        <f t="shared" si="38"/>
        <v>2.7061130792841431E-6</v>
      </c>
      <c r="S138">
        <v>1</v>
      </c>
      <c r="T138">
        <f t="shared" si="44"/>
        <v>2.7061130792841431E-6</v>
      </c>
    </row>
    <row r="139" spans="1:23">
      <c r="A139" s="67" t="s">
        <v>201</v>
      </c>
      <c r="B139" s="68" t="s">
        <v>152</v>
      </c>
      <c r="C139" s="67">
        <v>55929.902999999998</v>
      </c>
      <c r="D139" s="67">
        <v>2.0000000000000001E-4</v>
      </c>
      <c r="E139" s="69">
        <f t="shared" si="39"/>
        <v>46798.967499296086</v>
      </c>
      <c r="F139" s="49">
        <f t="shared" si="40"/>
        <v>46799</v>
      </c>
      <c r="G139" s="49">
        <f t="shared" si="37"/>
        <v>-1.244395522371633E-2</v>
      </c>
      <c r="H139" s="49"/>
      <c r="I139" s="49"/>
      <c r="J139" s="49"/>
      <c r="K139" s="54">
        <f>G139</f>
        <v>-1.244395522371633E-2</v>
      </c>
      <c r="L139" s="49"/>
      <c r="M139" s="49"/>
      <c r="N139" s="49"/>
      <c r="O139" s="49">
        <f t="shared" ca="1" si="41"/>
        <v>-3.1122042419317597E-3</v>
      </c>
      <c r="P139" s="49">
        <f t="shared" si="42"/>
        <v>-9.0661561896768494E-3</v>
      </c>
      <c r="Q139" s="50">
        <f t="shared" si="43"/>
        <v>40911.402999999998</v>
      </c>
      <c r="R139">
        <f t="shared" si="38"/>
        <v>1.1409526314358046E-5</v>
      </c>
      <c r="S139">
        <v>1</v>
      </c>
      <c r="T139">
        <f t="shared" si="44"/>
        <v>1.1409526314358046E-5</v>
      </c>
    </row>
    <row r="140" spans="1:23">
      <c r="A140" s="82" t="s">
        <v>224</v>
      </c>
      <c r="B140" s="70"/>
      <c r="C140" s="71">
        <v>55944.836900000002</v>
      </c>
      <c r="D140" s="71">
        <v>2.0000000000000001E-4</v>
      </c>
      <c r="E140" s="74">
        <f t="shared" si="39"/>
        <v>46837.971357252456</v>
      </c>
      <c r="F140" s="54">
        <f t="shared" si="40"/>
        <v>46838</v>
      </c>
      <c r="G140" s="54">
        <f t="shared" si="37"/>
        <v>-1.0966810717945918E-2</v>
      </c>
      <c r="H140" s="54"/>
      <c r="I140" s="54"/>
      <c r="J140" s="54"/>
      <c r="K140" s="54">
        <f>G140</f>
        <v>-1.0966810717945918E-2</v>
      </c>
      <c r="L140" s="49"/>
      <c r="M140" s="54"/>
      <c r="N140" s="54"/>
      <c r="O140" s="54">
        <f t="shared" ca="1" si="41"/>
        <v>-3.1669519319197786E-3</v>
      </c>
      <c r="P140" s="49">
        <f t="shared" si="42"/>
        <v>-9.0380192262002126E-3</v>
      </c>
      <c r="Q140" s="55">
        <f t="shared" si="43"/>
        <v>40926.336900000002</v>
      </c>
      <c r="R140">
        <f t="shared" si="38"/>
        <v>3.720236618630625E-6</v>
      </c>
      <c r="S140">
        <v>1</v>
      </c>
      <c r="T140">
        <f t="shared" si="44"/>
        <v>3.720236618630625E-6</v>
      </c>
    </row>
    <row r="141" spans="1:23">
      <c r="A141" s="65" t="s">
        <v>215</v>
      </c>
      <c r="B141" s="70" t="s">
        <v>153</v>
      </c>
      <c r="C141" s="71">
        <v>55963.411899999999</v>
      </c>
      <c r="D141" s="71">
        <v>1.1999999999999999E-3</v>
      </c>
      <c r="E141" s="49">
        <f t="shared" si="39"/>
        <v>46886.484917778464</v>
      </c>
      <c r="F141" s="49">
        <f t="shared" si="40"/>
        <v>46886.5</v>
      </c>
      <c r="G141" s="49">
        <f t="shared" si="37"/>
        <v>-5.7747207538341172E-3</v>
      </c>
      <c r="H141" s="49"/>
      <c r="I141" s="49"/>
      <c r="J141" s="54">
        <f>G141</f>
        <v>-5.7747207538341172E-3</v>
      </c>
      <c r="K141" s="49"/>
      <c r="L141" s="49"/>
      <c r="M141" s="49"/>
      <c r="O141" s="49">
        <f t="shared" ca="1" si="41"/>
        <v>-3.2350355976741157E-3</v>
      </c>
      <c r="P141" s="49">
        <f t="shared" si="42"/>
        <v>-9.0029454715612883E-3</v>
      </c>
      <c r="Q141" s="50">
        <f t="shared" si="43"/>
        <v>40944.911899999999</v>
      </c>
      <c r="R141">
        <f t="shared" si="38"/>
        <v>1.0421434828144674E-5</v>
      </c>
      <c r="S141">
        <v>1</v>
      </c>
      <c r="T141">
        <f t="shared" si="44"/>
        <v>1.0421434828144674E-5</v>
      </c>
    </row>
    <row r="142" spans="1:23">
      <c r="A142" s="65" t="s">
        <v>215</v>
      </c>
      <c r="B142" s="70" t="s">
        <v>152</v>
      </c>
      <c r="C142" s="71">
        <v>55963.5982</v>
      </c>
      <c r="D142" s="71">
        <v>1.6999999999999999E-3</v>
      </c>
      <c r="E142" s="49">
        <f t="shared" si="39"/>
        <v>46886.971489855234</v>
      </c>
      <c r="F142" s="49">
        <f t="shared" si="40"/>
        <v>46887</v>
      </c>
      <c r="G142" s="49">
        <f t="shared" si="37"/>
        <v>-1.0916039413132239E-2</v>
      </c>
      <c r="H142" s="49"/>
      <c r="I142" s="49"/>
      <c r="J142" s="54">
        <f>G142</f>
        <v>-1.0916039413132239E-2</v>
      </c>
      <c r="K142" s="49"/>
      <c r="L142" s="49"/>
      <c r="M142" s="49"/>
      <c r="O142" s="49">
        <f t="shared" ca="1" si="41"/>
        <v>-3.2357374911354958E-3</v>
      </c>
      <c r="P142" s="49">
        <f t="shared" si="42"/>
        <v>-9.0025834077748224E-3</v>
      </c>
      <c r="Q142" s="50">
        <f t="shared" si="43"/>
        <v>40945.0982</v>
      </c>
      <c r="R142">
        <f t="shared" si="38"/>
        <v>3.6613138844383624E-6</v>
      </c>
      <c r="S142">
        <v>1</v>
      </c>
      <c r="T142">
        <f t="shared" si="44"/>
        <v>3.6613138844383624E-6</v>
      </c>
    </row>
    <row r="143" spans="1:23">
      <c r="A143" s="65" t="s">
        <v>214</v>
      </c>
      <c r="B143" s="70" t="s">
        <v>152</v>
      </c>
      <c r="C143" s="71">
        <v>56293.643750000003</v>
      </c>
      <c r="D143" s="71">
        <v>2.9999999999999997E-4</v>
      </c>
      <c r="E143" s="49">
        <f t="shared" si="39"/>
        <v>47748.973361525008</v>
      </c>
      <c r="F143" s="49">
        <f t="shared" si="40"/>
        <v>47749</v>
      </c>
      <c r="G143" s="49">
        <f t="shared" si="37"/>
        <v>-1.019940956030041E-2</v>
      </c>
      <c r="H143" s="49"/>
      <c r="I143" s="49"/>
      <c r="J143" s="49"/>
      <c r="K143">
        <f t="shared" ref="K143:K166" si="45">G143</f>
        <v>-1.019940956030041E-2</v>
      </c>
      <c r="L143" s="49"/>
      <c r="M143" s="49"/>
      <c r="N143" s="49"/>
      <c r="O143" s="49">
        <f t="shared" ca="1" si="41"/>
        <v>-4.4458018185630915E-3</v>
      </c>
      <c r="P143" s="49">
        <f t="shared" si="42"/>
        <v>-8.3638592403313464E-3</v>
      </c>
      <c r="Q143" s="50">
        <f t="shared" si="43"/>
        <v>41275.143750000003</v>
      </c>
      <c r="R143">
        <f t="shared" si="38"/>
        <v>3.3692449771385312E-6</v>
      </c>
      <c r="S143">
        <v>1</v>
      </c>
      <c r="T143">
        <f t="shared" si="44"/>
        <v>3.3692449771385312E-6</v>
      </c>
    </row>
    <row r="144" spans="1:23">
      <c r="A144" s="71" t="s">
        <v>761</v>
      </c>
      <c r="B144" s="70" t="s">
        <v>152</v>
      </c>
      <c r="C144" s="159">
        <v>56584.635410000003</v>
      </c>
      <c r="D144" s="71">
        <v>1E-3</v>
      </c>
      <c r="E144" s="69">
        <f t="shared" si="39"/>
        <v>48508.975596247736</v>
      </c>
      <c r="F144" s="49">
        <f t="shared" si="40"/>
        <v>48509</v>
      </c>
      <c r="G144" s="49">
        <f t="shared" si="37"/>
        <v>-9.3437730247387663E-3</v>
      </c>
      <c r="H144" s="49"/>
      <c r="I144" s="49"/>
      <c r="J144" s="49"/>
      <c r="K144" s="54">
        <f t="shared" si="45"/>
        <v>-9.3437730247387663E-3</v>
      </c>
      <c r="L144" s="49"/>
      <c r="M144" s="49"/>
      <c r="O144" s="49">
        <f t="shared" ca="1" si="41"/>
        <v>-5.5126798798681709E-3</v>
      </c>
      <c r="P144" s="49">
        <f t="shared" si="42"/>
        <v>-7.7766297726322639E-3</v>
      </c>
      <c r="Q144" s="50">
        <f t="shared" si="43"/>
        <v>41566.135410000003</v>
      </c>
      <c r="R144">
        <f t="shared" si="38"/>
        <v>2.4559379726229442E-6</v>
      </c>
      <c r="S144">
        <v>1</v>
      </c>
      <c r="T144">
        <f t="shared" si="44"/>
        <v>2.4559379726229442E-6</v>
      </c>
    </row>
    <row r="145" spans="1:20">
      <c r="A145" s="71" t="s">
        <v>761</v>
      </c>
      <c r="B145" s="70" t="s">
        <v>152</v>
      </c>
      <c r="C145" s="159">
        <v>56602.631670000002</v>
      </c>
      <c r="D145" s="71">
        <v>4.0000000000000002E-4</v>
      </c>
      <c r="E145" s="69">
        <f t="shared" si="39"/>
        <v>48555.977623098435</v>
      </c>
      <c r="F145" s="49">
        <f t="shared" si="40"/>
        <v>48556</v>
      </c>
      <c r="G145" s="49">
        <f t="shared" si="37"/>
        <v>-8.5677270835731179E-3</v>
      </c>
      <c r="H145" s="49"/>
      <c r="I145" s="49"/>
      <c r="J145" s="49"/>
      <c r="K145" s="54">
        <f t="shared" si="45"/>
        <v>-8.5677270835731179E-3</v>
      </c>
      <c r="L145" s="49"/>
      <c r="M145" s="49"/>
      <c r="O145" s="49">
        <f t="shared" ca="1" si="41"/>
        <v>-5.5786578652383539E-3</v>
      </c>
      <c r="P145" s="49">
        <f t="shared" si="42"/>
        <v>-7.739573199836057E-3</v>
      </c>
      <c r="Q145" s="50">
        <f t="shared" si="43"/>
        <v>41584.131670000002</v>
      </c>
      <c r="R145">
        <f t="shared" si="38"/>
        <v>6.858388551487773E-7</v>
      </c>
      <c r="S145">
        <v>1</v>
      </c>
      <c r="T145">
        <f t="shared" si="44"/>
        <v>6.858388551487773E-7</v>
      </c>
    </row>
    <row r="146" spans="1:20">
      <c r="A146" s="71" t="s">
        <v>226</v>
      </c>
      <c r="B146" s="70" t="s">
        <v>152</v>
      </c>
      <c r="C146" s="71">
        <v>56650.49065</v>
      </c>
      <c r="D146" s="71">
        <v>3.2000000000000003E-4</v>
      </c>
      <c r="E146" s="69">
        <f t="shared" si="39"/>
        <v>48680.974098088642</v>
      </c>
      <c r="F146" s="49">
        <f t="shared" si="40"/>
        <v>48681</v>
      </c>
      <c r="G146" s="49">
        <f t="shared" si="37"/>
        <v>-9.9173921335022897E-3</v>
      </c>
      <c r="H146" s="49"/>
      <c r="I146" s="49"/>
      <c r="J146" s="49"/>
      <c r="K146" s="54">
        <f t="shared" si="45"/>
        <v>-9.9173921335022897E-3</v>
      </c>
      <c r="L146" s="49"/>
      <c r="M146" s="49"/>
      <c r="O146" s="49">
        <f t="shared" ca="1" si="41"/>
        <v>-5.7541312305845749E-3</v>
      </c>
      <c r="P146" s="49">
        <f t="shared" si="42"/>
        <v>-7.6405984126019649E-3</v>
      </c>
      <c r="Q146" s="50">
        <f t="shared" si="43"/>
        <v>41631.99065</v>
      </c>
      <c r="R146">
        <f t="shared" si="38"/>
        <v>5.183789647531146E-6</v>
      </c>
      <c r="S146">
        <v>1</v>
      </c>
      <c r="T146">
        <f t="shared" si="44"/>
        <v>5.183789647531146E-6</v>
      </c>
    </row>
    <row r="147" spans="1:20">
      <c r="A147" s="160" t="s">
        <v>226</v>
      </c>
      <c r="B147" s="161" t="s">
        <v>153</v>
      </c>
      <c r="C147" s="160">
        <v>56650.685420000002</v>
      </c>
      <c r="D147" s="160">
        <v>3.6000000000000002E-4</v>
      </c>
      <c r="E147" s="69">
        <f t="shared" si="39"/>
        <v>48681.48279182666</v>
      </c>
      <c r="F147" s="49">
        <f t="shared" si="40"/>
        <v>48681.5</v>
      </c>
      <c r="G147" s="49">
        <f t="shared" si="37"/>
        <v>-6.5887107921298593E-3</v>
      </c>
      <c r="H147" s="49"/>
      <c r="I147" s="49"/>
      <c r="J147" s="49"/>
      <c r="K147" s="54">
        <f t="shared" si="45"/>
        <v>-6.5887107921298593E-3</v>
      </c>
      <c r="L147" s="49"/>
      <c r="M147" s="49"/>
      <c r="O147" s="49">
        <f t="shared" ca="1" si="41"/>
        <v>-5.7548331240459688E-3</v>
      </c>
      <c r="P147" s="49">
        <f t="shared" si="42"/>
        <v>-7.640201287427914E-3</v>
      </c>
      <c r="Q147" s="50">
        <f t="shared" si="43"/>
        <v>41632.185420000002</v>
      </c>
      <c r="R147">
        <f t="shared" si="38"/>
        <v>1.1056322617021485E-6</v>
      </c>
      <c r="S147">
        <v>1</v>
      </c>
      <c r="T147">
        <f t="shared" si="44"/>
        <v>1.1056322617021485E-6</v>
      </c>
    </row>
    <row r="148" spans="1:20">
      <c r="A148" s="162" t="s">
        <v>759</v>
      </c>
      <c r="B148" s="163" t="s">
        <v>152</v>
      </c>
      <c r="C148" s="162">
        <v>56709.454899999997</v>
      </c>
      <c r="D148" s="162">
        <v>3.0000000000000001E-3</v>
      </c>
      <c r="E148" s="69">
        <f t="shared" si="39"/>
        <v>48834.974943916139</v>
      </c>
      <c r="F148" s="49">
        <f t="shared" si="40"/>
        <v>48835</v>
      </c>
      <c r="G148" s="49">
        <f t="shared" si="37"/>
        <v>-9.5935394710977562E-3</v>
      </c>
      <c r="H148" s="49"/>
      <c r="I148" s="49"/>
      <c r="J148" s="49"/>
      <c r="K148" s="54">
        <f t="shared" si="45"/>
        <v>-9.5935394710977562E-3</v>
      </c>
      <c r="L148" s="49"/>
      <c r="M148" s="49"/>
      <c r="O148" s="49">
        <f t="shared" ca="1" si="41"/>
        <v>-5.9703144166911304E-3</v>
      </c>
      <c r="P148" s="49">
        <f t="shared" si="42"/>
        <v>-7.5178219943289118E-3</v>
      </c>
      <c r="Q148" s="50">
        <f t="shared" si="43"/>
        <v>41690.954899999997</v>
      </c>
      <c r="R148">
        <f t="shared" si="38"/>
        <v>4.3086030433636184E-6</v>
      </c>
      <c r="S148">
        <v>1</v>
      </c>
      <c r="T148">
        <f t="shared" si="44"/>
        <v>4.3086030433636184E-6</v>
      </c>
    </row>
    <row r="149" spans="1:20">
      <c r="A149" s="160" t="s">
        <v>765</v>
      </c>
      <c r="B149" s="161" t="s">
        <v>152</v>
      </c>
      <c r="C149" s="160">
        <v>56709.4565</v>
      </c>
      <c r="D149" s="160">
        <v>2.0000000000000001E-4</v>
      </c>
      <c r="E149" s="69">
        <f t="shared" si="39"/>
        <v>48834.979122742356</v>
      </c>
      <c r="F149" s="49">
        <f t="shared" si="40"/>
        <v>48835</v>
      </c>
      <c r="G149" s="49">
        <f t="shared" si="37"/>
        <v>-7.9935394678614102E-3</v>
      </c>
      <c r="H149" s="49"/>
      <c r="I149" s="49"/>
      <c r="J149" s="49"/>
      <c r="K149" s="54">
        <f t="shared" si="45"/>
        <v>-7.9935394678614102E-3</v>
      </c>
      <c r="L149" s="49"/>
      <c r="M149" s="49"/>
      <c r="O149" s="49">
        <f t="shared" ca="1" si="41"/>
        <v>-5.9703144166911304E-3</v>
      </c>
      <c r="P149" s="49">
        <f t="shared" si="42"/>
        <v>-7.5178219943289118E-3</v>
      </c>
      <c r="Q149" s="50">
        <f t="shared" si="43"/>
        <v>41690.9565</v>
      </c>
      <c r="R149">
        <f t="shared" si="38"/>
        <v>2.2630711462414335E-7</v>
      </c>
      <c r="S149">
        <v>1</v>
      </c>
      <c r="T149">
        <f t="shared" si="44"/>
        <v>2.2630711462414335E-7</v>
      </c>
    </row>
    <row r="150" spans="1:20">
      <c r="A150" s="162" t="s">
        <v>759</v>
      </c>
      <c r="B150" s="163" t="s">
        <v>152</v>
      </c>
      <c r="C150" s="162">
        <v>56743.340700000001</v>
      </c>
      <c r="D150" s="162">
        <v>1.4E-3</v>
      </c>
      <c r="E150" s="69">
        <f t="shared" si="39"/>
        <v>48923.476737147495</v>
      </c>
      <c r="F150" s="49">
        <f t="shared" si="40"/>
        <v>48923.5</v>
      </c>
      <c r="G150" s="49">
        <f t="shared" si="37"/>
        <v>-8.9069423120236024E-3</v>
      </c>
      <c r="H150" s="49"/>
      <c r="I150" s="49"/>
      <c r="J150" s="49"/>
      <c r="K150" s="54">
        <f t="shared" si="45"/>
        <v>-8.9069423120236024E-3</v>
      </c>
      <c r="L150" s="49"/>
      <c r="M150" s="49"/>
      <c r="O150" s="49">
        <f t="shared" ca="1" si="41"/>
        <v>-6.0945495593562604E-3</v>
      </c>
      <c r="P150" s="49">
        <f t="shared" si="42"/>
        <v>-7.4468461010519515E-3</v>
      </c>
      <c r="Q150" s="50">
        <f t="shared" si="43"/>
        <v>41724.840700000001</v>
      </c>
      <c r="R150">
        <f t="shared" si="38"/>
        <v>2.1318809452937715E-6</v>
      </c>
      <c r="S150">
        <v>1</v>
      </c>
      <c r="T150">
        <f t="shared" si="44"/>
        <v>2.1318809452937715E-6</v>
      </c>
    </row>
    <row r="151" spans="1:20">
      <c r="A151" s="162" t="s">
        <v>759</v>
      </c>
      <c r="B151" s="163" t="s">
        <v>152</v>
      </c>
      <c r="C151" s="162">
        <v>56743.534</v>
      </c>
      <c r="D151" s="162">
        <v>2.5999999999999999E-3</v>
      </c>
      <c r="E151" s="69">
        <f t="shared" si="39"/>
        <v>48923.981591588934</v>
      </c>
      <c r="F151" s="49">
        <f t="shared" si="40"/>
        <v>48924</v>
      </c>
      <c r="G151" s="49">
        <f t="shared" si="37"/>
        <v>-7.0482609735336155E-3</v>
      </c>
      <c r="H151" s="49"/>
      <c r="I151" s="49"/>
      <c r="J151" s="49"/>
      <c r="K151" s="54">
        <f t="shared" si="45"/>
        <v>-7.0482609735336155E-3</v>
      </c>
      <c r="L151" s="49"/>
      <c r="M151" s="49"/>
      <c r="O151" s="49">
        <f t="shared" ca="1" si="41"/>
        <v>-6.0952514528176405E-3</v>
      </c>
      <c r="P151" s="49">
        <f t="shared" si="42"/>
        <v>-7.4464442378525536E-3</v>
      </c>
      <c r="Q151" s="50">
        <f t="shared" si="43"/>
        <v>41725.034</v>
      </c>
      <c r="R151">
        <f t="shared" si="38"/>
        <v>1.5854991198368535E-7</v>
      </c>
      <c r="S151">
        <v>1</v>
      </c>
      <c r="T151">
        <f t="shared" si="44"/>
        <v>1.5854991198368535E-7</v>
      </c>
    </row>
    <row r="152" spans="1:20">
      <c r="A152" s="164" t="s">
        <v>227</v>
      </c>
      <c r="B152" s="161" t="s">
        <v>152</v>
      </c>
      <c r="C152" s="160">
        <v>56765.356699999997</v>
      </c>
      <c r="D152" s="160">
        <v>4.0000000000000002E-4</v>
      </c>
      <c r="E152" s="69">
        <f t="shared" si="39"/>
        <v>48980.977385790327</v>
      </c>
      <c r="F152" s="49">
        <f t="shared" si="40"/>
        <v>48981</v>
      </c>
      <c r="G152" s="49">
        <f t="shared" si="37"/>
        <v>-8.6585882454528473E-3</v>
      </c>
      <c r="H152" s="49"/>
      <c r="I152" s="49"/>
      <c r="J152" s="49"/>
      <c r="K152">
        <f t="shared" si="45"/>
        <v>-8.6585882454528473E-3</v>
      </c>
      <c r="L152" s="49"/>
      <c r="M152" s="49"/>
      <c r="N152" s="49"/>
      <c r="O152" s="49">
        <f t="shared" ca="1" si="41"/>
        <v>-6.1752673074155218E-3</v>
      </c>
      <c r="P152" s="49">
        <f t="shared" si="42"/>
        <v>-7.4005677965100838E-3</v>
      </c>
      <c r="Q152" s="50">
        <f t="shared" si="43"/>
        <v>41746.856699999997</v>
      </c>
      <c r="R152">
        <f t="shared" si="38"/>
        <v>1.5826154499581522E-6</v>
      </c>
      <c r="S152">
        <v>1</v>
      </c>
      <c r="T152">
        <f t="shared" si="44"/>
        <v>1.5826154499581522E-6</v>
      </c>
    </row>
    <row r="153" spans="1:20">
      <c r="A153" s="173" t="s">
        <v>1</v>
      </c>
      <c r="B153" s="176" t="s">
        <v>153</v>
      </c>
      <c r="C153" s="173">
        <v>57005.233299999963</v>
      </c>
      <c r="D153" s="173" t="s">
        <v>6</v>
      </c>
      <c r="E153" s="49">
        <f t="shared" si="39"/>
        <v>49607.479025245091</v>
      </c>
      <c r="F153" s="49">
        <f t="shared" si="40"/>
        <v>49607.5</v>
      </c>
      <c r="G153" s="49">
        <f t="shared" si="37"/>
        <v>-8.0308694741688669E-3</v>
      </c>
      <c r="H153" s="49"/>
      <c r="I153" s="49"/>
      <c r="J153" s="49"/>
      <c r="K153">
        <f t="shared" si="45"/>
        <v>-8.0308694741688669E-3</v>
      </c>
      <c r="L153" s="49"/>
      <c r="M153" s="49"/>
      <c r="O153" s="49">
        <f t="shared" ca="1" si="41"/>
        <v>-7.0547398145308221E-3</v>
      </c>
      <c r="P153" s="49">
        <f t="shared" si="42"/>
        <v>-6.8879628393911513E-3</v>
      </c>
      <c r="Q153" s="50">
        <f t="shared" si="43"/>
        <v>41986.733299999963</v>
      </c>
      <c r="R153">
        <f t="shared" si="38"/>
        <v>1.3062355758189225E-6</v>
      </c>
      <c r="S153">
        <v>1</v>
      </c>
      <c r="T153">
        <f t="shared" si="44"/>
        <v>1.3062355758189225E-6</v>
      </c>
    </row>
    <row r="154" spans="1:20">
      <c r="A154" s="162" t="s">
        <v>760</v>
      </c>
      <c r="B154" s="161"/>
      <c r="C154" s="162">
        <v>57069.364800000003</v>
      </c>
      <c r="D154" s="162">
        <v>1.1000000000000001E-3</v>
      </c>
      <c r="E154" s="69">
        <f t="shared" si="39"/>
        <v>49774.975520904627</v>
      </c>
      <c r="F154" s="49">
        <f t="shared" si="40"/>
        <v>49775</v>
      </c>
      <c r="G154" s="49">
        <f t="shared" si="37"/>
        <v>-9.3726205959683284E-3</v>
      </c>
      <c r="H154" s="49"/>
      <c r="I154" s="49"/>
      <c r="J154" s="49"/>
      <c r="K154" s="54">
        <f t="shared" si="45"/>
        <v>-9.3726205959683284E-3</v>
      </c>
      <c r="L154" s="49"/>
      <c r="M154" s="49"/>
      <c r="O154" s="49">
        <f t="shared" ca="1" si="41"/>
        <v>-7.2898741240947779E-3</v>
      </c>
      <c r="P154" s="49">
        <f t="shared" si="42"/>
        <v>-6.7483151395806712E-3</v>
      </c>
      <c r="Q154" s="50">
        <f t="shared" si="43"/>
        <v>42050.864800000003</v>
      </c>
      <c r="R154">
        <f t="shared" si="38"/>
        <v>6.8869791284260296E-6</v>
      </c>
      <c r="S154">
        <v>1</v>
      </c>
      <c r="T154">
        <f t="shared" si="44"/>
        <v>6.8869791284260296E-6</v>
      </c>
    </row>
    <row r="155" spans="1:20">
      <c r="A155" s="160" t="s">
        <v>765</v>
      </c>
      <c r="B155" s="161" t="s">
        <v>152</v>
      </c>
      <c r="C155" s="160">
        <v>57071.280400000003</v>
      </c>
      <c r="D155" s="160">
        <v>2.0000000000000001E-4</v>
      </c>
      <c r="E155" s="49">
        <f t="shared" si="39"/>
        <v>49779.978620583963</v>
      </c>
      <c r="F155" s="49">
        <f t="shared" si="40"/>
        <v>49780</v>
      </c>
      <c r="G155" s="49">
        <f t="shared" si="37"/>
        <v>-8.1858071935130283E-3</v>
      </c>
      <c r="H155" s="49"/>
      <c r="I155" s="49"/>
      <c r="J155" s="49"/>
      <c r="K155">
        <f t="shared" si="45"/>
        <v>-8.1858071935130283E-3</v>
      </c>
      <c r="L155" s="49"/>
      <c r="M155" s="49"/>
      <c r="O155" s="49">
        <f t="shared" ca="1" si="41"/>
        <v>-7.29689305870862E-3</v>
      </c>
      <c r="P155" s="49">
        <f t="shared" si="42"/>
        <v>-6.7441296997869868E-3</v>
      </c>
      <c r="Q155" s="50">
        <f t="shared" si="43"/>
        <v>42052.780400000003</v>
      </c>
      <c r="R155">
        <f t="shared" si="38"/>
        <v>2.0784339959162004E-6</v>
      </c>
      <c r="S155">
        <v>1</v>
      </c>
      <c r="T155">
        <f t="shared" si="44"/>
        <v>2.0784339959162004E-6</v>
      </c>
    </row>
    <row r="156" spans="1:20">
      <c r="A156" s="160" t="s">
        <v>763</v>
      </c>
      <c r="B156" s="161"/>
      <c r="C156" s="160">
        <v>57091.384599999998</v>
      </c>
      <c r="D156" s="160" t="s">
        <v>764</v>
      </c>
      <c r="E156" s="69">
        <f t="shared" si="39"/>
        <v>49832.486094259693</v>
      </c>
      <c r="F156" s="49">
        <f t="shared" si="40"/>
        <v>49832.5</v>
      </c>
      <c r="G156" s="49">
        <f t="shared" si="37"/>
        <v>-5.3242665235302411E-3</v>
      </c>
      <c r="H156" s="49"/>
      <c r="I156" s="49"/>
      <c r="J156" s="49"/>
      <c r="K156" s="54">
        <f t="shared" si="45"/>
        <v>-5.3242665235302411E-3</v>
      </c>
      <c r="L156" s="49"/>
      <c r="M156" s="49"/>
      <c r="O156" s="49">
        <f t="shared" ca="1" si="41"/>
        <v>-7.3705918721540392E-3</v>
      </c>
      <c r="P156" s="49">
        <f t="shared" si="42"/>
        <v>-6.7001236008644993E-3</v>
      </c>
      <c r="Q156" s="50">
        <f t="shared" si="43"/>
        <v>42072.884599999998</v>
      </c>
      <c r="R156">
        <f t="shared" si="38"/>
        <v>1.892982697250767E-6</v>
      </c>
      <c r="S156">
        <v>1</v>
      </c>
      <c r="T156">
        <f t="shared" si="44"/>
        <v>1.892982697250767E-6</v>
      </c>
    </row>
    <row r="157" spans="1:20">
      <c r="A157" s="160" t="s">
        <v>763</v>
      </c>
      <c r="B157" s="161"/>
      <c r="C157" s="160">
        <v>57091.574800000002</v>
      </c>
      <c r="D157" s="160" t="s">
        <v>764</v>
      </c>
      <c r="E157" s="49">
        <f t="shared" si="39"/>
        <v>49832.982852225359</v>
      </c>
      <c r="F157" s="49">
        <f t="shared" si="40"/>
        <v>49833</v>
      </c>
      <c r="G157" s="49">
        <f t="shared" si="37"/>
        <v>-6.5655851794872433E-3</v>
      </c>
      <c r="H157" s="49"/>
      <c r="I157" s="49"/>
      <c r="J157" s="49"/>
      <c r="K157">
        <f t="shared" si="45"/>
        <v>-6.5655851794872433E-3</v>
      </c>
      <c r="L157" s="49"/>
      <c r="M157" s="49"/>
      <c r="O157" s="49">
        <f t="shared" ca="1" si="41"/>
        <v>-7.3712937656154193E-3</v>
      </c>
      <c r="P157" s="49">
        <f t="shared" si="42"/>
        <v>-6.69970397739688E-3</v>
      </c>
      <c r="Q157" s="50">
        <f t="shared" si="43"/>
        <v>42073.074800000002</v>
      </c>
      <c r="R157">
        <f t="shared" si="38"/>
        <v>1.7987851952725974E-8</v>
      </c>
      <c r="S157">
        <v>1</v>
      </c>
      <c r="T157">
        <f t="shared" si="44"/>
        <v>1.7987851952725974E-8</v>
      </c>
    </row>
    <row r="158" spans="1:20">
      <c r="A158" s="165" t="s">
        <v>762</v>
      </c>
      <c r="B158" s="161"/>
      <c r="C158" s="160">
        <v>57350.9761</v>
      </c>
      <c r="D158" s="160">
        <v>1E-4</v>
      </c>
      <c r="E158" s="49">
        <f t="shared" si="39"/>
        <v>50510.478446738205</v>
      </c>
      <c r="F158" s="49">
        <f t="shared" si="40"/>
        <v>50510.5</v>
      </c>
      <c r="G158" s="49">
        <f t="shared" si="37"/>
        <v>-8.2523697201395407E-3</v>
      </c>
      <c r="H158" s="49"/>
      <c r="I158" s="49"/>
      <c r="J158" s="49"/>
      <c r="K158">
        <f t="shared" si="45"/>
        <v>-8.2523697201395407E-3</v>
      </c>
      <c r="L158" s="49"/>
      <c r="M158" s="49"/>
      <c r="O158" s="49">
        <f t="shared" ca="1" si="41"/>
        <v>-8.3223594057919847E-3</v>
      </c>
      <c r="P158" s="49">
        <f t="shared" si="42"/>
        <v>-6.1221393818496547E-3</v>
      </c>
      <c r="Q158" s="50">
        <f t="shared" si="43"/>
        <v>42332.4761</v>
      </c>
      <c r="R158">
        <f t="shared" si="38"/>
        <v>4.5378812941706419E-6</v>
      </c>
      <c r="S158">
        <v>1</v>
      </c>
      <c r="T158">
        <f t="shared" si="44"/>
        <v>4.5378812941706419E-6</v>
      </c>
    </row>
    <row r="159" spans="1:20">
      <c r="A159" s="166" t="s">
        <v>766</v>
      </c>
      <c r="B159" s="167" t="s">
        <v>152</v>
      </c>
      <c r="C159" s="168">
        <v>57427.360690000001</v>
      </c>
      <c r="D159" s="168">
        <v>6.0000000000000002E-5</v>
      </c>
      <c r="E159" s="49">
        <f t="shared" si="39"/>
        <v>50709.977150922306</v>
      </c>
      <c r="F159" s="49">
        <f t="shared" si="40"/>
        <v>50710</v>
      </c>
      <c r="G159" s="49">
        <f t="shared" si="37"/>
        <v>-8.74851513071917E-3</v>
      </c>
      <c r="H159" s="49"/>
      <c r="I159" s="49"/>
      <c r="J159" s="49"/>
      <c r="K159">
        <f t="shared" si="45"/>
        <v>-8.74851513071917E-3</v>
      </c>
      <c r="L159" s="49"/>
      <c r="M159" s="49"/>
      <c r="O159" s="49">
        <f t="shared" ca="1" si="41"/>
        <v>-8.6024148968845693E-3</v>
      </c>
      <c r="P159" s="49">
        <f t="shared" si="42"/>
        <v>-5.9486484138618692E-3</v>
      </c>
      <c r="Q159" s="50">
        <f t="shared" si="43"/>
        <v>42408.860690000001</v>
      </c>
      <c r="R159">
        <f t="shared" si="38"/>
        <v>7.8392536321652807E-6</v>
      </c>
      <c r="S159">
        <v>1</v>
      </c>
      <c r="T159">
        <f t="shared" si="44"/>
        <v>7.8392536321652807E-6</v>
      </c>
    </row>
    <row r="160" spans="1:20">
      <c r="A160" s="174" t="s">
        <v>0</v>
      </c>
      <c r="B160" s="177" t="s">
        <v>152</v>
      </c>
      <c r="C160" s="174">
        <v>57717.201699999998</v>
      </c>
      <c r="D160" s="174" t="s">
        <v>6</v>
      </c>
      <c r="E160" s="49">
        <f t="shared" si="39"/>
        <v>51466.974156658791</v>
      </c>
      <c r="F160" s="49">
        <f t="shared" si="40"/>
        <v>51467</v>
      </c>
      <c r="G160" s="49">
        <f t="shared" si="37"/>
        <v>-9.8949666353291832E-3</v>
      </c>
      <c r="H160" s="49"/>
      <c r="I160" s="49"/>
      <c r="J160" s="49"/>
      <c r="K160">
        <f t="shared" si="45"/>
        <v>-9.8949666353291832E-3</v>
      </c>
      <c r="L160" s="49"/>
      <c r="M160" s="49"/>
      <c r="O160" s="49">
        <f t="shared" ca="1" si="41"/>
        <v>-9.6650815974213267E-3</v>
      </c>
      <c r="P160" s="49">
        <f t="shared" si="42"/>
        <v>-5.2761922576882239E-3</v>
      </c>
      <c r="Q160" s="50">
        <f t="shared" si="43"/>
        <v>42698.701699999998</v>
      </c>
      <c r="R160">
        <f t="shared" si="38"/>
        <v>2.1333076751552631E-5</v>
      </c>
      <c r="S160">
        <v>1</v>
      </c>
      <c r="T160">
        <f t="shared" si="44"/>
        <v>2.1333076751552631E-5</v>
      </c>
    </row>
    <row r="161" spans="1:20">
      <c r="A161" s="174" t="s">
        <v>0</v>
      </c>
      <c r="B161" s="177" t="s">
        <v>152</v>
      </c>
      <c r="C161" s="174">
        <v>57717.202100000002</v>
      </c>
      <c r="D161" s="174" t="s">
        <v>6</v>
      </c>
      <c r="E161" s="49">
        <f t="shared" si="39"/>
        <v>51466.975201365356</v>
      </c>
      <c r="F161" s="49">
        <f t="shared" si="40"/>
        <v>51467</v>
      </c>
      <c r="G161" s="49">
        <f t="shared" si="37"/>
        <v>-9.4949666308821179E-3</v>
      </c>
      <c r="H161" s="49"/>
      <c r="I161" s="49"/>
      <c r="J161" s="49"/>
      <c r="K161">
        <f t="shared" si="45"/>
        <v>-9.4949666308821179E-3</v>
      </c>
      <c r="L161" s="49"/>
      <c r="M161" s="49"/>
      <c r="O161" s="49">
        <f t="shared" ca="1" si="41"/>
        <v>-9.6650815974213267E-3</v>
      </c>
      <c r="P161" s="49">
        <f t="shared" si="42"/>
        <v>-5.2761922576882239E-3</v>
      </c>
      <c r="Q161" s="50">
        <f t="shared" si="43"/>
        <v>42698.702100000002</v>
      </c>
      <c r="R161">
        <f t="shared" si="38"/>
        <v>1.7798057211917534E-5</v>
      </c>
      <c r="S161">
        <v>1</v>
      </c>
      <c r="T161">
        <f t="shared" si="44"/>
        <v>1.7798057211917534E-5</v>
      </c>
    </row>
    <row r="162" spans="1:20">
      <c r="A162" s="174" t="s">
        <v>2</v>
      </c>
      <c r="B162" s="175" t="s">
        <v>152</v>
      </c>
      <c r="C162" s="175">
        <v>57799.332000000002</v>
      </c>
      <c r="D162" s="175">
        <v>1.2999999999999999E-3</v>
      </c>
      <c r="E162" s="49">
        <f t="shared" si="39"/>
        <v>51681.479313055548</v>
      </c>
      <c r="F162" s="49">
        <f t="shared" si="40"/>
        <v>51681.5</v>
      </c>
      <c r="G162" s="49">
        <f t="shared" si="37"/>
        <v>-7.920671851024963E-3</v>
      </c>
      <c r="H162" s="49"/>
      <c r="I162" s="49"/>
      <c r="J162" s="49"/>
      <c r="K162">
        <f t="shared" si="45"/>
        <v>-7.920671851024963E-3</v>
      </c>
      <c r="L162" s="49"/>
      <c r="M162" s="49"/>
      <c r="O162" s="49">
        <f t="shared" ca="1" si="41"/>
        <v>-9.9661938923554655E-3</v>
      </c>
      <c r="P162" s="49">
        <f t="shared" si="42"/>
        <v>-5.0815766959702649E-3</v>
      </c>
      <c r="Q162" s="50">
        <f t="shared" si="43"/>
        <v>42780.832000000002</v>
      </c>
      <c r="R162">
        <f t="shared" si="38"/>
        <v>8.0604612994550596E-6</v>
      </c>
      <c r="S162">
        <v>1</v>
      </c>
      <c r="T162">
        <f t="shared" si="44"/>
        <v>8.0604612994550596E-6</v>
      </c>
    </row>
    <row r="163" spans="1:20">
      <c r="A163" s="174" t="s">
        <v>2</v>
      </c>
      <c r="B163" s="175" t="s">
        <v>152</v>
      </c>
      <c r="C163" s="175">
        <v>57799.518600000003</v>
      </c>
      <c r="D163" s="175">
        <v>1.1000000000000001E-3</v>
      </c>
      <c r="E163" s="49">
        <f t="shared" si="39"/>
        <v>51681.966668662229</v>
      </c>
      <c r="F163" s="49">
        <f t="shared" si="40"/>
        <v>51682</v>
      </c>
      <c r="G163" s="49">
        <f t="shared" si="37"/>
        <v>-1.2761990510625765E-2</v>
      </c>
      <c r="H163" s="49"/>
      <c r="I163" s="49"/>
      <c r="J163" s="49"/>
      <c r="K163">
        <f t="shared" si="45"/>
        <v>-1.2761990510625765E-2</v>
      </c>
      <c r="L163" s="49"/>
      <c r="M163" s="49"/>
      <c r="O163" s="49">
        <f t="shared" ca="1" si="41"/>
        <v>-9.9668957858168455E-3</v>
      </c>
      <c r="P163" s="49">
        <f t="shared" si="42"/>
        <v>-5.0811209462804999E-3</v>
      </c>
      <c r="Q163" s="50">
        <f t="shared" si="43"/>
        <v>42781.018600000003</v>
      </c>
      <c r="R163">
        <f t="shared" si="38"/>
        <v>5.8995757264485419E-5</v>
      </c>
      <c r="S163">
        <v>1</v>
      </c>
      <c r="T163">
        <f t="shared" si="44"/>
        <v>5.8995757264485419E-5</v>
      </c>
    </row>
    <row r="164" spans="1:20">
      <c r="A164" s="169" t="s">
        <v>768</v>
      </c>
      <c r="B164" s="170" t="s">
        <v>152</v>
      </c>
      <c r="C164" s="171">
        <v>58070.2189</v>
      </c>
      <c r="D164" s="172" t="s">
        <v>6</v>
      </c>
      <c r="E164" s="49">
        <f t="shared" si="39"/>
        <v>52388.972611513345</v>
      </c>
      <c r="F164" s="49">
        <f t="shared" si="40"/>
        <v>52389</v>
      </c>
      <c r="G164" s="49">
        <f t="shared" si="37"/>
        <v>-1.0486576000403147E-2</v>
      </c>
      <c r="H164" s="49"/>
      <c r="I164" s="49"/>
      <c r="J164" s="49"/>
      <c r="K164">
        <f t="shared" si="45"/>
        <v>-1.0486576000403147E-2</v>
      </c>
      <c r="L164" s="49"/>
      <c r="M164" s="49"/>
      <c r="O164" s="49">
        <f t="shared" ca="1" si="41"/>
        <v>-1.0959373140215112E-2</v>
      </c>
      <c r="P164" s="49">
        <f t="shared" si="42"/>
        <v>-4.4269178040233989E-3</v>
      </c>
      <c r="Q164" s="50">
        <f t="shared" si="43"/>
        <v>43051.7189</v>
      </c>
      <c r="R164">
        <f t="shared" si="38"/>
        <v>3.6719457456952261E-5</v>
      </c>
      <c r="S164">
        <v>1</v>
      </c>
      <c r="T164">
        <f t="shared" si="44"/>
        <v>3.6719457456952261E-5</v>
      </c>
    </row>
    <row r="165" spans="1:20" s="49" customFormat="1">
      <c r="A165" s="165" t="s">
        <v>767</v>
      </c>
      <c r="B165" s="161"/>
      <c r="C165" s="160">
        <v>58110.803099999997</v>
      </c>
      <c r="D165" s="160">
        <v>2.9999999999999997E-4</v>
      </c>
      <c r="E165" s="49">
        <f t="shared" si="39"/>
        <v>52494.969060670795</v>
      </c>
      <c r="F165" s="49">
        <f t="shared" si="40"/>
        <v>52495</v>
      </c>
      <c r="G165" s="49">
        <f t="shared" si="37"/>
        <v>-1.1846131965285167E-2</v>
      </c>
      <c r="K165">
        <f t="shared" si="45"/>
        <v>-1.1846131965285167E-2</v>
      </c>
      <c r="N165"/>
      <c r="O165" s="49">
        <f t="shared" ca="1" si="41"/>
        <v>-1.1108174554028724E-2</v>
      </c>
      <c r="P165" s="49">
        <f t="shared" si="42"/>
        <v>-4.3271498316088258E-3</v>
      </c>
      <c r="Q165" s="50">
        <f t="shared" si="43"/>
        <v>43092.303099999997</v>
      </c>
      <c r="R165">
        <f t="shared" si="38"/>
        <v>5.6535092326544027E-5</v>
      </c>
      <c r="S165">
        <v>1</v>
      </c>
      <c r="T165">
        <f t="shared" si="44"/>
        <v>5.6535092326544027E-5</v>
      </c>
    </row>
    <row r="166" spans="1:20">
      <c r="A166" s="54" t="s">
        <v>769</v>
      </c>
      <c r="B166" s="34"/>
      <c r="C166" s="13">
        <v>58438.933168033029</v>
      </c>
      <c r="D166" s="13">
        <v>4.0000000000000002E-4</v>
      </c>
      <c r="E166" s="49">
        <f t="shared" si="39"/>
        <v>53351.968140935925</v>
      </c>
      <c r="F166" s="49">
        <f t="shared" si="40"/>
        <v>53352</v>
      </c>
      <c r="G166" s="49">
        <f t="shared" si="37"/>
        <v>-1.2198282471217681E-2</v>
      </c>
      <c r="H166" s="49"/>
      <c r="I166" s="49"/>
      <c r="J166" s="49"/>
      <c r="K166">
        <f t="shared" si="45"/>
        <v>-1.2198282471217681E-2</v>
      </c>
      <c r="L166" s="49"/>
      <c r="M166" s="49"/>
      <c r="O166" s="49">
        <f t="shared" ca="1" si="41"/>
        <v>-1.2311219946842464E-2</v>
      </c>
      <c r="P166" s="49">
        <f t="shared" si="42"/>
        <v>-3.5044104457672975E-3</v>
      </c>
      <c r="Q166" s="50">
        <f t="shared" si="43"/>
        <v>43420.433168033029</v>
      </c>
      <c r="R166">
        <f t="shared" si="38"/>
        <v>7.5583410794908748E-5</v>
      </c>
      <c r="S166">
        <v>1</v>
      </c>
      <c r="T166">
        <f t="shared" si="44"/>
        <v>7.5583410794908748E-5</v>
      </c>
    </row>
    <row r="167" spans="1:20">
      <c r="A167" s="59" t="s">
        <v>773</v>
      </c>
      <c r="C167" s="25">
        <v>59186.890700000004</v>
      </c>
      <c r="D167" s="25">
        <v>4.0000000000000002E-4</v>
      </c>
      <c r="E167" s="49">
        <f>+(C167-C$7)/C$8</f>
        <v>55305.458477300192</v>
      </c>
      <c r="F167" s="49">
        <f t="shared" si="40"/>
        <v>55305.5</v>
      </c>
      <c r="G167" s="49">
        <f>+C167-(C$7+F167*C$8)</f>
        <v>-1.5898320809355937E-2</v>
      </c>
      <c r="H167" s="49"/>
      <c r="I167" s="49"/>
      <c r="J167" s="49"/>
      <c r="K167">
        <f>G167</f>
        <v>-1.5898320809355937E-2</v>
      </c>
      <c r="L167" s="49"/>
      <c r="M167" s="49"/>
      <c r="O167" s="49">
        <f ca="1">+C$11+C$12*F167</f>
        <v>-1.5053517700473334E-2</v>
      </c>
      <c r="P167" s="49">
        <f>+D$11+D$12*F167+D$13*F167^2</f>
        <v>-1.5217351791458056E-3</v>
      </c>
      <c r="Q167" s="50">
        <f>+C167-15018.5</f>
        <v>44168.390700000004</v>
      </c>
      <c r="R167">
        <f>+(G167-P167)^2</f>
        <v>2.0668621438276445E-4</v>
      </c>
      <c r="S167">
        <v>1</v>
      </c>
      <c r="T167">
        <f>+S167*R167</f>
        <v>2.0668621438276445E-4</v>
      </c>
    </row>
    <row r="168" spans="1:20">
      <c r="A168" s="83" t="s">
        <v>770</v>
      </c>
      <c r="B168" s="178" t="s">
        <v>152</v>
      </c>
      <c r="C168" s="84">
        <v>58138.371200000001</v>
      </c>
      <c r="D168" s="84">
        <v>9.0000000000000006E-5</v>
      </c>
      <c r="E168" s="49">
        <f>+(C168-C$7)/C$8</f>
        <v>52566.970497437273</v>
      </c>
      <c r="F168" s="49">
        <f t="shared" si="40"/>
        <v>52567</v>
      </c>
      <c r="G168" s="49">
        <f>+C168-(C$7+F168*C$8)</f>
        <v>-1.1296019023575354E-2</v>
      </c>
      <c r="H168" s="49"/>
      <c r="I168" s="49"/>
      <c r="J168" s="49"/>
      <c r="K168">
        <f>G168</f>
        <v>-1.1296019023575354E-2</v>
      </c>
      <c r="L168" s="49"/>
      <c r="M168" s="49"/>
      <c r="O168" s="49">
        <f ca="1">+C$11+C$12*F168</f>
        <v>-1.1209247212468146E-2</v>
      </c>
      <c r="P168" s="49">
        <f>+D$11+D$12*F168+D$13*F168^2</f>
        <v>-4.25913250475244E-3</v>
      </c>
      <c r="Q168" s="50">
        <f>+C168-15018.5</f>
        <v>43119.871200000001</v>
      </c>
      <c r="R168">
        <f>+(G168-P168)^2</f>
        <v>4.9517771878791671E-5</v>
      </c>
      <c r="S168">
        <v>1</v>
      </c>
      <c r="T168">
        <f>+S168*R168</f>
        <v>4.9517771878791671E-5</v>
      </c>
    </row>
    <row r="169" spans="1:20">
      <c r="A169" s="83" t="s">
        <v>770</v>
      </c>
      <c r="B169" s="178" t="s">
        <v>153</v>
      </c>
      <c r="C169" s="84">
        <v>58208.247750000002</v>
      </c>
      <c r="D169" s="84">
        <v>1.4999999999999999E-4</v>
      </c>
      <c r="E169" s="49">
        <f>+(C169-C$7)/C$8</f>
        <v>52749.471721543538</v>
      </c>
      <c r="F169" s="49">
        <f t="shared" si="40"/>
        <v>52749.5</v>
      </c>
      <c r="G169" s="49">
        <f>+C169-(C$7+F169*C$8)</f>
        <v>-1.0827329992025625E-2</v>
      </c>
      <c r="H169" s="49"/>
      <c r="I169" s="49"/>
      <c r="J169" s="49"/>
      <c r="K169">
        <f>G169</f>
        <v>-1.0827329992025625E-2</v>
      </c>
      <c r="L169" s="49"/>
      <c r="M169" s="49"/>
      <c r="O169" s="49">
        <f ca="1">+C$11+C$12*F169</f>
        <v>-1.1465438325873642E-2</v>
      </c>
      <c r="P169" s="49">
        <f>+D$11+D$12*F169+D$13*F169^2</f>
        <v>-4.0858199964821443E-3</v>
      </c>
      <c r="Q169" s="50">
        <f>+C169-15018.5</f>
        <v>43189.747750000002</v>
      </c>
      <c r="R169">
        <f>+(G169-P169)^2</f>
        <v>4.5447957020012663E-5</v>
      </c>
      <c r="S169">
        <v>1</v>
      </c>
      <c r="T169">
        <f>+S169*R169</f>
        <v>4.5447957020012663E-5</v>
      </c>
    </row>
    <row r="170" spans="1:20">
      <c r="A170" s="83" t="s">
        <v>771</v>
      </c>
      <c r="B170" s="178" t="s">
        <v>153</v>
      </c>
      <c r="C170" s="84">
        <v>58527.954299999998</v>
      </c>
      <c r="D170" s="84" t="s">
        <v>6</v>
      </c>
      <c r="E170" s="49">
        <f>+(C170-C$7)/C$8</f>
        <v>53584.470540600727</v>
      </c>
      <c r="F170" s="49">
        <f t="shared" si="40"/>
        <v>53584.5</v>
      </c>
      <c r="G170" s="49">
        <f>+C170-(C$7+F170*C$8)</f>
        <v>-1.1279492493486032E-2</v>
      </c>
      <c r="H170" s="49"/>
      <c r="I170" s="49"/>
      <c r="J170" s="49"/>
      <c r="K170">
        <f>G170</f>
        <v>-1.1279492493486032E-2</v>
      </c>
      <c r="L170" s="49"/>
      <c r="M170" s="49"/>
      <c r="O170" s="49">
        <f ca="1">+C$11+C$12*F170</f>
        <v>-1.2637600406386451E-2</v>
      </c>
      <c r="P170" s="49">
        <f>+D$11+D$12*F170+D$13*F170^2</f>
        <v>-3.2762559770844954E-3</v>
      </c>
      <c r="Q170" s="50">
        <f>+C170-15018.5</f>
        <v>43509.454299999998</v>
      </c>
      <c r="R170">
        <f>+(G170-P170)^2</f>
        <v>6.4051794737463001E-5</v>
      </c>
      <c r="S170">
        <v>1</v>
      </c>
      <c r="T170">
        <f>+S170*R170</f>
        <v>6.4051794737463001E-5</v>
      </c>
    </row>
    <row r="171" spans="1:20">
      <c r="A171" s="59" t="s">
        <v>772</v>
      </c>
      <c r="C171" s="25">
        <v>59528.995900000002</v>
      </c>
      <c r="D171" s="25">
        <v>4.0000000000000002E-4</v>
      </c>
      <c r="E171" s="49">
        <f>+(C171-C$7)/C$8</f>
        <v>56198.957337405889</v>
      </c>
      <c r="F171" s="49">
        <f t="shared" si="40"/>
        <v>56199</v>
      </c>
      <c r="G171" s="49">
        <f>+C171-(C$7+F171*C$8)</f>
        <v>-1.6334766543877777E-2</v>
      </c>
      <c r="H171" s="49"/>
      <c r="I171" s="49"/>
      <c r="J171" s="49"/>
      <c r="K171">
        <f>G171</f>
        <v>-1.6334766543877777E-2</v>
      </c>
      <c r="L171" s="49"/>
      <c r="M171" s="49"/>
      <c r="O171" s="49">
        <f ca="1">+C$11+C$12*F171</f>
        <v>-1.6307801315968179E-2</v>
      </c>
      <c r="P171" s="49">
        <f>+D$11+D$12*F171+D$13*F171^2</f>
        <v>-5.6518958368265149E-4</v>
      </c>
      <c r="Q171" s="50">
        <f>+C171-15018.5</f>
        <v>44510.495900000002</v>
      </c>
      <c r="R171">
        <f>+(G171-P171)^2</f>
        <v>2.4867955750351695E-4</v>
      </c>
      <c r="S171">
        <v>1</v>
      </c>
      <c r="T171">
        <f>+S171*R171</f>
        <v>2.4867955750351695E-4</v>
      </c>
    </row>
  </sheetData>
  <sheetProtection sheet="1"/>
  <protectedRanges>
    <protectedRange sqref="A168:D170" name="Range1"/>
  </protectedRanges>
  <phoneticPr fontId="9" type="noConversion"/>
  <hyperlinks>
    <hyperlink ref="H1527" r:id="rId1" display="http://vsolj.cetus-net.org/bulletin.html" xr:uid="{00000000-0004-0000-0200-000000000000}"/>
    <hyperlink ref="H64964" r:id="rId2" display="http://vsolj.cetus-net.org/bulletin.html" xr:uid="{00000000-0004-0000-0200-000001000000}"/>
    <hyperlink ref="H64957" r:id="rId3" display="https://www.aavso.org/ejaavso" xr:uid="{00000000-0004-0000-0200-000002000000}"/>
    <hyperlink ref="AP1108" r:id="rId4" display="http://cdsbib.u-strasbg.fr/cgi-bin/cdsbib?1990RMxAA..21..381G" xr:uid="{00000000-0004-0000-0200-000003000000}"/>
    <hyperlink ref="AP1112" r:id="rId5" display="http://cdsbib.u-strasbg.fr/cgi-bin/cdsbib?1990RMxAA..21..381G" xr:uid="{00000000-0004-0000-0200-000004000000}"/>
    <hyperlink ref="AP1111" r:id="rId6" display="http://cdsbib.u-strasbg.fr/cgi-bin/cdsbib?1990RMxAA..21..381G" xr:uid="{00000000-0004-0000-0200-000005000000}"/>
    <hyperlink ref="AP1092" r:id="rId7" display="http://cdsbib.u-strasbg.fr/cgi-bin/cdsbib?1990RMxAA..21..381G" xr:uid="{00000000-0004-0000-0200-000006000000}"/>
    <hyperlink ref="I64964" r:id="rId8" display="http://vsolj.cetus-net.org/bulletin.html" xr:uid="{00000000-0004-0000-0200-000007000000}"/>
    <hyperlink ref="AQ1248" r:id="rId9" display="http://cdsbib.u-strasbg.fr/cgi-bin/cdsbib?1990RMxAA..21..381G" xr:uid="{00000000-0004-0000-0200-000008000000}"/>
    <hyperlink ref="AQ56014" r:id="rId10" display="http://cdsbib.u-strasbg.fr/cgi-bin/cdsbib?1990RMxAA..21..381G" xr:uid="{00000000-0004-0000-0200-000009000000}"/>
    <hyperlink ref="AQ1249" r:id="rId11" display="http://cdsbib.u-strasbg.fr/cgi-bin/cdsbib?1990RMxAA..21..381G" xr:uid="{00000000-0004-0000-0200-00000A000000}"/>
    <hyperlink ref="H64961" r:id="rId12" display="https://www.aavso.org/ejaavso" xr:uid="{00000000-0004-0000-0200-00000B000000}"/>
    <hyperlink ref="H2134" r:id="rId13" display="http://vsolj.cetus-net.org/bulletin.html" xr:uid="{00000000-0004-0000-0200-00000C000000}"/>
    <hyperlink ref="AP3378" r:id="rId14" display="http://cdsbib.u-strasbg.fr/cgi-bin/cdsbib?1990RMxAA..21..381G" xr:uid="{00000000-0004-0000-0200-00000D000000}"/>
    <hyperlink ref="AP3381" r:id="rId15" display="http://cdsbib.u-strasbg.fr/cgi-bin/cdsbib?1990RMxAA..21..381G" xr:uid="{00000000-0004-0000-0200-00000E000000}"/>
    <hyperlink ref="AP3379" r:id="rId16" display="http://cdsbib.u-strasbg.fr/cgi-bin/cdsbib?1990RMxAA..21..381G" xr:uid="{00000000-0004-0000-0200-00000F000000}"/>
    <hyperlink ref="AP3363" r:id="rId17" display="http://cdsbib.u-strasbg.fr/cgi-bin/cdsbib?1990RMxAA..21..381G" xr:uid="{00000000-0004-0000-0200-000010000000}"/>
    <hyperlink ref="I2134" r:id="rId18" display="http://vsolj.cetus-net.org/bulletin.html" xr:uid="{00000000-0004-0000-0200-000011000000}"/>
    <hyperlink ref="AQ3592" r:id="rId19" display="http://cdsbib.u-strasbg.fr/cgi-bin/cdsbib?1990RMxAA..21..381G" xr:uid="{00000000-0004-0000-0200-000012000000}"/>
    <hyperlink ref="AQ293" r:id="rId20" display="http://cdsbib.u-strasbg.fr/cgi-bin/cdsbib?1990RMxAA..21..381G" xr:uid="{00000000-0004-0000-0200-000013000000}"/>
    <hyperlink ref="AQ3596" r:id="rId21" display="http://cdsbib.u-strasbg.fr/cgi-bin/cdsbib?1990RMxAA..21..381G" xr:uid="{00000000-0004-0000-0200-000014000000}"/>
    <hyperlink ref="H64628" r:id="rId22" display="http://vsolj.cetus-net.org/bulletin.html" xr:uid="{00000000-0004-0000-0200-000015000000}"/>
    <hyperlink ref="H64621" r:id="rId23" display="https://www.aavso.org/ejaavso" xr:uid="{00000000-0004-0000-0200-000016000000}"/>
    <hyperlink ref="I64628" r:id="rId24" display="http://vsolj.cetus-net.org/bulletin.html" xr:uid="{00000000-0004-0000-0200-000017000000}"/>
    <hyperlink ref="AQ58279" r:id="rId25" display="http://cdsbib.u-strasbg.fr/cgi-bin/cdsbib?1990RMxAA..21..381G" xr:uid="{00000000-0004-0000-0200-000018000000}"/>
    <hyperlink ref="H64625" r:id="rId26" display="https://www.aavso.org/ejaavso" xr:uid="{00000000-0004-0000-0200-000019000000}"/>
    <hyperlink ref="AP5643" r:id="rId27" display="http://cdsbib.u-strasbg.fr/cgi-bin/cdsbib?1990RMxAA..21..381G" xr:uid="{00000000-0004-0000-0200-00001A000000}"/>
    <hyperlink ref="AP5646" r:id="rId28" display="http://cdsbib.u-strasbg.fr/cgi-bin/cdsbib?1990RMxAA..21..381G" xr:uid="{00000000-0004-0000-0200-00001B000000}"/>
    <hyperlink ref="AP5644" r:id="rId29" display="http://cdsbib.u-strasbg.fr/cgi-bin/cdsbib?1990RMxAA..21..381G" xr:uid="{00000000-0004-0000-0200-00001C000000}"/>
    <hyperlink ref="AP5628" r:id="rId30" display="http://cdsbib.u-strasbg.fr/cgi-bin/cdsbib?1990RMxAA..21..381G" xr:uid="{00000000-0004-0000-0200-00001D000000}"/>
    <hyperlink ref="AQ5857" r:id="rId31" display="http://cdsbib.u-strasbg.fr/cgi-bin/cdsbib?1990RMxAA..21..381G" xr:uid="{00000000-0004-0000-0200-00001E000000}"/>
    <hyperlink ref="AQ5861" r:id="rId32" display="http://cdsbib.u-strasbg.fr/cgi-bin/cdsbib?1990RMxAA..21..381G" xr:uid="{00000000-0004-0000-0200-00001F000000}"/>
    <hyperlink ref="AQ7" r:id="rId33" display="http://cdsbib.u-strasbg.fr/cgi-bin/cdsbib?1990RMxAA..21..381G" xr:uid="{00000000-0004-0000-0200-000020000000}"/>
    <hyperlink ref="I2749" r:id="rId34" display="http://vsolj.cetus-net.org/bulletin.html" xr:uid="{00000000-0004-0000-0200-000021000000}"/>
    <hyperlink ref="H2749" r:id="rId35" display="http://vsolj.cetus-net.org/bulletin.html" xr:uid="{00000000-0004-0000-0200-000022000000}"/>
    <hyperlink ref="AQ666" r:id="rId36" display="http://cdsbib.u-strasbg.fr/cgi-bin/cdsbib?1990RMxAA..21..381G" xr:uid="{00000000-0004-0000-0200-000023000000}"/>
    <hyperlink ref="AQ665" r:id="rId37" display="http://cdsbib.u-strasbg.fr/cgi-bin/cdsbib?1990RMxAA..21..381G" xr:uid="{00000000-0004-0000-0200-000024000000}"/>
    <hyperlink ref="AP3919" r:id="rId38" display="http://cdsbib.u-strasbg.fr/cgi-bin/cdsbib?1990RMxAA..21..381G" xr:uid="{00000000-0004-0000-0200-000025000000}"/>
    <hyperlink ref="AP3937" r:id="rId39" display="http://cdsbib.u-strasbg.fr/cgi-bin/cdsbib?1990RMxAA..21..381G" xr:uid="{00000000-0004-0000-0200-000026000000}"/>
    <hyperlink ref="AP3938" r:id="rId40" display="http://cdsbib.u-strasbg.fr/cgi-bin/cdsbib?1990RMxAA..21..381G" xr:uid="{00000000-0004-0000-0200-000027000000}"/>
    <hyperlink ref="AP3934" r:id="rId41" display="http://cdsbib.u-strasbg.fr/cgi-bin/cdsbib?1990RMxAA..21..381G" xr:uid="{00000000-0004-0000-0200-000028000000}"/>
  </hyperlinks>
  <pageMargins left="0.75" right="0.75" top="1" bottom="1" header="0.5" footer="0.5"/>
  <headerFooter alignWithMargins="0"/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12"/>
  </sheetPr>
  <dimension ref="A1:AI1205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>
      <c r="A1" s="91" t="s">
        <v>7</v>
      </c>
      <c r="B1" s="28"/>
      <c r="C1" s="28"/>
      <c r="D1" s="37" t="s">
        <v>85</v>
      </c>
      <c r="E1" s="28"/>
      <c r="F1" s="28"/>
      <c r="G1" s="28"/>
      <c r="H1" s="28"/>
      <c r="I1" s="28"/>
      <c r="J1" s="28"/>
      <c r="K1" s="28"/>
      <c r="L1" s="28"/>
      <c r="M1" s="92" t="s">
        <v>8</v>
      </c>
      <c r="N1" s="28" t="s">
        <v>9</v>
      </c>
      <c r="O1" s="28">
        <f ca="1">H18*J18-I18*I18</f>
        <v>489881.75814726204</v>
      </c>
      <c r="P1" s="28" t="s">
        <v>79</v>
      </c>
      <c r="Q1" s="28"/>
      <c r="R1" s="28"/>
      <c r="S1" s="28"/>
      <c r="T1" s="28"/>
      <c r="U1" s="9" t="s">
        <v>61</v>
      </c>
      <c r="V1" s="93" t="s">
        <v>63</v>
      </c>
      <c r="W1" s="28"/>
      <c r="X1" s="28"/>
      <c r="Y1" s="28"/>
      <c r="Z1" s="28"/>
      <c r="AA1" s="28">
        <v>1</v>
      </c>
      <c r="AB1" s="28" t="s">
        <v>5</v>
      </c>
      <c r="AC1" s="28"/>
      <c r="AD1" s="28"/>
      <c r="AE1" s="28"/>
      <c r="AF1" s="28"/>
      <c r="AG1" s="28"/>
      <c r="AH1" s="28"/>
      <c r="AI1" s="28"/>
    </row>
    <row r="2" spans="1:35">
      <c r="A2" s="125" t="s">
        <v>91</v>
      </c>
      <c r="B2" s="125"/>
      <c r="C2" s="28"/>
      <c r="D2" s="28"/>
      <c r="E2" s="28"/>
      <c r="F2" s="28"/>
      <c r="G2" s="28"/>
      <c r="H2" s="28"/>
      <c r="I2" s="28"/>
      <c r="J2" s="28"/>
      <c r="K2" s="28"/>
      <c r="L2" s="28"/>
      <c r="M2" s="92" t="s">
        <v>10</v>
      </c>
      <c r="N2" s="28" t="s">
        <v>11</v>
      </c>
      <c r="O2" s="28">
        <f ca="1">+F18*J18-H18*I18</f>
        <v>295054.60977057647</v>
      </c>
      <c r="P2" s="28" t="s">
        <v>80</v>
      </c>
      <c r="Q2" s="28"/>
      <c r="R2" s="28"/>
      <c r="S2" s="28"/>
      <c r="T2" s="28"/>
      <c r="U2" s="28">
        <v>-1</v>
      </c>
      <c r="V2" s="28">
        <f t="shared" ref="V2:V38" ca="1" si="0">+E$4+E$5*U2+E$6*U2^2</f>
        <v>1.3328065027572727E-2</v>
      </c>
      <c r="W2" s="28"/>
      <c r="X2" s="28"/>
      <c r="Y2" s="28"/>
      <c r="Z2" s="28"/>
      <c r="AA2" s="28">
        <v>2</v>
      </c>
      <c r="AB2" s="28" t="s">
        <v>122</v>
      </c>
      <c r="AC2" s="28"/>
      <c r="AD2" s="28"/>
      <c r="AE2" s="28"/>
      <c r="AF2" s="28"/>
      <c r="AG2" s="28"/>
      <c r="AH2" s="28"/>
      <c r="AI2" s="28"/>
    </row>
    <row r="3" spans="1:35" ht="13.5" thickBot="1">
      <c r="A3" s="28" t="s">
        <v>12</v>
      </c>
      <c r="B3" s="28" t="s">
        <v>13</v>
      </c>
      <c r="C3" s="28"/>
      <c r="D3" s="28"/>
      <c r="E3" s="90" t="s">
        <v>14</v>
      </c>
      <c r="F3" s="90" t="s">
        <v>15</v>
      </c>
      <c r="G3" s="90" t="s">
        <v>16</v>
      </c>
      <c r="H3" s="90" t="s">
        <v>17</v>
      </c>
      <c r="I3" s="28"/>
      <c r="J3" s="28"/>
      <c r="K3" s="28"/>
      <c r="L3" s="28"/>
      <c r="M3" s="92" t="s">
        <v>18</v>
      </c>
      <c r="N3" s="28" t="s">
        <v>19</v>
      </c>
      <c r="O3" s="28">
        <f ca="1">+F18*I18-H18*H18</f>
        <v>41517.195714538917</v>
      </c>
      <c r="P3" s="28" t="s">
        <v>81</v>
      </c>
      <c r="Q3" s="28"/>
      <c r="R3" s="28"/>
      <c r="S3" s="28"/>
      <c r="T3" s="28"/>
      <c r="U3" s="28">
        <v>-0.8</v>
      </c>
      <c r="V3" s="28">
        <f t="shared" ca="1" si="0"/>
        <v>1.0338619881366768E-2</v>
      </c>
      <c r="W3" s="28"/>
      <c r="X3" s="28"/>
      <c r="Y3" s="28"/>
      <c r="Z3" s="28"/>
      <c r="AA3" s="28">
        <v>3</v>
      </c>
      <c r="AB3" s="28" t="s">
        <v>20</v>
      </c>
      <c r="AC3" s="28"/>
      <c r="AD3" s="28"/>
      <c r="AE3" s="28"/>
      <c r="AF3" s="28"/>
      <c r="AG3" s="28"/>
      <c r="AH3" s="28"/>
      <c r="AI3" s="28"/>
    </row>
    <row r="4" spans="1:35">
      <c r="A4" s="28" t="s">
        <v>21</v>
      </c>
      <c r="B4" s="28" t="s">
        <v>22</v>
      </c>
      <c r="C4" s="28"/>
      <c r="D4" s="94" t="s">
        <v>23</v>
      </c>
      <c r="E4" s="95">
        <f ca="1">(G18*O1-K18*O2+L18*O3)/O7</f>
        <v>-5.1713956673790377E-6</v>
      </c>
      <c r="F4" s="96">
        <f ca="1">+E7/O7*O18</f>
        <v>6.6260815151745263E-4</v>
      </c>
      <c r="G4" s="97">
        <f>+B18</f>
        <v>1</v>
      </c>
      <c r="H4" s="98">
        <f ca="1">ABS(F4/E4)</f>
        <v>128.12946332789019</v>
      </c>
      <c r="I4" s="28"/>
      <c r="J4" s="28"/>
      <c r="K4" s="28"/>
      <c r="L4" s="28"/>
      <c r="M4" s="92" t="s">
        <v>24</v>
      </c>
      <c r="N4" s="28" t="s">
        <v>25</v>
      </c>
      <c r="O4" s="28">
        <f ca="1">+C18*J18-H18*H18</f>
        <v>676886.157810807</v>
      </c>
      <c r="P4" s="28" t="s">
        <v>82</v>
      </c>
      <c r="Q4" s="28"/>
      <c r="R4" s="28"/>
      <c r="S4" s="28"/>
      <c r="T4" s="28"/>
      <c r="U4" s="28">
        <v>-0.6</v>
      </c>
      <c r="V4" s="28">
        <f t="shared" ca="1" si="0"/>
        <v>7.5105736659397777E-3</v>
      </c>
      <c r="W4" s="28"/>
      <c r="X4" s="28"/>
      <c r="Y4" s="28"/>
      <c r="Z4" s="28"/>
      <c r="AA4" s="28">
        <v>4</v>
      </c>
      <c r="AB4" s="28" t="s">
        <v>26</v>
      </c>
      <c r="AC4" s="28"/>
      <c r="AD4" s="28"/>
      <c r="AE4" s="28"/>
      <c r="AF4" s="28"/>
      <c r="AG4" s="28"/>
      <c r="AH4" s="28"/>
      <c r="AI4" s="28"/>
    </row>
    <row r="5" spans="1:35">
      <c r="A5" s="28" t="s">
        <v>27</v>
      </c>
      <c r="B5" s="99">
        <v>40323</v>
      </c>
      <c r="C5" s="28"/>
      <c r="D5" s="100" t="s">
        <v>28</v>
      </c>
      <c r="E5" s="101">
        <f ca="1">+(-G18*O2+K18*O4-L18*O5)/O7</f>
        <v>-1.1315749788502992E-2</v>
      </c>
      <c r="F5" s="102">
        <f ca="1">P18*E7/O7</f>
        <v>7.2774977908465386E-4</v>
      </c>
      <c r="G5" s="103">
        <f>+B18/A18</f>
        <v>1E-4</v>
      </c>
      <c r="H5" s="98">
        <f ca="1">ABS(F5/E5)</f>
        <v>6.4312996724623664E-2</v>
      </c>
      <c r="I5" s="28"/>
      <c r="J5" s="28"/>
      <c r="K5" s="28"/>
      <c r="L5" s="28"/>
      <c r="M5" s="92" t="s">
        <v>29</v>
      </c>
      <c r="N5" s="28" t="s">
        <v>30</v>
      </c>
      <c r="O5" s="28">
        <f ca="1">+C18*I18-F18*H18</f>
        <v>140431.11867183138</v>
      </c>
      <c r="P5" s="28" t="s">
        <v>83</v>
      </c>
      <c r="Q5" s="28"/>
      <c r="R5" s="28"/>
      <c r="S5" s="28"/>
      <c r="T5" s="28"/>
      <c r="U5" s="28">
        <v>-0.4</v>
      </c>
      <c r="V5" s="28">
        <f t="shared" ca="1" si="0"/>
        <v>4.8439263812917561E-3</v>
      </c>
      <c r="W5" s="28"/>
      <c r="X5" s="28"/>
      <c r="Y5" s="28"/>
      <c r="Z5" s="28"/>
      <c r="AA5" s="28">
        <v>5</v>
      </c>
      <c r="AB5" s="28" t="s">
        <v>31</v>
      </c>
      <c r="AC5" s="28"/>
      <c r="AD5" s="28"/>
      <c r="AE5" s="28"/>
      <c r="AF5" s="28"/>
      <c r="AG5" s="28"/>
      <c r="AH5" s="28"/>
      <c r="AI5" s="28"/>
    </row>
    <row r="6" spans="1:35" ht="13.5" thickBot="1">
      <c r="A6" s="28"/>
      <c r="B6" s="28"/>
      <c r="C6" s="28"/>
      <c r="D6" s="104" t="s">
        <v>32</v>
      </c>
      <c r="E6" s="105">
        <f ca="1">+(G18*O3-K18*O5+L18*O6)/O7</f>
        <v>2.0174866347371146E-3</v>
      </c>
      <c r="F6" s="106">
        <f ca="1">Q18*E7/O7</f>
        <v>1.5512991635213089E-4</v>
      </c>
      <c r="G6" s="107">
        <f>+B18/A18^2</f>
        <v>1E-8</v>
      </c>
      <c r="H6" s="98">
        <f ca="1">ABS(F6/E6)</f>
        <v>7.6892661235569898E-2</v>
      </c>
      <c r="I6" s="28"/>
      <c r="J6" s="28"/>
      <c r="K6" s="28"/>
      <c r="L6" s="28"/>
      <c r="M6" s="108" t="s">
        <v>33</v>
      </c>
      <c r="N6" s="109" t="s">
        <v>34</v>
      </c>
      <c r="O6" s="109">
        <f ca="1">+C18*H18-F18*F18</f>
        <v>30734.17435670775</v>
      </c>
      <c r="P6" s="28" t="s">
        <v>84</v>
      </c>
      <c r="Q6" s="28"/>
      <c r="R6" s="28"/>
      <c r="S6" s="28"/>
      <c r="T6" s="28"/>
      <c r="U6" s="28">
        <v>-0.2</v>
      </c>
      <c r="V6" s="28">
        <f t="shared" ca="1" si="0"/>
        <v>2.3386780274227041E-3</v>
      </c>
      <c r="W6" s="28"/>
      <c r="X6" s="28"/>
      <c r="Y6" s="28"/>
      <c r="Z6" s="28"/>
      <c r="AA6" s="28">
        <v>6</v>
      </c>
      <c r="AB6" s="28" t="s">
        <v>35</v>
      </c>
      <c r="AC6" s="28"/>
      <c r="AD6" s="28"/>
      <c r="AE6" s="28"/>
      <c r="AF6" s="28"/>
      <c r="AG6" s="28"/>
      <c r="AH6" s="28"/>
      <c r="AI6" s="28"/>
    </row>
    <row r="7" spans="1:35">
      <c r="A7" s="28"/>
      <c r="B7" s="28"/>
      <c r="C7" s="28"/>
      <c r="D7" s="37" t="s">
        <v>36</v>
      </c>
      <c r="E7" s="110">
        <f ca="1">SQRT(N18/(B15-3))</f>
        <v>3.3430075491734878E-3</v>
      </c>
      <c r="F7" s="28"/>
      <c r="G7" s="111">
        <f>+B22</f>
        <v>1.6533230467757676E-2</v>
      </c>
      <c r="H7" s="28"/>
      <c r="I7" s="28"/>
      <c r="J7" s="28"/>
      <c r="K7" s="28"/>
      <c r="L7" s="28"/>
      <c r="M7" s="92" t="s">
        <v>37</v>
      </c>
      <c r="N7" s="28" t="s">
        <v>38</v>
      </c>
      <c r="O7" s="28">
        <f ca="1">+C18*O1-F18*O2+H18*O3</f>
        <v>11336524.632223554</v>
      </c>
      <c r="P7" s="28"/>
      <c r="Q7" s="28"/>
      <c r="R7" s="28"/>
      <c r="S7" s="28"/>
      <c r="T7" s="28"/>
      <c r="U7" s="28">
        <v>0</v>
      </c>
      <c r="V7" s="28">
        <f t="shared" ca="1" si="0"/>
        <v>-5.1713956673790377E-6</v>
      </c>
      <c r="W7" s="28"/>
      <c r="X7" s="28"/>
      <c r="Y7" s="28"/>
      <c r="Z7" s="28"/>
      <c r="AA7" s="28">
        <v>7</v>
      </c>
      <c r="AB7" s="28" t="s">
        <v>39</v>
      </c>
      <c r="AC7" s="28"/>
      <c r="AD7" s="28"/>
      <c r="AE7" s="28"/>
      <c r="AF7" s="28"/>
      <c r="AG7" s="28"/>
      <c r="AH7" s="28"/>
      <c r="AI7" s="28"/>
    </row>
    <row r="8" spans="1:35">
      <c r="A8" s="44">
        <v>21</v>
      </c>
      <c r="B8" s="28" t="s">
        <v>42</v>
      </c>
      <c r="C8" s="112">
        <v>21</v>
      </c>
      <c r="D8" s="37" t="s">
        <v>72</v>
      </c>
      <c r="E8" s="28"/>
      <c r="F8" s="113">
        <f ca="1">CORREL(INDIRECT(E12):INDIRECT(E13),INDIRECT(M12):INDIRECT(M13))</f>
        <v>0.62352394880392059</v>
      </c>
      <c r="G8" s="110"/>
      <c r="H8" s="28"/>
      <c r="I8" s="28"/>
      <c r="J8" s="28"/>
      <c r="K8" s="111"/>
      <c r="L8" s="28"/>
      <c r="M8" s="28"/>
      <c r="N8" s="28"/>
      <c r="O8" s="28"/>
      <c r="P8" s="28"/>
      <c r="Q8" s="28"/>
      <c r="R8" s="28"/>
      <c r="S8" s="28"/>
      <c r="T8" s="28"/>
      <c r="U8" s="28">
        <v>0.2</v>
      </c>
      <c r="V8" s="28">
        <f t="shared" ca="1" si="0"/>
        <v>-2.1876218879784927E-3</v>
      </c>
      <c r="W8" s="28"/>
      <c r="X8" s="28"/>
      <c r="Y8" s="28"/>
      <c r="Z8" s="28"/>
      <c r="AA8" s="28">
        <v>8</v>
      </c>
      <c r="AB8" s="28" t="s">
        <v>40</v>
      </c>
      <c r="AC8" s="28"/>
      <c r="AD8" s="28"/>
      <c r="AE8" s="28"/>
      <c r="AF8" s="28"/>
      <c r="AG8" s="28"/>
      <c r="AH8" s="28"/>
      <c r="AI8" s="28"/>
    </row>
    <row r="9" spans="1:35">
      <c r="A9" s="44">
        <f>20+COUNT(A21:A1441)</f>
        <v>147</v>
      </c>
      <c r="B9" s="28" t="s">
        <v>44</v>
      </c>
      <c r="C9" s="112">
        <f>A9</f>
        <v>147</v>
      </c>
      <c r="D9" s="28"/>
      <c r="E9" s="59">
        <f ca="1">E6*G6</f>
        <v>2.0174866347371145E-11</v>
      </c>
      <c r="F9" s="114">
        <f ca="1">H6</f>
        <v>7.6892661235569898E-2</v>
      </c>
      <c r="G9" s="115">
        <f ca="1">F8</f>
        <v>0.62352394880392059</v>
      </c>
      <c r="H9" s="28"/>
      <c r="I9" s="28"/>
      <c r="J9" s="28"/>
      <c r="K9" s="111"/>
      <c r="L9" s="28"/>
      <c r="M9" s="28"/>
      <c r="N9" s="28"/>
      <c r="O9" s="28"/>
      <c r="P9" s="28"/>
      <c r="Q9" s="28"/>
      <c r="R9" s="28"/>
      <c r="S9" s="28"/>
      <c r="T9" s="28"/>
      <c r="U9" s="28">
        <v>0.4</v>
      </c>
      <c r="V9" s="28">
        <f t="shared" ca="1" si="0"/>
        <v>-4.2086734495106375E-3</v>
      </c>
      <c r="W9" s="28"/>
      <c r="X9" s="28"/>
      <c r="Y9" s="28"/>
      <c r="Z9" s="28"/>
      <c r="AA9" s="28">
        <v>9</v>
      </c>
      <c r="AB9" s="28" t="s">
        <v>152</v>
      </c>
      <c r="AC9" s="28"/>
      <c r="AD9" s="28"/>
      <c r="AE9" s="28"/>
      <c r="AF9" s="28"/>
      <c r="AG9" s="28"/>
      <c r="AH9" s="28"/>
      <c r="AI9" s="28"/>
    </row>
    <row r="10" spans="1:35">
      <c r="A10" s="83" t="s">
        <v>95</v>
      </c>
      <c r="B10" s="84">
        <f>A!C8</f>
        <v>0.3828826373203536</v>
      </c>
      <c r="C10" s="28"/>
      <c r="D10" s="28" t="s">
        <v>73</v>
      </c>
      <c r="E10" s="28">
        <f ca="1">2*E9*365.2422/B10</f>
        <v>3.8490711519281993E-8</v>
      </c>
      <c r="F10">
        <f ca="1">+F9*E10</f>
        <v>2.9596532415681981E-9</v>
      </c>
      <c r="G10" s="28" t="s">
        <v>74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>
        <v>0.6</v>
      </c>
      <c r="V10" s="28">
        <f t="shared" ca="1" si="0"/>
        <v>-6.0683260802638127E-3</v>
      </c>
      <c r="W10" s="28"/>
      <c r="X10" s="28"/>
      <c r="Y10" s="28"/>
      <c r="Z10" s="28"/>
      <c r="AA10" s="28">
        <v>10</v>
      </c>
      <c r="AB10" s="28" t="s">
        <v>41</v>
      </c>
      <c r="AC10" s="28"/>
      <c r="AD10" s="28"/>
      <c r="AE10" s="28"/>
      <c r="AF10" s="28"/>
      <c r="AG10" s="28"/>
      <c r="AH10" s="28"/>
      <c r="AI10" s="28"/>
    </row>
    <row r="11" spans="1:3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>
        <v>0.8</v>
      </c>
      <c r="V11" s="28">
        <f t="shared" ca="1" si="0"/>
        <v>-7.7665797802380192E-3</v>
      </c>
      <c r="W11" s="28"/>
      <c r="X11" s="28"/>
      <c r="Y11" s="28"/>
      <c r="Z11" s="28"/>
      <c r="AA11" s="28">
        <v>11</v>
      </c>
      <c r="AB11" s="28" t="s">
        <v>3</v>
      </c>
      <c r="AC11" s="28"/>
      <c r="AD11" s="28"/>
      <c r="AE11" s="28"/>
      <c r="AF11" s="28"/>
      <c r="AG11" s="28"/>
      <c r="AH11" s="28"/>
      <c r="AI11" s="28"/>
    </row>
    <row r="12" spans="1:35">
      <c r="A12" s="28"/>
      <c r="B12" s="28"/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R12" s="28"/>
      <c r="S12" s="28"/>
      <c r="T12" s="28"/>
      <c r="U12" s="28">
        <v>1</v>
      </c>
      <c r="V12" s="28">
        <f t="shared" ca="1" si="0"/>
        <v>-9.3034345494332569E-3</v>
      </c>
      <c r="W12" s="28"/>
      <c r="X12" s="28"/>
      <c r="Y12" s="28"/>
      <c r="Z12" s="28"/>
      <c r="AA12" s="28">
        <v>12</v>
      </c>
      <c r="AB12" s="28" t="s">
        <v>43</v>
      </c>
      <c r="AC12" s="28"/>
      <c r="AD12" s="28"/>
      <c r="AE12" s="28"/>
      <c r="AF12" s="28"/>
      <c r="AG12" s="28"/>
      <c r="AH12" s="28"/>
      <c r="AI12" s="28"/>
    </row>
    <row r="13" spans="1:35">
      <c r="A13" s="28"/>
      <c r="B13" s="28"/>
      <c r="C13" s="6" t="str">
        <f t="shared" si="1"/>
        <v>C147</v>
      </c>
      <c r="D13" s="6" t="str">
        <f t="shared" si="1"/>
        <v>D147</v>
      </c>
      <c r="E13" s="6" t="str">
        <f t="shared" si="1"/>
        <v>E147</v>
      </c>
      <c r="F13" s="6" t="str">
        <f t="shared" si="1"/>
        <v>F147</v>
      </c>
      <c r="G13" s="6" t="str">
        <f t="shared" ref="G13:Q13" si="3">G$15&amp;$C9</f>
        <v>G147</v>
      </c>
      <c r="H13" s="6" t="str">
        <f t="shared" si="3"/>
        <v>H147</v>
      </c>
      <c r="I13" s="6" t="str">
        <f t="shared" si="3"/>
        <v>I147</v>
      </c>
      <c r="J13" s="6" t="str">
        <f t="shared" si="3"/>
        <v>J147</v>
      </c>
      <c r="K13" s="6" t="str">
        <f t="shared" si="3"/>
        <v>K147</v>
      </c>
      <c r="L13" s="6" t="str">
        <f t="shared" si="3"/>
        <v>L147</v>
      </c>
      <c r="M13" s="6" t="str">
        <f t="shared" si="3"/>
        <v>M147</v>
      </c>
      <c r="N13" s="6" t="str">
        <f t="shared" si="3"/>
        <v>N147</v>
      </c>
      <c r="O13" s="6" t="str">
        <f t="shared" si="3"/>
        <v>O147</v>
      </c>
      <c r="P13" s="6" t="str">
        <f t="shared" si="3"/>
        <v>P147</v>
      </c>
      <c r="Q13" s="6" t="str">
        <f t="shared" si="3"/>
        <v>Q147</v>
      </c>
      <c r="R13" s="28"/>
      <c r="S13" s="28"/>
      <c r="T13" s="28"/>
      <c r="U13" s="28">
        <v>1.2</v>
      </c>
      <c r="V13" s="28">
        <f t="shared" ca="1" si="0"/>
        <v>-1.0678890387849525E-2</v>
      </c>
      <c r="W13" s="28"/>
      <c r="X13" s="28"/>
      <c r="Y13" s="28"/>
      <c r="Z13" s="28"/>
      <c r="AA13" s="28">
        <v>13</v>
      </c>
      <c r="AB13" s="28" t="s">
        <v>45</v>
      </c>
      <c r="AC13" s="28"/>
      <c r="AD13" s="28"/>
      <c r="AE13" s="28"/>
      <c r="AF13" s="28"/>
      <c r="AG13" s="28"/>
      <c r="AH13" s="28"/>
      <c r="AI13" s="28"/>
    </row>
    <row r="14" spans="1:3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>
        <v>1.4</v>
      </c>
      <c r="V14" s="28">
        <f t="shared" ca="1" si="0"/>
        <v>-1.1892947295486823E-2</v>
      </c>
      <c r="W14" s="28"/>
      <c r="X14" s="28"/>
      <c r="Y14" s="28"/>
      <c r="Z14" s="28"/>
      <c r="AA14" s="28">
        <v>14</v>
      </c>
      <c r="AB14" s="28" t="s">
        <v>46</v>
      </c>
      <c r="AC14" s="28"/>
      <c r="AD14" s="28"/>
      <c r="AE14" s="28"/>
      <c r="AF14" s="28"/>
      <c r="AG14" s="28"/>
      <c r="AH14" s="28"/>
      <c r="AI14" s="28"/>
    </row>
    <row r="15" spans="1:35">
      <c r="A15" s="37" t="s">
        <v>50</v>
      </c>
      <c r="B15" s="37">
        <f>C9-C8+1</f>
        <v>127</v>
      </c>
      <c r="C15" s="6" t="str">
        <f t="shared" ref="C15:Q15" si="4">VLOOKUP(C16,$AA1:$AB25,2,FALSE)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R15" s="28"/>
      <c r="S15" s="28"/>
      <c r="T15" s="28"/>
      <c r="U15" s="28">
        <v>1.6</v>
      </c>
      <c r="V15" s="28">
        <f t="shared" ca="1" si="0"/>
        <v>-1.2945605272345152E-2</v>
      </c>
      <c r="W15" s="28"/>
      <c r="X15" s="28"/>
      <c r="Y15" s="28"/>
      <c r="Z15" s="28"/>
      <c r="AA15" s="28">
        <v>15</v>
      </c>
      <c r="AB15" s="28" t="s">
        <v>47</v>
      </c>
      <c r="AC15" s="28"/>
      <c r="AD15" s="28"/>
      <c r="AE15" s="28"/>
      <c r="AF15" s="28"/>
      <c r="AG15" s="28"/>
      <c r="AH15" s="28"/>
      <c r="AI15" s="28"/>
    </row>
    <row r="16" spans="1:35">
      <c r="A16" s="6"/>
      <c r="B16" s="28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R16" s="28"/>
      <c r="S16" s="28"/>
      <c r="T16" s="28"/>
      <c r="U16" s="28">
        <v>1.8</v>
      </c>
      <c r="V16" s="28">
        <f t="shared" ca="1" si="0"/>
        <v>-1.3836864318424513E-2</v>
      </c>
      <c r="W16" s="28"/>
      <c r="X16" s="28"/>
      <c r="Y16" s="28"/>
      <c r="Z16" s="28"/>
      <c r="AA16" s="28">
        <v>16</v>
      </c>
      <c r="AB16" s="28" t="s">
        <v>48</v>
      </c>
      <c r="AC16" s="28"/>
      <c r="AD16" s="28"/>
      <c r="AE16" s="28"/>
      <c r="AF16" s="28"/>
      <c r="AG16" s="28"/>
      <c r="AH16" s="28"/>
      <c r="AI16" s="28"/>
    </row>
    <row r="17" spans="1:35">
      <c r="A17" s="37" t="s">
        <v>49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>
        <v>2</v>
      </c>
      <c r="V17" s="28">
        <f t="shared" ca="1" si="0"/>
        <v>-1.4566724433724905E-2</v>
      </c>
      <c r="W17" s="28"/>
      <c r="X17" s="28"/>
      <c r="Y17" s="28"/>
      <c r="Z17" s="28"/>
      <c r="AA17" s="28">
        <v>17</v>
      </c>
      <c r="AB17" s="28" t="s">
        <v>51</v>
      </c>
      <c r="AC17" s="28"/>
      <c r="AD17" s="28"/>
      <c r="AE17" s="28"/>
      <c r="AF17" s="28"/>
      <c r="AG17" s="28"/>
      <c r="AH17" s="28"/>
      <c r="AI17" s="28"/>
    </row>
    <row r="18" spans="1:35">
      <c r="A18" s="116">
        <v>10000</v>
      </c>
      <c r="B18" s="116">
        <v>1</v>
      </c>
      <c r="C18" s="28">
        <f ca="1">SUM(INDIRECT(C12):INDIRECT(C13))</f>
        <v>95.500000000000043</v>
      </c>
      <c r="D18" s="117">
        <f ca="1">SUM(INDIRECT(D12):INDIRECT(D13))</f>
        <v>327.28480000000002</v>
      </c>
      <c r="E18" s="117">
        <f ca="1">SUM(INDIRECT(E12):INDIRECT(E13))</f>
        <v>-1.2655993369007774</v>
      </c>
      <c r="F18" s="37">
        <f ca="1">SUM(INDIRECT(F12):INDIRECT(F13))</f>
        <v>285.62135999999992</v>
      </c>
      <c r="G18" s="37">
        <f ca="1">SUM(INDIRECT(G12):INDIRECT(G13))</f>
        <v>-0.85982826139661495</v>
      </c>
      <c r="H18" s="37">
        <f ca="1">SUM(INDIRECT(H12):INDIRECT(H13))</f>
        <v>1176.0600591095001</v>
      </c>
      <c r="I18" s="37">
        <f ca="1">SUM(INDIRECT(I12):INDIRECT(I13))</f>
        <v>4987.8428502237375</v>
      </c>
      <c r="J18" s="37">
        <f ca="1">SUM(INDIRECT(J12):INDIRECT(J13))</f>
        <v>21570.716444434001</v>
      </c>
      <c r="K18" s="37">
        <f ca="1">SUM(INDIRECT(K12):INDIRECT(K13))</f>
        <v>-3.2465721397032947</v>
      </c>
      <c r="L18" s="37">
        <f ca="1">SUM(INDIRECT(L12):INDIRECT(L13))</f>
        <v>-12.928631421049994</v>
      </c>
      <c r="M18" s="28"/>
      <c r="N18" s="28">
        <f ca="1">SUM(INDIRECT(N12):INDIRECT(N13))</f>
        <v>1.385786734755035E-3</v>
      </c>
      <c r="O18" s="28">
        <f ca="1">SQRT(SUM(INDIRECT(O12):INDIRECT(O13)))</f>
        <v>2246980.7563093528</v>
      </c>
      <c r="P18" s="28">
        <f ca="1">SQRT(SUM(INDIRECT(P12):INDIRECT(P13)))</f>
        <v>2467883.5376031874</v>
      </c>
      <c r="Q18" s="28">
        <f ca="1">SQRT(SUM(INDIRECT(Q12):INDIRECT(Q13)))</f>
        <v>526063.45993909263</v>
      </c>
      <c r="R18" s="28"/>
      <c r="S18" s="28"/>
      <c r="T18" s="28"/>
      <c r="U18" s="28">
        <v>2.2000000000000002</v>
      </c>
      <c r="V18" s="28">
        <f t="shared" ca="1" si="0"/>
        <v>-1.5135185618246328E-2</v>
      </c>
      <c r="W18" s="28"/>
      <c r="X18" s="28"/>
      <c r="Y18" s="28"/>
      <c r="Z18" s="28"/>
      <c r="AA18" s="28">
        <v>18</v>
      </c>
      <c r="AB18" s="28" t="s">
        <v>52</v>
      </c>
      <c r="AC18" s="28"/>
      <c r="AD18" s="28"/>
      <c r="AE18" s="28"/>
      <c r="AF18" s="28"/>
      <c r="AG18" s="28"/>
      <c r="AH18" s="28"/>
      <c r="AI18" s="28"/>
    </row>
    <row r="19" spans="1:35">
      <c r="A19" s="118" t="s">
        <v>53</v>
      </c>
      <c r="B19" s="28"/>
      <c r="C19" s="28"/>
      <c r="D19" s="28"/>
      <c r="E19" s="28"/>
      <c r="F19" s="119" t="s">
        <v>54</v>
      </c>
      <c r="G19" s="119" t="s">
        <v>55</v>
      </c>
      <c r="H19" s="119" t="s">
        <v>56</v>
      </c>
      <c r="I19" s="119" t="s">
        <v>57</v>
      </c>
      <c r="J19" s="119" t="s">
        <v>58</v>
      </c>
      <c r="K19" s="119" t="s">
        <v>59</v>
      </c>
      <c r="L19" s="119" t="s">
        <v>60</v>
      </c>
      <c r="M19" s="120"/>
      <c r="N19" s="120"/>
      <c r="O19" s="120"/>
      <c r="P19" s="120"/>
      <c r="Q19" s="120"/>
      <c r="R19" s="28"/>
      <c r="S19" s="28"/>
      <c r="T19" s="28"/>
      <c r="U19" s="28">
        <v>2.4</v>
      </c>
      <c r="V19" s="28">
        <f t="shared" ca="1" si="0"/>
        <v>-1.554224787198878E-2</v>
      </c>
      <c r="W19" s="28"/>
      <c r="X19" s="28"/>
      <c r="Y19" s="28"/>
      <c r="Z19" s="28"/>
      <c r="AA19" s="28">
        <v>19</v>
      </c>
      <c r="AB19" s="28" t="s">
        <v>4</v>
      </c>
      <c r="AC19" s="28"/>
      <c r="AD19" s="28"/>
      <c r="AE19" s="28"/>
      <c r="AF19" s="28"/>
      <c r="AG19" s="28"/>
      <c r="AH19" s="28"/>
      <c r="AI19" s="28"/>
    </row>
    <row r="20" spans="1:35" ht="15" thickBot="1">
      <c r="A20" s="9" t="s">
        <v>61</v>
      </c>
      <c r="B20" s="9" t="s">
        <v>62</v>
      </c>
      <c r="C20" s="9" t="s">
        <v>75</v>
      </c>
      <c r="D20" s="9" t="s">
        <v>61</v>
      </c>
      <c r="E20" s="9" t="s">
        <v>62</v>
      </c>
      <c r="F20" s="9" t="s">
        <v>76</v>
      </c>
      <c r="G20" s="9" t="s">
        <v>77</v>
      </c>
      <c r="H20" s="9" t="s">
        <v>86</v>
      </c>
      <c r="I20" s="9" t="s">
        <v>87</v>
      </c>
      <c r="J20" s="9" t="s">
        <v>88</v>
      </c>
      <c r="K20" s="9" t="s">
        <v>78</v>
      </c>
      <c r="L20" s="9" t="s">
        <v>89</v>
      </c>
      <c r="M20" s="93" t="s">
        <v>63</v>
      </c>
      <c r="N20" s="9" t="s">
        <v>90</v>
      </c>
      <c r="O20" s="9" t="s">
        <v>64</v>
      </c>
      <c r="P20" s="9" t="s">
        <v>65</v>
      </c>
      <c r="Q20" s="9" t="s">
        <v>66</v>
      </c>
      <c r="R20" s="90" t="s">
        <v>67</v>
      </c>
      <c r="S20" s="28"/>
      <c r="T20" s="28"/>
      <c r="U20" s="28">
        <v>2.6</v>
      </c>
      <c r="V20" s="28">
        <f t="shared" ca="1" si="0"/>
        <v>-1.5787911194952264E-2</v>
      </c>
      <c r="W20" s="28"/>
      <c r="X20" s="28"/>
      <c r="Y20" s="28"/>
      <c r="Z20" s="28"/>
      <c r="AA20" s="28">
        <v>20</v>
      </c>
      <c r="AB20" s="28" t="s">
        <v>68</v>
      </c>
      <c r="AC20" s="28"/>
      <c r="AD20" s="28"/>
      <c r="AE20" s="28"/>
      <c r="AF20" s="28"/>
      <c r="AG20" s="28"/>
      <c r="AH20" s="28"/>
      <c r="AI20" s="28"/>
    </row>
    <row r="21" spans="1:35">
      <c r="A21" s="121">
        <v>-24780</v>
      </c>
      <c r="B21" s="121">
        <v>4.8452798360813176E-2</v>
      </c>
      <c r="C21" s="121">
        <v>0.2</v>
      </c>
      <c r="D21" s="123">
        <f t="shared" ref="D21:D84" si="5">A21/A$18</f>
        <v>-2.4780000000000002</v>
      </c>
      <c r="E21" s="123">
        <f t="shared" ref="E21:E84" si="6">B21/B$18</f>
        <v>4.8452798360813176E-2</v>
      </c>
      <c r="F21" s="44">
        <f t="shared" ref="F21:F84" si="7">$C21*D21</f>
        <v>-0.49560000000000004</v>
      </c>
      <c r="G21" s="44">
        <f t="shared" ref="G21:G84" si="8">$C21*E21</f>
        <v>9.6905596721626359E-3</v>
      </c>
      <c r="H21" s="44">
        <f t="shared" ref="H21:H84" si="9">C21*D21*D21</f>
        <v>1.2280968000000001</v>
      </c>
      <c r="I21" s="44">
        <f t="shared" ref="I21:I84" si="10">C21*D21*D21*D21</f>
        <v>-3.0432238704000003</v>
      </c>
      <c r="J21" s="44">
        <f t="shared" ref="J21:J84" si="11">C21*D21*D21*D21*D21</f>
        <v>7.5411087508512011</v>
      </c>
      <c r="K21" s="44">
        <f t="shared" ref="K21:K84" si="12">C21*E21*D21</f>
        <v>-2.4013206867619014E-2</v>
      </c>
      <c r="L21" s="44">
        <f t="shared" ref="L21:L84" si="13">C21*E21*D21*D21</f>
        <v>5.950472661795992E-2</v>
      </c>
      <c r="M21" s="44">
        <f t="shared" ref="M21:M84" ca="1" si="14">+E$4+E$5*D21+E$6*D21^2</f>
        <v>4.042360098106014E-2</v>
      </c>
      <c r="N21" s="44">
        <f t="shared" ref="N21:N84" ca="1" si="15">C21*(M21-E21)^2</f>
        <v>1.2893602112606607E-5</v>
      </c>
      <c r="O21" s="124">
        <f t="shared" ref="O21:O84" ca="1" si="16">(C21*O$1-O$2*F21+O$3*H21)^2</f>
        <v>87138642421.966599</v>
      </c>
      <c r="P21" s="44">
        <f t="shared" ref="P21:P84" ca="1" si="17">(-C21*O$2+O$4*F21-O$5*H21)^2</f>
        <v>321419500019.35052</v>
      </c>
      <c r="Q21" s="44">
        <f t="shared" ref="Q21:Q84" ca="1" si="18">+(C21*O$3-F21*O$5+H21*O$6)^2</f>
        <v>13373914683.540901</v>
      </c>
      <c r="R21" s="28">
        <f t="shared" ref="R21:R84" ca="1" si="19">+E21-M21</f>
        <v>8.0291973797530364E-3</v>
      </c>
      <c r="S21" s="28"/>
      <c r="T21" s="28"/>
      <c r="U21" s="28">
        <v>2.8</v>
      </c>
      <c r="V21" s="28">
        <f t="shared" ca="1" si="0"/>
        <v>-1.5872175587136779E-2</v>
      </c>
      <c r="W21" s="28"/>
      <c r="X21" s="28"/>
      <c r="Y21" s="28"/>
      <c r="Z21" s="28"/>
      <c r="AA21" s="28">
        <v>21</v>
      </c>
      <c r="AB21" s="28" t="s">
        <v>69</v>
      </c>
      <c r="AC21" s="28"/>
      <c r="AD21" s="28"/>
      <c r="AE21" s="28"/>
      <c r="AF21" s="28"/>
      <c r="AG21" s="28"/>
      <c r="AH21" s="28"/>
      <c r="AI21" s="28"/>
    </row>
    <row r="22" spans="1:35">
      <c r="A22" s="121">
        <v>-9363</v>
      </c>
      <c r="B22" s="121">
        <v>1.6533230467757676E-2</v>
      </c>
      <c r="C22" s="121">
        <v>1</v>
      </c>
      <c r="D22" s="123">
        <f t="shared" si="5"/>
        <v>-0.93630000000000002</v>
      </c>
      <c r="E22" s="123">
        <f t="shared" si="6"/>
        <v>1.6533230467757676E-2</v>
      </c>
      <c r="F22" s="44">
        <f t="shared" si="7"/>
        <v>-0.93630000000000002</v>
      </c>
      <c r="G22" s="44">
        <f t="shared" si="8"/>
        <v>1.6533230467757676E-2</v>
      </c>
      <c r="H22" s="44">
        <f t="shared" si="9"/>
        <v>0.87665769000000004</v>
      </c>
      <c r="I22" s="44">
        <f t="shared" si="10"/>
        <v>-0.82081459514700006</v>
      </c>
      <c r="J22" s="44">
        <f t="shared" si="11"/>
        <v>0.76852870543613616</v>
      </c>
      <c r="K22" s="44">
        <f t="shared" si="12"/>
        <v>-1.5480063686961512E-2</v>
      </c>
      <c r="L22" s="44">
        <f t="shared" si="13"/>
        <v>1.4493983630102064E-2</v>
      </c>
      <c r="M22" s="44">
        <f t="shared" ca="1" si="14"/>
        <v>1.2358410304122484E-2</v>
      </c>
      <c r="N22" s="44">
        <f t="shared" ca="1" si="15"/>
        <v>1.7429123398694968E-5</v>
      </c>
      <c r="O22" s="124">
        <f t="shared" ca="1" si="16"/>
        <v>644066853281.84973</v>
      </c>
      <c r="P22" s="44">
        <f t="shared" ca="1" si="17"/>
        <v>1106563329826.4243</v>
      </c>
      <c r="Q22" s="44">
        <f t="shared" ca="1" si="18"/>
        <v>39978483863.212654</v>
      </c>
      <c r="R22" s="28">
        <f t="shared" ca="1" si="19"/>
        <v>4.1748201636351914E-3</v>
      </c>
      <c r="S22" s="28"/>
      <c r="T22" s="28"/>
      <c r="U22" s="28">
        <v>3</v>
      </c>
      <c r="V22" s="28">
        <f t="shared" ca="1" si="0"/>
        <v>-1.5795041048542322E-2</v>
      </c>
      <c r="W22" s="28"/>
      <c r="X22" s="28"/>
      <c r="Y22" s="28"/>
      <c r="Z22" s="28"/>
      <c r="AA22" s="28">
        <v>22</v>
      </c>
      <c r="AB22" s="28" t="s">
        <v>6</v>
      </c>
      <c r="AC22" s="28"/>
      <c r="AD22" s="28"/>
      <c r="AE22" s="28"/>
      <c r="AF22" s="28"/>
      <c r="AG22" s="28"/>
      <c r="AH22" s="28"/>
      <c r="AI22" s="28"/>
    </row>
    <row r="23" spans="1:35">
      <c r="A23" s="121">
        <v>-9363</v>
      </c>
      <c r="B23" s="121">
        <v>1.6533230467757676E-2</v>
      </c>
      <c r="C23" s="121">
        <v>1</v>
      </c>
      <c r="D23" s="123">
        <f t="shared" si="5"/>
        <v>-0.93630000000000002</v>
      </c>
      <c r="E23" s="123">
        <f t="shared" si="6"/>
        <v>1.6533230467757676E-2</v>
      </c>
      <c r="F23" s="44">
        <f t="shared" si="7"/>
        <v>-0.93630000000000002</v>
      </c>
      <c r="G23" s="44">
        <f t="shared" si="8"/>
        <v>1.6533230467757676E-2</v>
      </c>
      <c r="H23" s="44">
        <f t="shared" si="9"/>
        <v>0.87665769000000004</v>
      </c>
      <c r="I23" s="44">
        <f t="shared" si="10"/>
        <v>-0.82081459514700006</v>
      </c>
      <c r="J23" s="44">
        <f t="shared" si="11"/>
        <v>0.76852870543613616</v>
      </c>
      <c r="K23" s="44">
        <f t="shared" si="12"/>
        <v>-1.5480063686961512E-2</v>
      </c>
      <c r="L23" s="44">
        <f t="shared" si="13"/>
        <v>1.4493983630102064E-2</v>
      </c>
      <c r="M23" s="44">
        <f t="shared" ca="1" si="14"/>
        <v>1.2358410304122484E-2</v>
      </c>
      <c r="N23" s="44">
        <f t="shared" ca="1" si="15"/>
        <v>1.7429123398694968E-5</v>
      </c>
      <c r="O23" s="124">
        <f t="shared" ca="1" si="16"/>
        <v>644066853281.84973</v>
      </c>
      <c r="P23" s="44">
        <f t="shared" ca="1" si="17"/>
        <v>1106563329826.4243</v>
      </c>
      <c r="Q23" s="44">
        <f t="shared" ca="1" si="18"/>
        <v>39978483863.212654</v>
      </c>
      <c r="R23" s="28">
        <f t="shared" ca="1" si="19"/>
        <v>4.1748201636351914E-3</v>
      </c>
      <c r="S23" s="28"/>
      <c r="T23" s="28"/>
      <c r="U23" s="28">
        <v>3.2</v>
      </c>
      <c r="V23" s="28">
        <f t="shared" ca="1" si="0"/>
        <v>-1.5556507579168894E-2</v>
      </c>
      <c r="W23" s="28"/>
      <c r="X23" s="28"/>
      <c r="Y23" s="28"/>
      <c r="Z23" s="28"/>
      <c r="AA23" s="28">
        <v>23</v>
      </c>
      <c r="AB23" s="28" t="s">
        <v>70</v>
      </c>
      <c r="AC23" s="28"/>
      <c r="AD23" s="28"/>
      <c r="AE23" s="28"/>
      <c r="AF23" s="28"/>
      <c r="AG23" s="28"/>
      <c r="AH23" s="28"/>
      <c r="AI23" s="28"/>
    </row>
    <row r="24" spans="1:35">
      <c r="A24" s="121">
        <v>-0.5</v>
      </c>
      <c r="B24" s="121">
        <v>5.4131865908857435E-4</v>
      </c>
      <c r="C24" s="121">
        <v>1</v>
      </c>
      <c r="D24" s="123">
        <f t="shared" si="5"/>
        <v>-5.0000000000000002E-5</v>
      </c>
      <c r="E24" s="123">
        <f t="shared" si="6"/>
        <v>5.4131865908857435E-4</v>
      </c>
      <c r="F24" s="44">
        <f t="shared" si="7"/>
        <v>-5.0000000000000002E-5</v>
      </c>
      <c r="G24" s="44">
        <f t="shared" si="8"/>
        <v>5.4131865908857435E-4</v>
      </c>
      <c r="H24" s="44">
        <f t="shared" si="9"/>
        <v>2.5000000000000001E-9</v>
      </c>
      <c r="I24" s="44">
        <f t="shared" si="10"/>
        <v>-1.25E-13</v>
      </c>
      <c r="J24" s="44">
        <f t="shared" si="11"/>
        <v>6.2499999999999999E-18</v>
      </c>
      <c r="K24" s="44">
        <f t="shared" si="12"/>
        <v>-2.7065932954428718E-8</v>
      </c>
      <c r="L24" s="44">
        <f t="shared" si="13"/>
        <v>1.3532966477214361E-12</v>
      </c>
      <c r="M24" s="44">
        <f t="shared" ca="1" si="14"/>
        <v>-4.6056031342373007E-6</v>
      </c>
      <c r="N24" s="44">
        <f t="shared" ca="1" si="15"/>
        <v>2.9803330008352119E-7</v>
      </c>
      <c r="O24" s="124">
        <f t="shared" ca="1" si="16"/>
        <v>239998591471.88965</v>
      </c>
      <c r="P24" s="44">
        <f t="shared" ca="1" si="17"/>
        <v>87077195937.617569</v>
      </c>
      <c r="Q24" s="44">
        <f t="shared" ca="1" si="18"/>
        <v>1724260626.3064702</v>
      </c>
      <c r="R24" s="28">
        <f t="shared" ca="1" si="19"/>
        <v>5.4592426222281165E-4</v>
      </c>
      <c r="S24" s="28"/>
      <c r="T24" s="28"/>
      <c r="U24" s="28">
        <v>3.4</v>
      </c>
      <c r="V24" s="28">
        <f t="shared" ca="1" si="0"/>
        <v>-1.5156575179016508E-2</v>
      </c>
      <c r="W24" s="28"/>
      <c r="X24" s="28"/>
      <c r="Y24" s="28"/>
      <c r="Z24" s="28"/>
      <c r="AA24" s="28">
        <v>24</v>
      </c>
      <c r="AB24" s="28" t="s">
        <v>61</v>
      </c>
      <c r="AC24" s="28"/>
      <c r="AD24" s="28"/>
      <c r="AE24" s="28"/>
      <c r="AF24" s="28"/>
      <c r="AG24" s="28"/>
      <c r="AH24" s="28"/>
      <c r="AI24" s="28"/>
    </row>
    <row r="25" spans="1:35">
      <c r="A25" s="121">
        <v>0</v>
      </c>
      <c r="B25" s="121">
        <v>0</v>
      </c>
      <c r="C25" s="121">
        <v>1</v>
      </c>
      <c r="D25" s="123">
        <f t="shared" si="5"/>
        <v>0</v>
      </c>
      <c r="E25" s="123">
        <f t="shared" si="6"/>
        <v>0</v>
      </c>
      <c r="F25" s="44">
        <f t="shared" si="7"/>
        <v>0</v>
      </c>
      <c r="G25" s="44">
        <f t="shared" si="8"/>
        <v>0</v>
      </c>
      <c r="H25" s="44">
        <f t="shared" si="9"/>
        <v>0</v>
      </c>
      <c r="I25" s="44">
        <f t="shared" si="10"/>
        <v>0</v>
      </c>
      <c r="J25" s="44">
        <f t="shared" si="11"/>
        <v>0</v>
      </c>
      <c r="K25" s="44">
        <f t="shared" si="12"/>
        <v>0</v>
      </c>
      <c r="L25" s="44">
        <f t="shared" si="13"/>
        <v>0</v>
      </c>
      <c r="M25" s="44">
        <f t="shared" ca="1" si="14"/>
        <v>-5.1713956673790377E-6</v>
      </c>
      <c r="N25" s="44">
        <f t="shared" ca="1" si="15"/>
        <v>2.6743333148586684E-11</v>
      </c>
      <c r="O25" s="124">
        <f t="shared" ca="1" si="16"/>
        <v>239984136965.45255</v>
      </c>
      <c r="P25" s="44">
        <f t="shared" ca="1" si="17"/>
        <v>87057222746.867157</v>
      </c>
      <c r="Q25" s="44">
        <f t="shared" ca="1" si="18"/>
        <v>1723677539.9993286</v>
      </c>
      <c r="R25" s="28">
        <f t="shared" ca="1" si="19"/>
        <v>5.1713956673790377E-6</v>
      </c>
      <c r="S25" s="28"/>
      <c r="T25" s="28"/>
      <c r="U25" s="28">
        <v>3.6</v>
      </c>
      <c r="V25" s="28">
        <f t="shared" ca="1" si="0"/>
        <v>-1.4595243848085145E-2</v>
      </c>
      <c r="W25" s="28"/>
      <c r="X25" s="28"/>
      <c r="Y25" s="28"/>
      <c r="Z25" s="28"/>
      <c r="AA25" s="28">
        <v>26</v>
      </c>
      <c r="AB25" s="28" t="s">
        <v>71</v>
      </c>
      <c r="AC25" s="28"/>
      <c r="AD25" s="28"/>
      <c r="AE25" s="28"/>
      <c r="AF25" s="28"/>
      <c r="AG25" s="28"/>
      <c r="AH25" s="28"/>
      <c r="AI25" s="28"/>
    </row>
    <row r="26" spans="1:35">
      <c r="A26" s="121">
        <v>2</v>
      </c>
      <c r="B26" s="121">
        <v>-6.6527463786769658E-4</v>
      </c>
      <c r="C26" s="121">
        <v>1</v>
      </c>
      <c r="D26" s="123">
        <f t="shared" si="5"/>
        <v>2.0000000000000001E-4</v>
      </c>
      <c r="E26" s="123">
        <f t="shared" si="6"/>
        <v>-6.6527463786769658E-4</v>
      </c>
      <c r="F26" s="44">
        <f t="shared" si="7"/>
        <v>2.0000000000000001E-4</v>
      </c>
      <c r="G26" s="44">
        <f t="shared" si="8"/>
        <v>-6.6527463786769658E-4</v>
      </c>
      <c r="H26" s="44">
        <f t="shared" si="9"/>
        <v>4.0000000000000001E-8</v>
      </c>
      <c r="I26" s="44">
        <f t="shared" si="10"/>
        <v>7.9999999999999998E-12</v>
      </c>
      <c r="J26" s="44">
        <f t="shared" si="11"/>
        <v>1.6E-15</v>
      </c>
      <c r="K26" s="44">
        <f t="shared" si="12"/>
        <v>-1.3305492757353932E-7</v>
      </c>
      <c r="L26" s="44">
        <f t="shared" si="13"/>
        <v>-2.6610985514707865E-11</v>
      </c>
      <c r="M26" s="44">
        <f t="shared" ca="1" si="14"/>
        <v>-7.4344649256142474E-6</v>
      </c>
      <c r="N26" s="44">
        <f t="shared" ca="1" si="15"/>
        <v>4.3275369313646882E-7</v>
      </c>
      <c r="O26" s="124">
        <f t="shared" ca="1" si="16"/>
        <v>239926325326.23328</v>
      </c>
      <c r="P26" s="44">
        <f t="shared" ca="1" si="17"/>
        <v>86977357034.668243</v>
      </c>
      <c r="Q26" s="44">
        <f t="shared" ca="1" si="18"/>
        <v>1721346308.3506513</v>
      </c>
      <c r="R26" s="28">
        <f t="shared" ca="1" si="19"/>
        <v>-6.5784017294208234E-4</v>
      </c>
      <c r="S26" s="28"/>
      <c r="T26" s="28"/>
      <c r="U26" s="28">
        <v>3.8</v>
      </c>
      <c r="V26" s="28">
        <f t="shared" ca="1" si="0"/>
        <v>-1.3872513586374816E-2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>
      <c r="A27" s="121">
        <v>1992</v>
      </c>
      <c r="B27" s="121">
        <v>-1.6135421392391436E-3</v>
      </c>
      <c r="C27" s="121">
        <v>1</v>
      </c>
      <c r="D27" s="123">
        <f t="shared" si="5"/>
        <v>0.19919999999999999</v>
      </c>
      <c r="E27" s="123">
        <f t="shared" si="6"/>
        <v>-1.6135421392391436E-3</v>
      </c>
      <c r="F27" s="44">
        <f t="shared" si="7"/>
        <v>0.19919999999999999</v>
      </c>
      <c r="G27" s="44">
        <f t="shared" si="8"/>
        <v>-1.6135421392391436E-3</v>
      </c>
      <c r="H27" s="44">
        <f t="shared" si="9"/>
        <v>3.9680639999999996E-2</v>
      </c>
      <c r="I27" s="44">
        <f t="shared" si="10"/>
        <v>7.904383487999999E-3</v>
      </c>
      <c r="J27" s="44">
        <f t="shared" si="11"/>
        <v>1.5745531908095997E-3</v>
      </c>
      <c r="K27" s="44">
        <f t="shared" si="12"/>
        <v>-3.2141759413643737E-4</v>
      </c>
      <c r="L27" s="44">
        <f t="shared" si="13"/>
        <v>-6.4026384751978324E-5</v>
      </c>
      <c r="M27" s="44">
        <f t="shared" ca="1" si="14"/>
        <v>-2.1792135926793602E-3</v>
      </c>
      <c r="N27" s="44">
        <f t="shared" ca="1" si="15"/>
        <v>3.1998419323716711E-7</v>
      </c>
      <c r="O27" s="124">
        <f t="shared" ca="1" si="16"/>
        <v>187276291765.85651</v>
      </c>
      <c r="P27" s="44">
        <f t="shared" ca="1" si="17"/>
        <v>27486749783.879036</v>
      </c>
      <c r="Q27" s="44">
        <f t="shared" ca="1" si="18"/>
        <v>217942288.81238803</v>
      </c>
      <c r="R27" s="28">
        <f t="shared" ca="1" si="19"/>
        <v>5.6567145344021659E-4</v>
      </c>
      <c r="S27" s="28"/>
      <c r="T27" s="28"/>
      <c r="U27" s="28">
        <v>4</v>
      </c>
      <c r="V27" s="28">
        <f t="shared" ca="1" si="0"/>
        <v>-1.2988384393885513E-2</v>
      </c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>
      <c r="A28" s="121">
        <v>1992.5</v>
      </c>
      <c r="B28" s="121">
        <v>-3.6548608040902764E-3</v>
      </c>
      <c r="C28" s="121">
        <v>1</v>
      </c>
      <c r="D28" s="123">
        <f t="shared" si="5"/>
        <v>0.19925000000000001</v>
      </c>
      <c r="E28" s="123">
        <f t="shared" si="6"/>
        <v>-3.6548608040902764E-3</v>
      </c>
      <c r="F28" s="44">
        <f t="shared" si="7"/>
        <v>0.19925000000000001</v>
      </c>
      <c r="G28" s="44">
        <f t="shared" si="8"/>
        <v>-3.6548608040902764E-3</v>
      </c>
      <c r="H28" s="44">
        <f t="shared" si="9"/>
        <v>3.9700562500000001E-2</v>
      </c>
      <c r="I28" s="44">
        <f t="shared" si="10"/>
        <v>7.9103370781250012E-3</v>
      </c>
      <c r="J28" s="44">
        <f t="shared" si="11"/>
        <v>1.5761346628164067E-3</v>
      </c>
      <c r="K28" s="44">
        <f t="shared" si="12"/>
        <v>-7.2823101521498756E-4</v>
      </c>
      <c r="L28" s="44">
        <f t="shared" si="13"/>
        <v>-1.4510002978158627E-4</v>
      </c>
      <c r="M28" s="44">
        <f t="shared" ca="1" si="14"/>
        <v>-2.1797391867913046E-3</v>
      </c>
      <c r="N28" s="44">
        <f t="shared" ca="1" si="15"/>
        <v>2.1759837858227341E-6</v>
      </c>
      <c r="O28" s="124">
        <f t="shared" ca="1" si="16"/>
        <v>187264239229.37653</v>
      </c>
      <c r="P28" s="44">
        <f t="shared" ca="1" si="17"/>
        <v>27476456246.727924</v>
      </c>
      <c r="Q28" s="44">
        <f t="shared" ca="1" si="18"/>
        <v>217753091.93170366</v>
      </c>
      <c r="R28" s="28">
        <f t="shared" ca="1" si="19"/>
        <v>-1.4751216172989717E-3</v>
      </c>
      <c r="S28" s="28"/>
      <c r="T28" s="28"/>
      <c r="U28" s="28">
        <v>4.2</v>
      </c>
      <c r="V28" s="28">
        <f t="shared" ca="1" si="0"/>
        <v>-1.1942856270617246E-2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>
      <c r="A29" s="121">
        <v>1994.5</v>
      </c>
      <c r="B29" s="121">
        <v>-4.0201354422606528E-3</v>
      </c>
      <c r="C29" s="121">
        <v>1</v>
      </c>
      <c r="D29" s="123">
        <f t="shared" si="5"/>
        <v>0.19944999999999999</v>
      </c>
      <c r="E29" s="123">
        <f t="shared" si="6"/>
        <v>-4.0201354422606528E-3</v>
      </c>
      <c r="F29" s="44">
        <f t="shared" si="7"/>
        <v>0.19944999999999999</v>
      </c>
      <c r="G29" s="44">
        <f t="shared" si="8"/>
        <v>-4.0201354422606528E-3</v>
      </c>
      <c r="H29" s="44">
        <f t="shared" si="9"/>
        <v>3.9780302499999996E-2</v>
      </c>
      <c r="I29" s="44">
        <f t="shared" si="10"/>
        <v>7.9341813336249994E-3</v>
      </c>
      <c r="J29" s="44">
        <f t="shared" si="11"/>
        <v>1.5824724669915059E-3</v>
      </c>
      <c r="K29" s="44">
        <f t="shared" si="12"/>
        <v>-8.0181601395888711E-4</v>
      </c>
      <c r="L29" s="44">
        <f t="shared" si="13"/>
        <v>-1.5992220398410002E-4</v>
      </c>
      <c r="M29" s="44">
        <f t="shared" ca="1" si="14"/>
        <v>-2.1818414623647514E-3</v>
      </c>
      <c r="N29" s="44">
        <f t="shared" ca="1" si="15"/>
        <v>3.3793247565215127E-6</v>
      </c>
      <c r="O29" s="124">
        <f t="shared" ca="1" si="16"/>
        <v>187216034758.29089</v>
      </c>
      <c r="P29" s="44">
        <f t="shared" ca="1" si="17"/>
        <v>27435303701.957993</v>
      </c>
      <c r="Q29" s="44">
        <f t="shared" ca="1" si="18"/>
        <v>216997171.25376052</v>
      </c>
      <c r="R29" s="28">
        <f t="shared" ca="1" si="19"/>
        <v>-1.8382939798959014E-3</v>
      </c>
      <c r="S29" s="28"/>
      <c r="T29" s="28"/>
      <c r="U29" s="28">
        <v>4.4000000000000004</v>
      </c>
      <c r="V29" s="28">
        <f t="shared" ca="1" si="0"/>
        <v>-1.0735929216570003E-2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>
      <c r="A30" s="121">
        <v>1995</v>
      </c>
      <c r="B30" s="121">
        <v>-3.261454105086159E-3</v>
      </c>
      <c r="C30" s="121">
        <v>1</v>
      </c>
      <c r="D30" s="123">
        <f t="shared" si="5"/>
        <v>0.19950000000000001</v>
      </c>
      <c r="E30" s="123">
        <f t="shared" si="6"/>
        <v>-3.261454105086159E-3</v>
      </c>
      <c r="F30" s="44">
        <f t="shared" si="7"/>
        <v>0.19950000000000001</v>
      </c>
      <c r="G30" s="44">
        <f t="shared" si="8"/>
        <v>-3.261454105086159E-3</v>
      </c>
      <c r="H30" s="44">
        <f t="shared" si="9"/>
        <v>3.9800250000000002E-2</v>
      </c>
      <c r="I30" s="44">
        <f t="shared" si="10"/>
        <v>7.9401498750000001E-3</v>
      </c>
      <c r="J30" s="44">
        <f t="shared" si="11"/>
        <v>1.5840599000625001E-3</v>
      </c>
      <c r="K30" s="44">
        <f t="shared" si="12"/>
        <v>-6.5066009396468874E-4</v>
      </c>
      <c r="L30" s="44">
        <f t="shared" si="13"/>
        <v>-1.2980668874595542E-4</v>
      </c>
      <c r="M30" s="44">
        <f t="shared" ca="1" si="14"/>
        <v>-2.1823670060395301E-3</v>
      </c>
      <c r="N30" s="44">
        <f t="shared" ca="1" si="15"/>
        <v>1.164428967328869E-6</v>
      </c>
      <c r="O30" s="124">
        <f t="shared" ca="1" si="16"/>
        <v>187203985059.14142</v>
      </c>
      <c r="P30" s="44">
        <f t="shared" ca="1" si="17"/>
        <v>27425020966.070171</v>
      </c>
      <c r="Q30" s="44">
        <f t="shared" ca="1" si="18"/>
        <v>216808407.76592746</v>
      </c>
      <c r="R30" s="28">
        <f t="shared" ca="1" si="19"/>
        <v>-1.0790870990466288E-3</v>
      </c>
      <c r="S30" s="28"/>
      <c r="T30" s="28"/>
      <c r="U30" s="28">
        <v>4.5999999999999996</v>
      </c>
      <c r="V30" s="28">
        <f t="shared" ca="1" si="0"/>
        <v>-9.3676032317437999E-3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>
      <c r="A31" s="121">
        <v>2831</v>
      </c>
      <c r="B31" s="121">
        <v>-6.4625392406014726E-4</v>
      </c>
      <c r="C31" s="121">
        <v>1</v>
      </c>
      <c r="D31" s="123">
        <f t="shared" si="5"/>
        <v>0.28310000000000002</v>
      </c>
      <c r="E31" s="123">
        <f t="shared" si="6"/>
        <v>-6.4625392406014726E-4</v>
      </c>
      <c r="F31" s="44">
        <f t="shared" si="7"/>
        <v>0.28310000000000002</v>
      </c>
      <c r="G31" s="44">
        <f t="shared" si="8"/>
        <v>-6.4625392406014726E-4</v>
      </c>
      <c r="H31" s="44">
        <f t="shared" si="9"/>
        <v>8.0145610000000006E-2</v>
      </c>
      <c r="I31" s="44">
        <f t="shared" si="10"/>
        <v>2.2689222191000002E-2</v>
      </c>
      <c r="J31" s="44">
        <f t="shared" si="11"/>
        <v>6.4233188022721011E-3</v>
      </c>
      <c r="K31" s="44">
        <f t="shared" si="12"/>
        <v>-1.8295448590142769E-4</v>
      </c>
      <c r="L31" s="44">
        <f t="shared" si="13"/>
        <v>-5.1794414958694182E-5</v>
      </c>
      <c r="M31" s="44">
        <f t="shared" ca="1" si="14"/>
        <v>-3.0469674637847231E-3</v>
      </c>
      <c r="N31" s="44">
        <f t="shared" ca="1" si="15"/>
        <v>5.7634254998169023E-6</v>
      </c>
      <c r="O31" s="124">
        <f t="shared" ca="1" si="16"/>
        <v>167837062560.12677</v>
      </c>
      <c r="P31" s="44">
        <f t="shared" ca="1" si="17"/>
        <v>13152207958.271149</v>
      </c>
      <c r="Q31" s="44">
        <f t="shared" ca="1" si="18"/>
        <v>17845176.604064316</v>
      </c>
      <c r="R31" s="28">
        <f t="shared" ca="1" si="19"/>
        <v>2.4007135397245759E-3</v>
      </c>
      <c r="S31" s="28"/>
      <c r="T31" s="28"/>
      <c r="U31" s="28">
        <v>4.8</v>
      </c>
      <c r="V31" s="28">
        <f t="shared" ca="1" si="0"/>
        <v>-7.8378783161386217E-3</v>
      </c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>
      <c r="A32" s="121">
        <v>2950.5</v>
      </c>
      <c r="B32" s="121">
        <v>-1.8214137016911991E-3</v>
      </c>
      <c r="C32" s="121">
        <v>1</v>
      </c>
      <c r="D32" s="123">
        <f t="shared" si="5"/>
        <v>0.29504999999999998</v>
      </c>
      <c r="E32" s="123">
        <f t="shared" si="6"/>
        <v>-1.8214137016911991E-3</v>
      </c>
      <c r="F32" s="44">
        <f t="shared" si="7"/>
        <v>0.29504999999999998</v>
      </c>
      <c r="G32" s="44">
        <f t="shared" si="8"/>
        <v>-1.8214137016911991E-3</v>
      </c>
      <c r="H32" s="44">
        <f t="shared" si="9"/>
        <v>8.7054502499999992E-2</v>
      </c>
      <c r="I32" s="44">
        <f t="shared" si="10"/>
        <v>2.5685430962624996E-2</v>
      </c>
      <c r="J32" s="44">
        <f t="shared" si="11"/>
        <v>7.5784864055225042E-3</v>
      </c>
      <c r="K32" s="44">
        <f t="shared" si="12"/>
        <v>-5.374081126839883E-4</v>
      </c>
      <c r="L32" s="44">
        <f t="shared" si="13"/>
        <v>-1.5856226364741074E-4</v>
      </c>
      <c r="M32" s="44">
        <f t="shared" ca="1" si="14"/>
        <v>-3.1682520754777476E-3</v>
      </c>
      <c r="N32" s="44">
        <f t="shared" ca="1" si="15"/>
        <v>1.8139736051039947E-6</v>
      </c>
      <c r="O32" s="124">
        <f t="shared" ca="1" si="16"/>
        <v>165193599070.14722</v>
      </c>
      <c r="P32" s="44">
        <f t="shared" ca="1" si="17"/>
        <v>11570123828.748837</v>
      </c>
      <c r="Q32" s="44">
        <f t="shared" ca="1" si="18"/>
        <v>7609556.2210737402</v>
      </c>
      <c r="R32" s="28">
        <f t="shared" ca="1" si="19"/>
        <v>1.3468383737865485E-3</v>
      </c>
      <c r="S32" s="28"/>
      <c r="T32" s="28"/>
      <c r="U32" s="28">
        <v>5</v>
      </c>
      <c r="V32" s="28">
        <f t="shared" ca="1" si="0"/>
        <v>-6.1467544697544757E-3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>
      <c r="A33" s="121">
        <v>2951</v>
      </c>
      <c r="B33" s="121">
        <v>-2.7627323652268387E-3</v>
      </c>
      <c r="C33" s="121">
        <v>1</v>
      </c>
      <c r="D33" s="123">
        <f t="shared" si="5"/>
        <v>0.29509999999999997</v>
      </c>
      <c r="E33" s="123">
        <f t="shared" si="6"/>
        <v>-2.7627323652268387E-3</v>
      </c>
      <c r="F33" s="44">
        <f t="shared" si="7"/>
        <v>0.29509999999999997</v>
      </c>
      <c r="G33" s="44">
        <f t="shared" si="8"/>
        <v>-2.7627323652268387E-3</v>
      </c>
      <c r="H33" s="44">
        <f t="shared" si="9"/>
        <v>8.7084009999999989E-2</v>
      </c>
      <c r="I33" s="44">
        <f t="shared" si="10"/>
        <v>2.5698491350999993E-2</v>
      </c>
      <c r="J33" s="44">
        <f t="shared" si="11"/>
        <v>7.5836247976800971E-3</v>
      </c>
      <c r="K33" s="44">
        <f t="shared" si="12"/>
        <v>-8.1528232097844008E-4</v>
      </c>
      <c r="L33" s="44">
        <f t="shared" si="13"/>
        <v>-2.4058981292073765E-4</v>
      </c>
      <c r="M33" s="44">
        <f t="shared" ca="1" si="14"/>
        <v>-3.1687583319802985E-3</v>
      </c>
      <c r="N33" s="44">
        <f t="shared" ca="1" si="15"/>
        <v>1.6485708567808163E-7</v>
      </c>
      <c r="O33" s="124">
        <f t="shared" ca="1" si="16"/>
        <v>165182602883.21555</v>
      </c>
      <c r="P33" s="44">
        <f t="shared" ca="1" si="17"/>
        <v>11563735263.521612</v>
      </c>
      <c r="Q33" s="44">
        <f t="shared" ca="1" si="18"/>
        <v>7575858.4721939797</v>
      </c>
      <c r="R33" s="28">
        <f t="shared" ca="1" si="19"/>
        <v>4.060259667534598E-4</v>
      </c>
      <c r="S33" s="28"/>
      <c r="T33" s="28"/>
      <c r="U33" s="28">
        <v>5.2</v>
      </c>
      <c r="V33" s="28">
        <f t="shared" ca="1" si="0"/>
        <v>-4.2942316925913548E-3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>
      <c r="A34" s="121">
        <v>2955.5</v>
      </c>
      <c r="B34" s="121">
        <v>-1.0346003036829643E-3</v>
      </c>
      <c r="C34" s="121">
        <v>1</v>
      </c>
      <c r="D34" s="123">
        <f t="shared" si="5"/>
        <v>0.29554999999999998</v>
      </c>
      <c r="E34" s="123">
        <f t="shared" si="6"/>
        <v>-1.0346003036829643E-3</v>
      </c>
      <c r="F34" s="44">
        <f t="shared" si="7"/>
        <v>0.29554999999999998</v>
      </c>
      <c r="G34" s="44">
        <f t="shared" si="8"/>
        <v>-1.0346003036829643E-3</v>
      </c>
      <c r="H34" s="44">
        <f t="shared" si="9"/>
        <v>8.734980249999999E-2</v>
      </c>
      <c r="I34" s="44">
        <f t="shared" si="10"/>
        <v>2.5816234128874994E-2</v>
      </c>
      <c r="J34" s="44">
        <f t="shared" si="11"/>
        <v>7.6299879967890042E-3</v>
      </c>
      <c r="K34" s="44">
        <f t="shared" si="12"/>
        <v>-3.0577611975350009E-4</v>
      </c>
      <c r="L34" s="44">
        <f t="shared" si="13"/>
        <v>-9.037213219314694E-5</v>
      </c>
      <c r="M34" s="44">
        <f t="shared" ca="1" si="14"/>
        <v>-3.1733141865687617E-3</v>
      </c>
      <c r="N34" s="44">
        <f t="shared" ca="1" si="15"/>
        <v>4.5740970728484445E-6</v>
      </c>
      <c r="O34" s="124">
        <f t="shared" ca="1" si="16"/>
        <v>165083661261.50549</v>
      </c>
      <c r="P34" s="44">
        <f t="shared" ca="1" si="17"/>
        <v>11506324346.109632</v>
      </c>
      <c r="Q34" s="44">
        <f t="shared" ca="1" si="18"/>
        <v>7275981.0623670854</v>
      </c>
      <c r="R34" s="28">
        <f t="shared" ca="1" si="19"/>
        <v>2.1387138828857974E-3</v>
      </c>
      <c r="S34" s="28"/>
      <c r="T34" s="28"/>
      <c r="U34" s="28">
        <v>5.4</v>
      </c>
      <c r="V34" s="28">
        <f t="shared" ca="1" si="0"/>
        <v>-2.280309984649273E-3</v>
      </c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>
      <c r="A35" s="121">
        <v>2956</v>
      </c>
      <c r="B35" s="121">
        <v>-3.4759189657052048E-3</v>
      </c>
      <c r="C35" s="121">
        <v>1</v>
      </c>
      <c r="D35" s="123">
        <f t="shared" si="5"/>
        <v>0.29559999999999997</v>
      </c>
      <c r="E35" s="123">
        <f t="shared" si="6"/>
        <v>-3.4759189657052048E-3</v>
      </c>
      <c r="F35" s="44">
        <f t="shared" si="7"/>
        <v>0.29559999999999997</v>
      </c>
      <c r="G35" s="44">
        <f t="shared" si="8"/>
        <v>-3.4759189657052048E-3</v>
      </c>
      <c r="H35" s="44">
        <f t="shared" si="9"/>
        <v>8.7379359999999989E-2</v>
      </c>
      <c r="I35" s="44">
        <f t="shared" si="10"/>
        <v>2.5829338815999994E-2</v>
      </c>
      <c r="J35" s="44">
        <f t="shared" si="11"/>
        <v>7.6351525540095978E-3</v>
      </c>
      <c r="K35" s="44">
        <f t="shared" si="12"/>
        <v>-1.0274816462624585E-3</v>
      </c>
      <c r="L35" s="44">
        <f t="shared" si="13"/>
        <v>-3.0372357463518269E-4</v>
      </c>
      <c r="M35" s="44">
        <f t="shared" ca="1" si="14"/>
        <v>-3.1738203421969803E-3</v>
      </c>
      <c r="N35" s="44">
        <f t="shared" ca="1" si="15"/>
        <v>9.1263578325563923E-8</v>
      </c>
      <c r="O35" s="124">
        <f t="shared" ca="1" si="16"/>
        <v>165072670421.0816</v>
      </c>
      <c r="P35" s="44">
        <f t="shared" ca="1" si="17"/>
        <v>11499954927.396044</v>
      </c>
      <c r="Q35" s="44">
        <f t="shared" ca="1" si="18"/>
        <v>7243039.2834927598</v>
      </c>
      <c r="R35" s="28">
        <f t="shared" ca="1" si="19"/>
        <v>-3.0209862350822443E-4</v>
      </c>
      <c r="S35" s="28"/>
      <c r="T35" s="28"/>
      <c r="U35" s="28">
        <v>5.6</v>
      </c>
      <c r="V35" s="28">
        <f t="shared" ca="1" si="0"/>
        <v>-1.049893459282164E-4</v>
      </c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>
      <c r="A36" s="121">
        <v>2956</v>
      </c>
      <c r="B36" s="121">
        <v>-3.4759189584292471E-3</v>
      </c>
      <c r="C36" s="121">
        <v>1</v>
      </c>
      <c r="D36" s="123">
        <f t="shared" si="5"/>
        <v>0.29559999999999997</v>
      </c>
      <c r="E36" s="123">
        <f t="shared" si="6"/>
        <v>-3.4759189584292471E-3</v>
      </c>
      <c r="F36" s="44">
        <f t="shared" si="7"/>
        <v>0.29559999999999997</v>
      </c>
      <c r="G36" s="44">
        <f t="shared" si="8"/>
        <v>-3.4759189584292471E-3</v>
      </c>
      <c r="H36" s="44">
        <f t="shared" si="9"/>
        <v>8.7379359999999989E-2</v>
      </c>
      <c r="I36" s="44">
        <f t="shared" si="10"/>
        <v>2.5829338815999994E-2</v>
      </c>
      <c r="J36" s="44">
        <f t="shared" si="11"/>
        <v>7.6351525540095978E-3</v>
      </c>
      <c r="K36" s="44">
        <f t="shared" si="12"/>
        <v>-1.0274816441116854E-3</v>
      </c>
      <c r="L36" s="44">
        <f t="shared" si="13"/>
        <v>-3.0372357399941418E-4</v>
      </c>
      <c r="M36" s="44">
        <f t="shared" ca="1" si="14"/>
        <v>-3.1738203421969803E-3</v>
      </c>
      <c r="N36" s="44">
        <f t="shared" ca="1" si="15"/>
        <v>9.126357392945042E-8</v>
      </c>
      <c r="O36" s="124">
        <f t="shared" ca="1" si="16"/>
        <v>165072670421.0816</v>
      </c>
      <c r="P36" s="44">
        <f t="shared" ca="1" si="17"/>
        <v>11499954927.396044</v>
      </c>
      <c r="Q36" s="44">
        <f t="shared" ca="1" si="18"/>
        <v>7243039.2834927598</v>
      </c>
      <c r="R36" s="28">
        <f t="shared" ca="1" si="19"/>
        <v>-3.0209861623226681E-4</v>
      </c>
      <c r="S36" s="28"/>
      <c r="T36" s="28"/>
      <c r="U36" s="28">
        <v>5.8</v>
      </c>
      <c r="V36" s="28">
        <f t="shared" ca="1" si="0"/>
        <v>2.2317302235718151E-3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>
      <c r="A37" s="121">
        <v>2982</v>
      </c>
      <c r="B37" s="121">
        <v>-1.9244892973802052E-3</v>
      </c>
      <c r="C37" s="121">
        <v>1</v>
      </c>
      <c r="D37" s="123">
        <f t="shared" si="5"/>
        <v>0.29820000000000002</v>
      </c>
      <c r="E37" s="123">
        <f t="shared" si="6"/>
        <v>-1.9244892973802052E-3</v>
      </c>
      <c r="F37" s="44">
        <f t="shared" si="7"/>
        <v>0.29820000000000002</v>
      </c>
      <c r="G37" s="44">
        <f t="shared" si="8"/>
        <v>-1.9244892973802052E-3</v>
      </c>
      <c r="H37" s="44">
        <f t="shared" si="9"/>
        <v>8.8923240000000014E-2</v>
      </c>
      <c r="I37" s="44">
        <f t="shared" si="10"/>
        <v>2.6516910168000007E-2</v>
      </c>
      <c r="J37" s="44">
        <f t="shared" si="11"/>
        <v>7.907342612097603E-3</v>
      </c>
      <c r="K37" s="44">
        <f t="shared" si="12"/>
        <v>-5.7388270847877722E-4</v>
      </c>
      <c r="L37" s="44">
        <f t="shared" si="13"/>
        <v>-1.7113182366837137E-4</v>
      </c>
      <c r="M37" s="44">
        <f t="shared" ca="1" si="14"/>
        <v>-3.2001265343814507E-3</v>
      </c>
      <c r="N37" s="44">
        <f t="shared" ca="1" si="15"/>
        <v>1.6272503604241717E-6</v>
      </c>
      <c r="O37" s="124">
        <f t="shared" ca="1" si="16"/>
        <v>164501882945.56253</v>
      </c>
      <c r="P37" s="44">
        <f t="shared" ca="1" si="17"/>
        <v>11171379666.10932</v>
      </c>
      <c r="Q37" s="44">
        <f t="shared" ca="1" si="18"/>
        <v>5634064.7319025835</v>
      </c>
      <c r="R37" s="28">
        <f t="shared" ca="1" si="19"/>
        <v>1.2756372370012455E-3</v>
      </c>
      <c r="S37" s="28"/>
      <c r="T37" s="28"/>
      <c r="U37" s="28">
        <v>6</v>
      </c>
      <c r="V37" s="28">
        <f t="shared" ca="1" si="0"/>
        <v>4.7298487238508075E-3</v>
      </c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5">
      <c r="A38" s="121">
        <v>2982</v>
      </c>
      <c r="B38" s="121">
        <v>-1.9244892901042476E-3</v>
      </c>
      <c r="C38" s="121">
        <v>1</v>
      </c>
      <c r="D38" s="123">
        <f t="shared" si="5"/>
        <v>0.29820000000000002</v>
      </c>
      <c r="E38" s="123">
        <f t="shared" si="6"/>
        <v>-1.9244892901042476E-3</v>
      </c>
      <c r="F38" s="44">
        <f t="shared" si="7"/>
        <v>0.29820000000000002</v>
      </c>
      <c r="G38" s="44">
        <f t="shared" si="8"/>
        <v>-1.9244892901042476E-3</v>
      </c>
      <c r="H38" s="44">
        <f t="shared" si="9"/>
        <v>8.8923240000000014E-2</v>
      </c>
      <c r="I38" s="44">
        <f t="shared" si="10"/>
        <v>2.6516910168000007E-2</v>
      </c>
      <c r="J38" s="44">
        <f t="shared" si="11"/>
        <v>7.907342612097603E-3</v>
      </c>
      <c r="K38" s="44">
        <f t="shared" si="12"/>
        <v>-5.7388270630908669E-4</v>
      </c>
      <c r="L38" s="44">
        <f t="shared" si="13"/>
        <v>-1.7113182302136966E-4</v>
      </c>
      <c r="M38" s="44">
        <f t="shared" ca="1" si="14"/>
        <v>-3.2001265343814507E-3</v>
      </c>
      <c r="N38" s="44">
        <f t="shared" ca="1" si="15"/>
        <v>1.6272503789871367E-6</v>
      </c>
      <c r="O38" s="124">
        <f t="shared" ca="1" si="16"/>
        <v>164501882945.56253</v>
      </c>
      <c r="P38" s="44">
        <f t="shared" ca="1" si="17"/>
        <v>11171379666.10932</v>
      </c>
      <c r="Q38" s="44">
        <f t="shared" ca="1" si="18"/>
        <v>5634064.7319025835</v>
      </c>
      <c r="R38" s="28">
        <f t="shared" ca="1" si="19"/>
        <v>1.2756372442772031E-3</v>
      </c>
      <c r="S38" s="28"/>
      <c r="T38" s="28"/>
      <c r="U38" s="28">
        <v>6.2</v>
      </c>
      <c r="V38" s="28">
        <f t="shared" ca="1" si="0"/>
        <v>7.3893661549087608E-3</v>
      </c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1:35">
      <c r="A39" s="121">
        <v>3863.5</v>
      </c>
      <c r="B39" s="121">
        <v>1.3030712820182089E-2</v>
      </c>
      <c r="C39" s="121">
        <v>0.1</v>
      </c>
      <c r="D39" s="123">
        <f t="shared" si="5"/>
        <v>0.38635000000000003</v>
      </c>
      <c r="E39" s="123">
        <f t="shared" si="6"/>
        <v>1.3030712820182089E-2</v>
      </c>
      <c r="F39" s="44">
        <f t="shared" si="7"/>
        <v>3.8635000000000003E-2</v>
      </c>
      <c r="G39" s="44">
        <f t="shared" si="8"/>
        <v>1.303071282018209E-3</v>
      </c>
      <c r="H39" s="44">
        <f t="shared" si="9"/>
        <v>1.4926632250000002E-2</v>
      </c>
      <c r="I39" s="44">
        <f t="shared" si="10"/>
        <v>5.7669043697875016E-3</v>
      </c>
      <c r="J39" s="44">
        <f t="shared" si="11"/>
        <v>2.2280435032674016E-3</v>
      </c>
      <c r="K39" s="44">
        <f t="shared" si="12"/>
        <v>5.0344158980773508E-4</v>
      </c>
      <c r="L39" s="44">
        <f t="shared" si="13"/>
        <v>1.9450465822221845E-4</v>
      </c>
      <c r="M39" s="44">
        <f t="shared" ca="1" si="14"/>
        <v>-4.0758685157954002E-3</v>
      </c>
      <c r="N39" s="44">
        <f t="shared" ca="1" si="15"/>
        <v>2.9263512500441338E-5</v>
      </c>
      <c r="O39" s="124">
        <f t="shared" ca="1" si="16"/>
        <v>1459885871.3855338</v>
      </c>
      <c r="P39" s="44">
        <f t="shared" ca="1" si="17"/>
        <v>29703894.50686077</v>
      </c>
      <c r="Q39" s="44">
        <f t="shared" ca="1" si="18"/>
        <v>664353.74413072981</v>
      </c>
      <c r="R39" s="28">
        <f t="shared" ca="1" si="19"/>
        <v>1.7106581335977488E-2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>
      <c r="A40" s="121">
        <v>3942</v>
      </c>
      <c r="B40" s="121">
        <v>7.4368316563777626E-4</v>
      </c>
      <c r="C40" s="121">
        <v>0.1</v>
      </c>
      <c r="D40" s="123">
        <f t="shared" si="5"/>
        <v>0.39419999999999999</v>
      </c>
      <c r="E40" s="123">
        <f t="shared" si="6"/>
        <v>7.4368316563777626E-4</v>
      </c>
      <c r="F40" s="44">
        <f t="shared" si="7"/>
        <v>3.9420000000000004E-2</v>
      </c>
      <c r="G40" s="44">
        <f t="shared" si="8"/>
        <v>7.4368316563777636E-5</v>
      </c>
      <c r="H40" s="44">
        <f t="shared" si="9"/>
        <v>1.5539364000000002E-2</v>
      </c>
      <c r="I40" s="44">
        <f t="shared" si="10"/>
        <v>6.1256172888000003E-3</v>
      </c>
      <c r="J40" s="44">
        <f t="shared" si="11"/>
        <v>2.41471833524496E-3</v>
      </c>
      <c r="K40" s="44">
        <f t="shared" si="12"/>
        <v>2.9315990389441142E-5</v>
      </c>
      <c r="L40" s="44">
        <f t="shared" si="13"/>
        <v>1.1556363411517698E-5</v>
      </c>
      <c r="M40" s="44">
        <f t="shared" ca="1" si="14"/>
        <v>-4.1523353704721079E-3</v>
      </c>
      <c r="N40" s="44">
        <f t="shared" ca="1" si="15"/>
        <v>2.3970997505931573E-6</v>
      </c>
      <c r="O40" s="124">
        <f t="shared" ca="1" si="16"/>
        <v>1444172822.6375382</v>
      </c>
      <c r="P40" s="44">
        <f t="shared" ca="1" si="17"/>
        <v>25048212.283100456</v>
      </c>
      <c r="Q40" s="44">
        <f t="shared" ca="1" si="18"/>
        <v>821716.15029795899</v>
      </c>
      <c r="R40" s="28">
        <f t="shared" ca="1" si="19"/>
        <v>4.8960185361098842E-3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>
      <c r="A41" s="121">
        <v>3970</v>
      </c>
      <c r="B41" s="121">
        <v>2.0298381932661869E-3</v>
      </c>
      <c r="C41" s="121">
        <v>0.1</v>
      </c>
      <c r="D41" s="123">
        <f t="shared" si="5"/>
        <v>0.39700000000000002</v>
      </c>
      <c r="E41" s="123">
        <f t="shared" si="6"/>
        <v>2.0298381932661869E-3</v>
      </c>
      <c r="F41" s="44">
        <f t="shared" si="7"/>
        <v>3.9700000000000006E-2</v>
      </c>
      <c r="G41" s="44">
        <f t="shared" si="8"/>
        <v>2.0298381932661871E-4</v>
      </c>
      <c r="H41" s="44">
        <f t="shared" si="9"/>
        <v>1.5760900000000005E-2</v>
      </c>
      <c r="I41" s="44">
        <f t="shared" si="10"/>
        <v>6.257077300000002E-3</v>
      </c>
      <c r="J41" s="44">
        <f t="shared" si="11"/>
        <v>2.4840596881000009E-3</v>
      </c>
      <c r="K41" s="44">
        <f t="shared" si="12"/>
        <v>8.0584576272667633E-5</v>
      </c>
      <c r="L41" s="44">
        <f t="shared" si="13"/>
        <v>3.199207678024905E-5</v>
      </c>
      <c r="M41" s="44">
        <f t="shared" ca="1" si="14"/>
        <v>-4.1795500106887856E-3</v>
      </c>
      <c r="N41" s="44">
        <f t="shared" ca="1" si="15"/>
        <v>3.8556501867415161E-6</v>
      </c>
      <c r="O41" s="124">
        <f t="shared" ca="1" si="16"/>
        <v>1438598130.8782248</v>
      </c>
      <c r="P41" s="44">
        <f t="shared" ca="1" si="17"/>
        <v>23487605.853785735</v>
      </c>
      <c r="Q41" s="44">
        <f t="shared" ca="1" si="18"/>
        <v>881716.47627786128</v>
      </c>
      <c r="R41" s="28">
        <f t="shared" ca="1" si="19"/>
        <v>6.2093882039549724E-3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>
      <c r="A42" s="121">
        <v>4030</v>
      </c>
      <c r="B42" s="121">
        <v>-4.5928401021228638E-2</v>
      </c>
      <c r="C42" s="121">
        <v>0.1</v>
      </c>
      <c r="D42" s="123">
        <f t="shared" si="5"/>
        <v>0.40300000000000002</v>
      </c>
      <c r="E42" s="123">
        <f t="shared" si="6"/>
        <v>-4.5928401021228638E-2</v>
      </c>
      <c r="F42" s="44">
        <f t="shared" si="7"/>
        <v>4.0300000000000002E-2</v>
      </c>
      <c r="G42" s="44">
        <f t="shared" si="8"/>
        <v>-4.5928401021228639E-3</v>
      </c>
      <c r="H42" s="44">
        <f t="shared" si="9"/>
        <v>1.6240900000000003E-2</v>
      </c>
      <c r="I42" s="44">
        <f t="shared" si="10"/>
        <v>6.5450827000000013E-3</v>
      </c>
      <c r="J42" s="44">
        <f t="shared" si="11"/>
        <v>2.6376683281000009E-3</v>
      </c>
      <c r="K42" s="44">
        <f t="shared" si="12"/>
        <v>-1.8509145611555144E-3</v>
      </c>
      <c r="L42" s="44">
        <f t="shared" si="13"/>
        <v>-7.4591856814567236E-4</v>
      </c>
      <c r="M42" s="44">
        <f t="shared" ca="1" si="14"/>
        <v>-4.237760573573065E-3</v>
      </c>
      <c r="N42" s="44">
        <f t="shared" ca="1" si="15"/>
        <v>1.7381095009356951E-4</v>
      </c>
      <c r="O42" s="124">
        <f t="shared" ca="1" si="16"/>
        <v>1426705223.8312676</v>
      </c>
      <c r="P42" s="44">
        <f t="shared" ca="1" si="17"/>
        <v>20319148.082440902</v>
      </c>
      <c r="Q42" s="44">
        <f t="shared" ca="1" si="18"/>
        <v>1017080.033035093</v>
      </c>
      <c r="R42" s="28">
        <f t="shared" ca="1" si="19"/>
        <v>-4.1690640447655573E-2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>
      <c r="A43" s="121">
        <v>4082.5</v>
      </c>
      <c r="B43" s="121">
        <v>6.7331396639929153E-3</v>
      </c>
      <c r="C43" s="121">
        <v>0.1</v>
      </c>
      <c r="D43" s="123">
        <f t="shared" si="5"/>
        <v>0.40825</v>
      </c>
      <c r="E43" s="123">
        <f t="shared" si="6"/>
        <v>6.7331396639929153E-3</v>
      </c>
      <c r="F43" s="44">
        <f t="shared" si="7"/>
        <v>4.0825E-2</v>
      </c>
      <c r="G43" s="44">
        <f t="shared" si="8"/>
        <v>6.7331396639929157E-4</v>
      </c>
      <c r="H43" s="44">
        <f t="shared" si="9"/>
        <v>1.6666806249999999E-2</v>
      </c>
      <c r="I43" s="44">
        <f t="shared" si="10"/>
        <v>6.8042236515625E-3</v>
      </c>
      <c r="J43" s="44">
        <f t="shared" si="11"/>
        <v>2.7778243057503906E-3</v>
      </c>
      <c r="K43" s="44">
        <f t="shared" si="12"/>
        <v>2.7488042678251078E-4</v>
      </c>
      <c r="L43" s="44">
        <f t="shared" si="13"/>
        <v>1.1221993423396003E-4</v>
      </c>
      <c r="M43" s="44">
        <f t="shared" ca="1" si="14"/>
        <v>-4.2885756582924459E-3</v>
      </c>
      <c r="N43" s="44">
        <f t="shared" ca="1" si="15"/>
        <v>1.2147820864549991E-5</v>
      </c>
      <c r="O43" s="124">
        <f t="shared" ca="1" si="16"/>
        <v>1416357880.5255182</v>
      </c>
      <c r="P43" s="44">
        <f t="shared" ca="1" si="17"/>
        <v>17741970.317549322</v>
      </c>
      <c r="Q43" s="44">
        <f t="shared" ca="1" si="18"/>
        <v>1143061.021853955</v>
      </c>
      <c r="R43" s="28">
        <f t="shared" ca="1" si="19"/>
        <v>1.1021715322285361E-2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5">
      <c r="A44" s="121">
        <v>4985</v>
      </c>
      <c r="B44" s="121">
        <v>-6.1470419605029747E-3</v>
      </c>
      <c r="C44" s="121">
        <v>1</v>
      </c>
      <c r="D44" s="123">
        <f t="shared" si="5"/>
        <v>0.4985</v>
      </c>
      <c r="E44" s="123">
        <f t="shared" si="6"/>
        <v>-6.1470419605029747E-3</v>
      </c>
      <c r="F44" s="44">
        <f t="shared" si="7"/>
        <v>0.4985</v>
      </c>
      <c r="G44" s="44">
        <f t="shared" si="8"/>
        <v>-6.1470419605029747E-3</v>
      </c>
      <c r="H44" s="44">
        <f t="shared" si="9"/>
        <v>0.24850225000000001</v>
      </c>
      <c r="I44" s="44">
        <f t="shared" si="10"/>
        <v>0.123878371625</v>
      </c>
      <c r="J44" s="44">
        <f t="shared" si="11"/>
        <v>6.1753368255062502E-2</v>
      </c>
      <c r="K44" s="44">
        <f t="shared" si="12"/>
        <v>-3.0643004173107327E-3</v>
      </c>
      <c r="L44" s="44">
        <f t="shared" si="13"/>
        <v>-1.5275537580294002E-3</v>
      </c>
      <c r="M44" s="44">
        <f t="shared" ca="1" si="14"/>
        <v>-5.1447226971590198E-3</v>
      </c>
      <c r="N44" s="44">
        <f t="shared" ca="1" si="15"/>
        <v>1.0046439056703686E-6</v>
      </c>
      <c r="O44" s="124">
        <f t="shared" ca="1" si="16"/>
        <v>124689604148.73677</v>
      </c>
      <c r="P44" s="44">
        <f t="shared" ca="1" si="17"/>
        <v>55885955.002643943</v>
      </c>
      <c r="Q44" s="44">
        <f t="shared" ca="1" si="18"/>
        <v>434731067.88412857</v>
      </c>
      <c r="R44" s="28">
        <f t="shared" ca="1" si="19"/>
        <v>-1.0023192633439549E-3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>
      <c r="A45" s="121">
        <v>4990</v>
      </c>
      <c r="B45" s="121">
        <v>-4.9602285653236322E-3</v>
      </c>
      <c r="C45" s="121">
        <v>1</v>
      </c>
      <c r="D45" s="123">
        <f t="shared" si="5"/>
        <v>0.499</v>
      </c>
      <c r="E45" s="123">
        <f t="shared" si="6"/>
        <v>-4.9602285653236322E-3</v>
      </c>
      <c r="F45" s="44">
        <f t="shared" si="7"/>
        <v>0.499</v>
      </c>
      <c r="G45" s="44">
        <f t="shared" si="8"/>
        <v>-4.9602285653236322E-3</v>
      </c>
      <c r="H45" s="44">
        <f t="shared" si="9"/>
        <v>0.249001</v>
      </c>
      <c r="I45" s="44">
        <f t="shared" si="10"/>
        <v>0.124251499</v>
      </c>
      <c r="J45" s="44">
        <f t="shared" si="11"/>
        <v>6.2001498001000001E-2</v>
      </c>
      <c r="K45" s="44">
        <f t="shared" si="12"/>
        <v>-2.4751540540964923E-3</v>
      </c>
      <c r="L45" s="44">
        <f t="shared" si="13"/>
        <v>-1.2351018729941496E-3</v>
      </c>
      <c r="M45" s="44">
        <f t="shared" ca="1" si="14"/>
        <v>-5.149374350594196E-3</v>
      </c>
      <c r="N45" s="44">
        <f t="shared" ca="1" si="15"/>
        <v>3.5776128085618226E-8</v>
      </c>
      <c r="O45" s="124">
        <f t="shared" ca="1" si="16"/>
        <v>124600055932.53381</v>
      </c>
      <c r="P45" s="44">
        <f t="shared" ca="1" si="17"/>
        <v>59970991.828354895</v>
      </c>
      <c r="Q45" s="44">
        <f t="shared" ca="1" si="18"/>
        <v>437022886.31715947</v>
      </c>
      <c r="R45" s="28">
        <f t="shared" ca="1" si="19"/>
        <v>1.8914578527056379E-4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>
      <c r="A46" s="121">
        <v>4990.5</v>
      </c>
      <c r="B46" s="121">
        <v>-6.7015472159255296E-3</v>
      </c>
      <c r="C46" s="121">
        <v>1</v>
      </c>
      <c r="D46" s="123">
        <f t="shared" si="5"/>
        <v>0.49904999999999999</v>
      </c>
      <c r="E46" s="123">
        <f t="shared" si="6"/>
        <v>-6.7015472159255296E-3</v>
      </c>
      <c r="F46" s="44">
        <f t="shared" si="7"/>
        <v>0.49904999999999999</v>
      </c>
      <c r="G46" s="44">
        <f t="shared" si="8"/>
        <v>-6.7015472159255296E-3</v>
      </c>
      <c r="H46" s="44">
        <f t="shared" si="9"/>
        <v>0.2490509025</v>
      </c>
      <c r="I46" s="44">
        <f t="shared" si="10"/>
        <v>0.12428885289262501</v>
      </c>
      <c r="J46" s="44">
        <f t="shared" si="11"/>
        <v>6.2026352036064512E-2</v>
      </c>
      <c r="K46" s="44">
        <f t="shared" si="12"/>
        <v>-3.3444071381076353E-3</v>
      </c>
      <c r="L46" s="44">
        <f t="shared" si="13"/>
        <v>-1.6690263822726154E-3</v>
      </c>
      <c r="M46" s="44">
        <f t="shared" ca="1" si="14"/>
        <v>-5.1498394604568305E-3</v>
      </c>
      <c r="N46" s="44">
        <f t="shared" ca="1" si="15"/>
        <v>2.407796958381708E-6</v>
      </c>
      <c r="O46" s="124">
        <f t="shared" ca="1" si="16"/>
        <v>124591103686.09322</v>
      </c>
      <c r="P46" s="44">
        <f t="shared" ca="1" si="17"/>
        <v>60387359.912682965</v>
      </c>
      <c r="Q46" s="44">
        <f t="shared" ca="1" si="18"/>
        <v>437252364.1964187</v>
      </c>
      <c r="R46" s="28">
        <f t="shared" ca="1" si="19"/>
        <v>-1.5517077554686991E-3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>
      <c r="A47" s="121">
        <v>6897.5</v>
      </c>
      <c r="B47" s="121">
        <v>-1.1890917136042845E-2</v>
      </c>
      <c r="C47" s="121">
        <v>0.1</v>
      </c>
      <c r="D47" s="123">
        <f t="shared" si="5"/>
        <v>0.68974999999999997</v>
      </c>
      <c r="E47" s="123">
        <f t="shared" si="6"/>
        <v>-1.1890917136042845E-2</v>
      </c>
      <c r="F47" s="44">
        <f t="shared" si="7"/>
        <v>6.8974999999999995E-2</v>
      </c>
      <c r="G47" s="44">
        <f t="shared" si="8"/>
        <v>-1.1890917136042846E-3</v>
      </c>
      <c r="H47" s="44">
        <f t="shared" si="9"/>
        <v>4.7575506249999996E-2</v>
      </c>
      <c r="I47" s="44">
        <f t="shared" si="10"/>
        <v>3.2815205435937495E-2</v>
      </c>
      <c r="J47" s="44">
        <f t="shared" si="11"/>
        <v>2.2634287949437885E-2</v>
      </c>
      <c r="K47" s="44">
        <f t="shared" si="12"/>
        <v>-8.2017600945855529E-4</v>
      </c>
      <c r="L47" s="44">
        <f t="shared" si="13"/>
        <v>-5.6571640252403848E-4</v>
      </c>
      <c r="M47" s="44">
        <f t="shared" ca="1" si="14"/>
        <v>-6.8503803322850472E-3</v>
      </c>
      <c r="N47" s="44">
        <f t="shared" ca="1" si="15"/>
        <v>2.5407011270036872E-6</v>
      </c>
      <c r="O47" s="124">
        <f t="shared" ca="1" si="16"/>
        <v>937093669.10925734</v>
      </c>
      <c r="P47" s="44">
        <f t="shared" ca="1" si="17"/>
        <v>110285286.89445916</v>
      </c>
      <c r="Q47" s="44">
        <f t="shared" ca="1" si="18"/>
        <v>16583814.084805641</v>
      </c>
      <c r="R47" s="28">
        <f t="shared" ca="1" si="19"/>
        <v>-5.0405368037577973E-3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35">
      <c r="A48" s="121">
        <v>6905.5</v>
      </c>
      <c r="B48" s="121">
        <v>-2.0952015700459015E-2</v>
      </c>
      <c r="C48" s="121">
        <v>0.1</v>
      </c>
      <c r="D48" s="123">
        <f t="shared" si="5"/>
        <v>0.69055</v>
      </c>
      <c r="E48" s="123">
        <f t="shared" si="6"/>
        <v>-2.0952015700459015E-2</v>
      </c>
      <c r="F48" s="44">
        <f t="shared" si="7"/>
        <v>6.9055000000000005E-2</v>
      </c>
      <c r="G48" s="44">
        <f t="shared" si="8"/>
        <v>-2.0952015700459016E-3</v>
      </c>
      <c r="H48" s="44">
        <f t="shared" si="9"/>
        <v>4.7685930250000001E-2</v>
      </c>
      <c r="I48" s="44">
        <f t="shared" si="10"/>
        <v>3.2929519134137504E-2</v>
      </c>
      <c r="J48" s="44">
        <f t="shared" si="11"/>
        <v>2.2739479438078653E-2</v>
      </c>
      <c r="K48" s="44">
        <f t="shared" si="12"/>
        <v>-1.4468414441951975E-3</v>
      </c>
      <c r="L48" s="44">
        <f t="shared" si="13"/>
        <v>-9.9911635928899372E-4</v>
      </c>
      <c r="M48" s="44">
        <f t="shared" ca="1" si="14"/>
        <v>-6.8572051426743072E-3</v>
      </c>
      <c r="N48" s="44">
        <f t="shared" ca="1" si="15"/>
        <v>1.9866368465983923E-5</v>
      </c>
      <c r="O48" s="124">
        <f t="shared" ca="1" si="16"/>
        <v>935929558.64499724</v>
      </c>
      <c r="P48" s="44">
        <f t="shared" ca="1" si="17"/>
        <v>111098432.56842381</v>
      </c>
      <c r="Q48" s="44">
        <f t="shared" ca="1" si="18"/>
        <v>16647735.278291238</v>
      </c>
      <c r="R48" s="28">
        <f t="shared" ca="1" si="19"/>
        <v>-1.4094810557784707E-2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>
      <c r="A49" s="121">
        <v>7002</v>
      </c>
      <c r="B49" s="121">
        <v>-2.1126517116499599E-2</v>
      </c>
      <c r="C49" s="121">
        <v>0.1</v>
      </c>
      <c r="D49" s="123">
        <f t="shared" si="5"/>
        <v>0.70020000000000004</v>
      </c>
      <c r="E49" s="123">
        <f t="shared" si="6"/>
        <v>-2.1126517116499599E-2</v>
      </c>
      <c r="F49" s="44">
        <f t="shared" si="7"/>
        <v>7.0020000000000013E-2</v>
      </c>
      <c r="G49" s="44">
        <f t="shared" si="8"/>
        <v>-2.11265171164996E-3</v>
      </c>
      <c r="H49" s="44">
        <f t="shared" si="9"/>
        <v>4.9028004000000014E-2</v>
      </c>
      <c r="I49" s="44">
        <f t="shared" si="10"/>
        <v>3.432940840080001E-2</v>
      </c>
      <c r="J49" s="44">
        <f t="shared" si="11"/>
        <v>2.4037451762240168E-2</v>
      </c>
      <c r="K49" s="44">
        <f t="shared" si="12"/>
        <v>-1.4792787284973021E-3</v>
      </c>
      <c r="L49" s="44">
        <f t="shared" si="13"/>
        <v>-1.0357909656938109E-3</v>
      </c>
      <c r="M49" s="44">
        <f t="shared" ca="1" si="14"/>
        <v>-6.9393259695987967E-3</v>
      </c>
      <c r="N49" s="44">
        <f t="shared" ca="1" si="15"/>
        <v>2.0127639263870052E-5</v>
      </c>
      <c r="O49" s="124">
        <f t="shared" ca="1" si="16"/>
        <v>921969901.46796191</v>
      </c>
      <c r="P49" s="44">
        <f t="shared" ca="1" si="17"/>
        <v>121111133.09352039</v>
      </c>
      <c r="Q49" s="44">
        <f t="shared" ca="1" si="18"/>
        <v>17425883.646801706</v>
      </c>
      <c r="R49" s="28">
        <f t="shared" ca="1" si="19"/>
        <v>-1.4187191146900802E-2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>
      <c r="A50" s="121">
        <v>7771.5</v>
      </c>
      <c r="B50" s="121">
        <v>-8.2159351295558736E-3</v>
      </c>
      <c r="C50" s="121">
        <v>1</v>
      </c>
      <c r="D50" s="123">
        <f t="shared" si="5"/>
        <v>0.77715000000000001</v>
      </c>
      <c r="E50" s="123">
        <f t="shared" si="6"/>
        <v>-8.2159351295558736E-3</v>
      </c>
      <c r="F50" s="44">
        <f t="shared" si="7"/>
        <v>0.77715000000000001</v>
      </c>
      <c r="G50" s="44">
        <f t="shared" si="8"/>
        <v>-8.2159351295558736E-3</v>
      </c>
      <c r="H50" s="44">
        <f t="shared" si="9"/>
        <v>0.60396212250000003</v>
      </c>
      <c r="I50" s="44">
        <f t="shared" si="10"/>
        <v>0.46936916350087504</v>
      </c>
      <c r="J50" s="44">
        <f t="shared" si="11"/>
        <v>0.36477024541470504</v>
      </c>
      <c r="K50" s="44">
        <f t="shared" si="12"/>
        <v>-6.3850139859343473E-3</v>
      </c>
      <c r="L50" s="44">
        <f t="shared" si="13"/>
        <v>-4.9621136191688783E-3</v>
      </c>
      <c r="M50" s="44">
        <f t="shared" ca="1" si="14"/>
        <v>-7.5807208337712699E-3</v>
      </c>
      <c r="N50" s="44">
        <f t="shared" ca="1" si="15"/>
        <v>4.0349720156912995E-7</v>
      </c>
      <c r="O50" s="124">
        <f t="shared" ca="1" si="16"/>
        <v>81598711500.776352</v>
      </c>
      <c r="P50" s="44">
        <f t="shared" ca="1" si="17"/>
        <v>21366367970.760387</v>
      </c>
      <c r="Q50" s="44">
        <f t="shared" ca="1" si="18"/>
        <v>2406547156.6604066</v>
      </c>
      <c r="R50" s="28">
        <f t="shared" ca="1" si="19"/>
        <v>-6.3521429578460367E-4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>
      <c r="A51" s="121">
        <v>7772</v>
      </c>
      <c r="B51" s="121">
        <v>-9.4572537927888334E-3</v>
      </c>
      <c r="C51" s="121">
        <v>1</v>
      </c>
      <c r="D51" s="123">
        <f t="shared" si="5"/>
        <v>0.7772</v>
      </c>
      <c r="E51" s="123">
        <f t="shared" si="6"/>
        <v>-9.4572537927888334E-3</v>
      </c>
      <c r="F51" s="44">
        <f t="shared" si="7"/>
        <v>0.7772</v>
      </c>
      <c r="G51" s="44">
        <f t="shared" si="8"/>
        <v>-9.4572537927888334E-3</v>
      </c>
      <c r="H51" s="44">
        <f t="shared" si="9"/>
        <v>0.60403983999999999</v>
      </c>
      <c r="I51" s="44">
        <f t="shared" si="10"/>
        <v>0.46945976364800002</v>
      </c>
      <c r="J51" s="44">
        <f t="shared" si="11"/>
        <v>0.36486412830722559</v>
      </c>
      <c r="K51" s="44">
        <f t="shared" si="12"/>
        <v>-7.3501776477554815E-3</v>
      </c>
      <c r="L51" s="44">
        <f t="shared" si="13"/>
        <v>-5.7125580678355605E-3</v>
      </c>
      <c r="M51" s="44">
        <f t="shared" ca="1" si="14"/>
        <v>-7.5811298272431601E-3</v>
      </c>
      <c r="N51" s="44">
        <f t="shared" ca="1" si="15"/>
        <v>3.5198411340948229E-6</v>
      </c>
      <c r="O51" s="124">
        <f t="shared" ca="1" si="16"/>
        <v>81592126649.974533</v>
      </c>
      <c r="P51" s="44">
        <f t="shared" ca="1" si="17"/>
        <v>21373072065.454929</v>
      </c>
      <c r="Q51" s="44">
        <f t="shared" ca="1" si="18"/>
        <v>2407001733.6368179</v>
      </c>
      <c r="R51" s="28">
        <f t="shared" ca="1" si="19"/>
        <v>-1.8761239655456733E-3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>
      <c r="A52" s="121">
        <v>8672</v>
      </c>
      <c r="B52" s="121">
        <v>-1.263084210222587E-2</v>
      </c>
      <c r="C52" s="121">
        <v>1</v>
      </c>
      <c r="D52" s="123">
        <f t="shared" si="5"/>
        <v>0.86719999999999997</v>
      </c>
      <c r="E52" s="123">
        <f t="shared" si="6"/>
        <v>-1.263084210222587E-2</v>
      </c>
      <c r="F52" s="44">
        <f t="shared" si="7"/>
        <v>0.86719999999999997</v>
      </c>
      <c r="G52" s="44">
        <f t="shared" si="8"/>
        <v>-1.263084210222587E-2</v>
      </c>
      <c r="H52" s="44">
        <f t="shared" si="9"/>
        <v>0.7520358399999999</v>
      </c>
      <c r="I52" s="44">
        <f t="shared" si="10"/>
        <v>0.65216548044799993</v>
      </c>
      <c r="J52" s="44">
        <f t="shared" si="11"/>
        <v>0.5655579046445055</v>
      </c>
      <c r="K52" s="44">
        <f t="shared" si="12"/>
        <v>-1.0953466271050274E-2</v>
      </c>
      <c r="L52" s="44">
        <f t="shared" si="13"/>
        <v>-9.4988459502547973E-3</v>
      </c>
      <c r="M52" s="44">
        <f t="shared" ca="1" si="14"/>
        <v>-8.3009673562138737E-3</v>
      </c>
      <c r="N52" s="44">
        <f t="shared" ca="1" si="15"/>
        <v>1.8747815316152447E-5</v>
      </c>
      <c r="O52" s="124">
        <f t="shared" ca="1" si="16"/>
        <v>70348448650.174637</v>
      </c>
      <c r="P52" s="44">
        <f t="shared" ca="1" si="17"/>
        <v>34719551612.915413</v>
      </c>
      <c r="Q52" s="44">
        <f t="shared" ca="1" si="18"/>
        <v>3266290496.7134953</v>
      </c>
      <c r="R52" s="28">
        <f t="shared" ca="1" si="19"/>
        <v>-4.3298747460119962E-3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5">
      <c r="A53" s="121">
        <v>8675</v>
      </c>
      <c r="B53" s="121">
        <v>-1.2178754062915687E-2</v>
      </c>
      <c r="C53" s="121">
        <v>1</v>
      </c>
      <c r="D53" s="123">
        <f t="shared" si="5"/>
        <v>0.86750000000000005</v>
      </c>
      <c r="E53" s="123">
        <f t="shared" si="6"/>
        <v>-1.2178754062915687E-2</v>
      </c>
      <c r="F53" s="44">
        <f t="shared" si="7"/>
        <v>0.86750000000000005</v>
      </c>
      <c r="G53" s="44">
        <f t="shared" si="8"/>
        <v>-1.2178754062915687E-2</v>
      </c>
      <c r="H53" s="44">
        <f t="shared" si="9"/>
        <v>0.75255625000000004</v>
      </c>
      <c r="I53" s="44">
        <f t="shared" si="10"/>
        <v>0.6528425468750001</v>
      </c>
      <c r="J53" s="44">
        <f t="shared" si="11"/>
        <v>0.56634090941406257</v>
      </c>
      <c r="K53" s="44">
        <f t="shared" si="12"/>
        <v>-1.0565069149579359E-2</v>
      </c>
      <c r="L53" s="44">
        <f t="shared" si="13"/>
        <v>-9.165197487260095E-3</v>
      </c>
      <c r="M53" s="44">
        <f t="shared" ca="1" si="14"/>
        <v>-8.3033121609308435E-3</v>
      </c>
      <c r="N53" s="44">
        <f t="shared" ca="1" si="15"/>
        <v>1.5019049935659897E-5</v>
      </c>
      <c r="O53" s="124">
        <f t="shared" ca="1" si="16"/>
        <v>70312959448.922379</v>
      </c>
      <c r="P53" s="44">
        <f t="shared" ca="1" si="17"/>
        <v>34768008855.598251</v>
      </c>
      <c r="Q53" s="44">
        <f t="shared" ca="1" si="18"/>
        <v>3269278482.9511147</v>
      </c>
      <c r="R53" s="28">
        <f t="shared" ca="1" si="19"/>
        <v>-3.875441901984843E-3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>
      <c r="A54" s="121">
        <v>8754.5</v>
      </c>
      <c r="B54" s="121">
        <v>-2.6948421036649961E-2</v>
      </c>
      <c r="C54" s="121">
        <v>0.1</v>
      </c>
      <c r="D54" s="123">
        <f t="shared" si="5"/>
        <v>0.87544999999999995</v>
      </c>
      <c r="E54" s="123">
        <f t="shared" si="6"/>
        <v>-2.6948421036649961E-2</v>
      </c>
      <c r="F54" s="44">
        <f t="shared" si="7"/>
        <v>8.7544999999999998E-2</v>
      </c>
      <c r="G54" s="44">
        <f t="shared" si="8"/>
        <v>-2.6948421036649961E-3</v>
      </c>
      <c r="H54" s="44">
        <f t="shared" si="9"/>
        <v>7.664127024999999E-2</v>
      </c>
      <c r="I54" s="44">
        <f t="shared" si="10"/>
        <v>6.7095600040362482E-2</v>
      </c>
      <c r="J54" s="44">
        <f t="shared" si="11"/>
        <v>5.8738843055335332E-2</v>
      </c>
      <c r="K54" s="44">
        <f t="shared" si="12"/>
        <v>-2.3591995196535205E-3</v>
      </c>
      <c r="L54" s="44">
        <f t="shared" si="13"/>
        <v>-2.0653612194806745E-3</v>
      </c>
      <c r="M54" s="44">
        <f t="shared" ca="1" si="14"/>
        <v>-8.3653171640258213E-3</v>
      </c>
      <c r="N54" s="44">
        <f t="shared" ca="1" si="15"/>
        <v>3.4533174954073828E-5</v>
      </c>
      <c r="O54" s="124">
        <f t="shared" ca="1" si="16"/>
        <v>693771926.81830204</v>
      </c>
      <c r="P54" s="44">
        <f t="shared" ca="1" si="17"/>
        <v>360609404.56385517</v>
      </c>
      <c r="Q54" s="44">
        <f t="shared" ca="1" si="18"/>
        <v>33487245.782063771</v>
      </c>
      <c r="R54" s="28">
        <f t="shared" ca="1" si="19"/>
        <v>-1.858310387262414E-2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>
      <c r="A55" s="121">
        <v>8777.5</v>
      </c>
      <c r="B55" s="121">
        <v>-1.2249079401954077E-2</v>
      </c>
      <c r="C55" s="121">
        <v>1</v>
      </c>
      <c r="D55" s="123">
        <f t="shared" si="5"/>
        <v>0.87775000000000003</v>
      </c>
      <c r="E55" s="123">
        <f t="shared" si="6"/>
        <v>-1.2249079401954077E-2</v>
      </c>
      <c r="F55" s="44">
        <f t="shared" si="7"/>
        <v>0.87775000000000003</v>
      </c>
      <c r="G55" s="44">
        <f t="shared" si="8"/>
        <v>-1.2249079401954077E-2</v>
      </c>
      <c r="H55" s="44">
        <f t="shared" si="9"/>
        <v>0.7704450625</v>
      </c>
      <c r="I55" s="44">
        <f t="shared" si="10"/>
        <v>0.67625815360937502</v>
      </c>
      <c r="J55" s="44">
        <f t="shared" si="11"/>
        <v>0.59358559433062896</v>
      </c>
      <c r="K55" s="44">
        <f t="shared" si="12"/>
        <v>-1.0751629445065192E-2</v>
      </c>
      <c r="L55" s="44">
        <f t="shared" si="13"/>
        <v>-9.4372427454059715E-3</v>
      </c>
      <c r="M55" s="44">
        <f t="shared" ca="1" si="14"/>
        <v>-8.3832081561329291E-3</v>
      </c>
      <c r="N55" s="44">
        <f t="shared" ca="1" si="15"/>
        <v>1.4944960489266755E-5</v>
      </c>
      <c r="O55" s="124">
        <f t="shared" ca="1" si="16"/>
        <v>69108151436.840469</v>
      </c>
      <c r="P55" s="44">
        <f t="shared" ca="1" si="17"/>
        <v>36438134339.227638</v>
      </c>
      <c r="Q55" s="44">
        <f t="shared" ca="1" si="18"/>
        <v>3371802714.0268998</v>
      </c>
      <c r="R55" s="28">
        <f t="shared" ca="1" si="19"/>
        <v>-3.8658712458211481E-3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>
      <c r="A56" s="121">
        <v>8812</v>
      </c>
      <c r="B56" s="121">
        <v>-2.970006695977645E-2</v>
      </c>
      <c r="C56" s="121">
        <v>0.1</v>
      </c>
      <c r="D56" s="123">
        <f t="shared" si="5"/>
        <v>0.88119999999999998</v>
      </c>
      <c r="E56" s="123">
        <f t="shared" si="6"/>
        <v>-2.970006695977645E-2</v>
      </c>
      <c r="F56" s="44">
        <f t="shared" si="7"/>
        <v>8.8120000000000004E-2</v>
      </c>
      <c r="G56" s="44">
        <f t="shared" si="8"/>
        <v>-2.9700066959776452E-3</v>
      </c>
      <c r="H56" s="44">
        <f t="shared" si="9"/>
        <v>7.7651343999999997E-2</v>
      </c>
      <c r="I56" s="44">
        <f t="shared" si="10"/>
        <v>6.8426364332799999E-2</v>
      </c>
      <c r="J56" s="44">
        <f t="shared" si="11"/>
        <v>6.0297312250063358E-2</v>
      </c>
      <c r="K56" s="44">
        <f t="shared" si="12"/>
        <v>-2.617169900495501E-3</v>
      </c>
      <c r="L56" s="44">
        <f t="shared" si="13"/>
        <v>-2.3062501163166353E-3</v>
      </c>
      <c r="M56" s="44">
        <f t="shared" ca="1" si="14"/>
        <v>-8.4100046224024737E-3</v>
      </c>
      <c r="N56" s="44">
        <f t="shared" ca="1" si="15"/>
        <v>4.5326675432926982E-5</v>
      </c>
      <c r="O56" s="124">
        <f t="shared" ca="1" si="16"/>
        <v>687060013.50038481</v>
      </c>
      <c r="P56" s="44">
        <f t="shared" ca="1" si="17"/>
        <v>370065329.45114863</v>
      </c>
      <c r="Q56" s="44">
        <f t="shared" ca="1" si="18"/>
        <v>34064973.419033222</v>
      </c>
      <c r="R56" s="28">
        <f t="shared" ca="1" si="19"/>
        <v>-2.1290062337373974E-2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>
      <c r="A57" s="121">
        <v>8880</v>
      </c>
      <c r="B57" s="121">
        <v>-1.2719404745439533E-2</v>
      </c>
      <c r="C57" s="121">
        <v>0.1</v>
      </c>
      <c r="D57" s="123">
        <f t="shared" si="5"/>
        <v>0.88800000000000001</v>
      </c>
      <c r="E57" s="123">
        <f t="shared" si="6"/>
        <v>-1.2719404745439533E-2</v>
      </c>
      <c r="F57" s="44">
        <f t="shared" si="7"/>
        <v>8.8800000000000004E-2</v>
      </c>
      <c r="G57" s="44">
        <f t="shared" si="8"/>
        <v>-1.2719404745439534E-3</v>
      </c>
      <c r="H57" s="44">
        <f t="shared" si="9"/>
        <v>7.8854400000000005E-2</v>
      </c>
      <c r="I57" s="44">
        <f t="shared" si="10"/>
        <v>7.0022707200000006E-2</v>
      </c>
      <c r="J57" s="44">
        <f t="shared" si="11"/>
        <v>6.2180163993600004E-2</v>
      </c>
      <c r="K57" s="44">
        <f t="shared" si="12"/>
        <v>-1.1294831413950306E-3</v>
      </c>
      <c r="L57" s="44">
        <f t="shared" si="13"/>
        <v>-1.0029810295587871E-3</v>
      </c>
      <c r="M57" s="44">
        <f t="shared" ca="1" si="14"/>
        <v>-8.4626802269558918E-3</v>
      </c>
      <c r="N57" s="44">
        <f t="shared" ca="1" si="15"/>
        <v>1.811970362625979E-6</v>
      </c>
      <c r="O57" s="124">
        <f t="shared" ca="1" si="16"/>
        <v>679183019.39491975</v>
      </c>
      <c r="P57" s="44">
        <f t="shared" ca="1" si="17"/>
        <v>381359118.65742189</v>
      </c>
      <c r="Q57" s="44">
        <f t="shared" ca="1" si="18"/>
        <v>34751483.493521862</v>
      </c>
      <c r="R57" s="28">
        <f t="shared" ca="1" si="19"/>
        <v>-4.2567245184836414E-3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35">
      <c r="A58" s="121">
        <v>9692.5</v>
      </c>
      <c r="B58" s="121">
        <v>-1.5862227526667994E-2</v>
      </c>
      <c r="C58" s="121">
        <v>0.1</v>
      </c>
      <c r="D58" s="123">
        <f t="shared" si="5"/>
        <v>0.96924999999999994</v>
      </c>
      <c r="E58" s="123">
        <f t="shared" si="6"/>
        <v>-1.5862227526667994E-2</v>
      </c>
      <c r="F58" s="44">
        <f t="shared" si="7"/>
        <v>9.6924999999999997E-2</v>
      </c>
      <c r="G58" s="44">
        <f t="shared" si="8"/>
        <v>-1.5862227526667995E-3</v>
      </c>
      <c r="H58" s="44">
        <f t="shared" si="9"/>
        <v>9.3944556249999991E-2</v>
      </c>
      <c r="I58" s="44">
        <f t="shared" si="10"/>
        <v>9.1055761145312483E-2</v>
      </c>
      <c r="J58" s="44">
        <f t="shared" si="11"/>
        <v>8.8255796490094116E-2</v>
      </c>
      <c r="K58" s="44">
        <f t="shared" si="12"/>
        <v>-1.5374464030222953E-3</v>
      </c>
      <c r="L58" s="44">
        <f t="shared" si="13"/>
        <v>-1.4901699261293596E-3</v>
      </c>
      <c r="M58" s="44">
        <f t="shared" ca="1" si="14"/>
        <v>-9.0776430117670628E-3</v>
      </c>
      <c r="N58" s="44">
        <f t="shared" ca="1" si="15"/>
        <v>4.60305870398335E-6</v>
      </c>
      <c r="O58" s="124">
        <f t="shared" ca="1" si="16"/>
        <v>590019756.9938426</v>
      </c>
      <c r="P58" s="44">
        <f t="shared" ca="1" si="17"/>
        <v>524821856.79131633</v>
      </c>
      <c r="Q58" s="44">
        <f t="shared" ca="1" si="18"/>
        <v>43194578.296514489</v>
      </c>
      <c r="R58" s="28">
        <f t="shared" ca="1" si="19"/>
        <v>-6.7845845149009307E-3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5">
      <c r="A59" s="121">
        <v>9747</v>
      </c>
      <c r="B59" s="121">
        <v>-2.1965961481328122E-2</v>
      </c>
      <c r="C59" s="121">
        <v>0.1</v>
      </c>
      <c r="D59" s="123">
        <f t="shared" si="5"/>
        <v>0.97470000000000001</v>
      </c>
      <c r="E59" s="123">
        <f t="shared" si="6"/>
        <v>-2.1965961481328122E-2</v>
      </c>
      <c r="F59" s="44">
        <f t="shared" si="7"/>
        <v>9.7470000000000001E-2</v>
      </c>
      <c r="G59" s="44">
        <f t="shared" si="8"/>
        <v>-2.1965961481328123E-3</v>
      </c>
      <c r="H59" s="44">
        <f t="shared" si="9"/>
        <v>9.5004009E-2</v>
      </c>
      <c r="I59" s="44">
        <f t="shared" si="10"/>
        <v>9.2600407572299995E-2</v>
      </c>
      <c r="J59" s="44">
        <f t="shared" si="11"/>
        <v>9.0257617260720804E-2</v>
      </c>
      <c r="K59" s="44">
        <f t="shared" si="12"/>
        <v>-2.141022265585052E-3</v>
      </c>
      <c r="L59" s="44">
        <f t="shared" si="13"/>
        <v>-2.0868544022657502E-3</v>
      </c>
      <c r="M59" s="44">
        <f t="shared" ca="1" si="14"/>
        <v>-9.1179395304817994E-3</v>
      </c>
      <c r="N59" s="44">
        <f t="shared" ca="1" si="15"/>
        <v>1.6507166804942898E-5</v>
      </c>
      <c r="O59" s="124">
        <f t="shared" ca="1" si="16"/>
        <v>584358249.01733255</v>
      </c>
      <c r="P59" s="44">
        <f t="shared" ca="1" si="17"/>
        <v>534955894.1908595</v>
      </c>
      <c r="Q59" s="44">
        <f t="shared" ca="1" si="18"/>
        <v>43774523.076475427</v>
      </c>
      <c r="R59" s="28">
        <f t="shared" ca="1" si="19"/>
        <v>-1.2848021950846323E-2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>
      <c r="A60" s="121">
        <v>9768</v>
      </c>
      <c r="B60" s="121">
        <v>-2.3501345211116131E-2</v>
      </c>
      <c r="C60" s="121">
        <v>0.1</v>
      </c>
      <c r="D60" s="123">
        <f t="shared" si="5"/>
        <v>0.9768</v>
      </c>
      <c r="E60" s="123">
        <f t="shared" si="6"/>
        <v>-2.3501345211116131E-2</v>
      </c>
      <c r="F60" s="44">
        <f t="shared" si="7"/>
        <v>9.7680000000000003E-2</v>
      </c>
      <c r="G60" s="44">
        <f t="shared" si="8"/>
        <v>-2.3501345211116133E-3</v>
      </c>
      <c r="H60" s="44">
        <f t="shared" si="9"/>
        <v>9.5413824000000008E-2</v>
      </c>
      <c r="I60" s="44">
        <f t="shared" si="10"/>
        <v>9.3200223283200004E-2</v>
      </c>
      <c r="J60" s="44">
        <f t="shared" si="11"/>
        <v>9.1037978103029771E-2</v>
      </c>
      <c r="K60" s="44">
        <f t="shared" si="12"/>
        <v>-2.2956114002218239E-3</v>
      </c>
      <c r="L60" s="44">
        <f t="shared" si="13"/>
        <v>-2.2423532157366775E-3</v>
      </c>
      <c r="M60" s="44">
        <f t="shared" ca="1" si="14"/>
        <v>-9.1334346421855072E-3</v>
      </c>
      <c r="N60" s="44">
        <f t="shared" ca="1" si="15"/>
        <v>2.0643685411678835E-5</v>
      </c>
      <c r="O60" s="124">
        <f t="shared" ca="1" si="16"/>
        <v>582187211.61540341</v>
      </c>
      <c r="P60" s="44">
        <f t="shared" ca="1" si="17"/>
        <v>538876279.81797183</v>
      </c>
      <c r="Q60" s="44">
        <f t="shared" ca="1" si="18"/>
        <v>43998373.765684679</v>
      </c>
      <c r="R60" s="28">
        <f t="shared" ca="1" si="19"/>
        <v>-1.4367910568930624E-2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35">
      <c r="A61" s="121">
        <v>9883</v>
      </c>
      <c r="B61" s="121">
        <v>-1.5004637054516934E-2</v>
      </c>
      <c r="C61" s="121">
        <v>0.1</v>
      </c>
      <c r="D61" s="123">
        <f t="shared" si="5"/>
        <v>0.98829999999999996</v>
      </c>
      <c r="E61" s="123">
        <f t="shared" si="6"/>
        <v>-1.5004637054516934E-2</v>
      </c>
      <c r="F61" s="44">
        <f t="shared" si="7"/>
        <v>9.8830000000000001E-2</v>
      </c>
      <c r="G61" s="44">
        <f t="shared" si="8"/>
        <v>-1.5004637054516934E-3</v>
      </c>
      <c r="H61" s="44">
        <f t="shared" si="9"/>
        <v>9.7673688999999994E-2</v>
      </c>
      <c r="I61" s="44">
        <f t="shared" si="10"/>
        <v>9.6530906838699984E-2</v>
      </c>
      <c r="J61" s="44">
        <f t="shared" si="11"/>
        <v>9.5401495228687197E-2</v>
      </c>
      <c r="K61" s="44">
        <f t="shared" si="12"/>
        <v>-1.4829082800979086E-3</v>
      </c>
      <c r="L61" s="44">
        <f t="shared" si="13"/>
        <v>-1.465558253220763E-3</v>
      </c>
      <c r="M61" s="44">
        <f t="shared" ca="1" si="14"/>
        <v>-9.2179732904151893E-3</v>
      </c>
      <c r="N61" s="44">
        <f t="shared" ca="1" si="15"/>
        <v>3.3485477518768171E-6</v>
      </c>
      <c r="O61" s="124">
        <f t="shared" ca="1" si="16"/>
        <v>570400860.35509396</v>
      </c>
      <c r="P61" s="44">
        <f t="shared" ca="1" si="17"/>
        <v>560494857.10818732</v>
      </c>
      <c r="Q61" s="44">
        <f t="shared" ca="1" si="18"/>
        <v>45227880.580942072</v>
      </c>
      <c r="R61" s="28">
        <f t="shared" ca="1" si="19"/>
        <v>-5.7866637641017446E-3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>
      <c r="A62" s="121">
        <v>10763</v>
      </c>
      <c r="B62" s="121">
        <v>-9.7254789652652107E-3</v>
      </c>
      <c r="C62" s="121">
        <v>0.1</v>
      </c>
      <c r="D62" s="123">
        <f t="shared" si="5"/>
        <v>1.0763</v>
      </c>
      <c r="E62" s="123">
        <f t="shared" si="6"/>
        <v>-9.7254789652652107E-3</v>
      </c>
      <c r="F62" s="44">
        <f t="shared" si="7"/>
        <v>0.10763</v>
      </c>
      <c r="G62" s="44">
        <f t="shared" si="8"/>
        <v>-9.7254789652652114E-4</v>
      </c>
      <c r="H62" s="44">
        <f t="shared" si="9"/>
        <v>0.11584216900000001</v>
      </c>
      <c r="I62" s="44">
        <f t="shared" si="10"/>
        <v>0.12468092649470001</v>
      </c>
      <c r="J62" s="44">
        <f t="shared" si="11"/>
        <v>0.13419408118624562</v>
      </c>
      <c r="K62" s="44">
        <f t="shared" si="12"/>
        <v>-1.0467533010314947E-3</v>
      </c>
      <c r="L62" s="44">
        <f t="shared" si="13"/>
        <v>-1.1266205779001978E-3</v>
      </c>
      <c r="M62" s="44">
        <f t="shared" ca="1" si="14"/>
        <v>-9.8472126160685687E-3</v>
      </c>
      <c r="N62" s="44">
        <f t="shared" ca="1" si="15"/>
        <v>1.4819081737913902E-9</v>
      </c>
      <c r="O62" s="124">
        <f t="shared" ca="1" si="16"/>
        <v>485800839.37530237</v>
      </c>
      <c r="P62" s="44">
        <f t="shared" ca="1" si="17"/>
        <v>733323735.65961313</v>
      </c>
      <c r="Q62" s="44">
        <f t="shared" ca="1" si="18"/>
        <v>54798017.60331659</v>
      </c>
      <c r="R62" s="28">
        <f t="shared" ca="1" si="19"/>
        <v>1.2173365080335799E-4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5">
      <c r="A63" s="121">
        <v>10831</v>
      </c>
      <c r="B63" s="121">
        <v>-3.7744816749182064E-2</v>
      </c>
      <c r="C63" s="121">
        <v>0.1</v>
      </c>
      <c r="D63" s="123">
        <f t="shared" si="5"/>
        <v>1.0831</v>
      </c>
      <c r="E63" s="123">
        <f t="shared" si="6"/>
        <v>-3.7744816749182064E-2</v>
      </c>
      <c r="F63" s="44">
        <f t="shared" si="7"/>
        <v>0.10831</v>
      </c>
      <c r="G63" s="44">
        <f t="shared" si="8"/>
        <v>-3.7744816749182065E-3</v>
      </c>
      <c r="H63" s="44">
        <f t="shared" si="9"/>
        <v>0.11731056099999999</v>
      </c>
      <c r="I63" s="44">
        <f t="shared" si="10"/>
        <v>0.12705906861909999</v>
      </c>
      <c r="J63" s="44">
        <f t="shared" si="11"/>
        <v>0.13761767722134718</v>
      </c>
      <c r="K63" s="44">
        <f t="shared" si="12"/>
        <v>-4.0881411021039095E-3</v>
      </c>
      <c r="L63" s="44">
        <f t="shared" si="13"/>
        <v>-4.4278656276887443E-3</v>
      </c>
      <c r="M63" s="44">
        <f t="shared" ca="1" si="14"/>
        <v>-9.8945351022848398E-3</v>
      </c>
      <c r="N63" s="44">
        <f t="shared" ca="1" si="15"/>
        <v>7.7563818781150034E-5</v>
      </c>
      <c r="O63" s="124">
        <f t="shared" ca="1" si="16"/>
        <v>479663286.40917182</v>
      </c>
      <c r="P63" s="44">
        <f t="shared" ca="1" si="17"/>
        <v>747148947.96714497</v>
      </c>
      <c r="Q63" s="44">
        <f t="shared" ca="1" si="18"/>
        <v>55546190.272509284</v>
      </c>
      <c r="R63" s="28">
        <f t="shared" ca="1" si="19"/>
        <v>-2.7850281646897224E-2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>
      <c r="A64" s="121">
        <v>12735</v>
      </c>
      <c r="B64" s="121">
        <v>-2.3286274707061239E-2</v>
      </c>
      <c r="C64" s="121">
        <v>0.1</v>
      </c>
      <c r="D64" s="123">
        <f t="shared" si="5"/>
        <v>1.2735000000000001</v>
      </c>
      <c r="E64" s="123">
        <f t="shared" si="6"/>
        <v>-2.3286274707061239E-2</v>
      </c>
      <c r="F64" s="44">
        <f t="shared" si="7"/>
        <v>0.12735000000000002</v>
      </c>
      <c r="G64" s="44">
        <f t="shared" si="8"/>
        <v>-2.328627470706124E-3</v>
      </c>
      <c r="H64" s="44">
        <f t="shared" si="9"/>
        <v>0.16218022500000004</v>
      </c>
      <c r="I64" s="44">
        <f t="shared" si="10"/>
        <v>0.20653651653750008</v>
      </c>
      <c r="J64" s="44">
        <f t="shared" si="11"/>
        <v>0.26302425381050637</v>
      </c>
      <c r="K64" s="44">
        <f t="shared" si="12"/>
        <v>-2.9655070839442492E-3</v>
      </c>
      <c r="L64" s="44">
        <f t="shared" si="13"/>
        <v>-3.7765732714030017E-3</v>
      </c>
      <c r="M64" s="44">
        <f t="shared" ca="1" si="14"/>
        <v>-1.1143814387764359E-2</v>
      </c>
      <c r="N64" s="44">
        <f t="shared" ca="1" si="15"/>
        <v>1.4743934260569929E-5</v>
      </c>
      <c r="O64" s="124">
        <f t="shared" ca="1" si="16"/>
        <v>329286004.46359497</v>
      </c>
      <c r="P64" s="44">
        <f t="shared" ca="1" si="17"/>
        <v>1150623440.3719809</v>
      </c>
      <c r="Q64" s="44">
        <f t="shared" ca="1" si="18"/>
        <v>76522396.636167169</v>
      </c>
      <c r="R64" s="28">
        <f t="shared" ca="1" si="19"/>
        <v>-1.214246031929688E-2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>
      <c r="A65" s="121">
        <v>13530</v>
      </c>
      <c r="B65" s="121">
        <v>-1.018294438108569E-2</v>
      </c>
      <c r="C65" s="121">
        <v>1</v>
      </c>
      <c r="D65" s="123">
        <f t="shared" si="5"/>
        <v>1.353</v>
      </c>
      <c r="E65" s="123">
        <f t="shared" si="6"/>
        <v>-1.018294438108569E-2</v>
      </c>
      <c r="F65" s="44">
        <f t="shared" si="7"/>
        <v>1.353</v>
      </c>
      <c r="G65" s="44">
        <f t="shared" si="8"/>
        <v>-1.018294438108569E-2</v>
      </c>
      <c r="H65" s="44">
        <f t="shared" si="9"/>
        <v>1.8306089999999999</v>
      </c>
      <c r="I65" s="44">
        <f t="shared" si="10"/>
        <v>2.4768139769999999</v>
      </c>
      <c r="J65" s="44">
        <f t="shared" si="11"/>
        <v>3.3511293108809999</v>
      </c>
      <c r="K65" s="44">
        <f t="shared" si="12"/>
        <v>-1.3777523747608938E-2</v>
      </c>
      <c r="L65" s="44">
        <f t="shared" si="13"/>
        <v>-1.8640989630514894E-2</v>
      </c>
      <c r="M65" s="44">
        <f t="shared" ca="1" si="14"/>
        <v>-1.1622151668582452E-2</v>
      </c>
      <c r="N65" s="44">
        <f t="shared" ca="1" si="15"/>
        <v>2.0713176163837876E-6</v>
      </c>
      <c r="O65" s="124">
        <f t="shared" ca="1" si="16"/>
        <v>27780430038.019043</v>
      </c>
      <c r="P65" s="44">
        <f t="shared" ca="1" si="17"/>
        <v>132276156664.68179</v>
      </c>
      <c r="Q65" s="44">
        <f t="shared" ca="1" si="18"/>
        <v>8505238815.6495037</v>
      </c>
      <c r="R65" s="28">
        <f t="shared" ca="1" si="19"/>
        <v>1.4392072874967621E-3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>
      <c r="A66" s="121">
        <v>13532.5</v>
      </c>
      <c r="B66" s="121">
        <v>-1.0889537683397066E-2</v>
      </c>
      <c r="C66" s="121">
        <v>1</v>
      </c>
      <c r="D66" s="123">
        <f t="shared" si="5"/>
        <v>1.3532500000000001</v>
      </c>
      <c r="E66" s="123">
        <f t="shared" si="6"/>
        <v>-1.0889537683397066E-2</v>
      </c>
      <c r="F66" s="44">
        <f t="shared" si="7"/>
        <v>1.3532500000000001</v>
      </c>
      <c r="G66" s="44">
        <f t="shared" si="8"/>
        <v>-1.0889537683397066E-2</v>
      </c>
      <c r="H66" s="44">
        <f t="shared" si="9"/>
        <v>1.8312855625000002</v>
      </c>
      <c r="I66" s="44">
        <f t="shared" si="10"/>
        <v>2.4781871874531252</v>
      </c>
      <c r="J66" s="44">
        <f t="shared" si="11"/>
        <v>3.3536068114209416</v>
      </c>
      <c r="K66" s="44">
        <f t="shared" si="12"/>
        <v>-1.473626687005708E-2</v>
      </c>
      <c r="L66" s="44">
        <f t="shared" si="13"/>
        <v>-1.9941853141904744E-2</v>
      </c>
      <c r="M66" s="44">
        <f t="shared" ca="1" si="14"/>
        <v>-1.1623615650228264E-2</v>
      </c>
      <c r="N66" s="44">
        <f t="shared" ca="1" si="15"/>
        <v>5.3887046138702559E-7</v>
      </c>
      <c r="O66" s="124">
        <f t="shared" ca="1" si="16"/>
        <v>27765206505.793213</v>
      </c>
      <c r="P66" s="44">
        <f t="shared" ca="1" si="17"/>
        <v>132330143021.04288</v>
      </c>
      <c r="Q66" s="44">
        <f t="shared" ca="1" si="18"/>
        <v>8507879239.9846182</v>
      </c>
      <c r="R66" s="28">
        <f t="shared" ca="1" si="19"/>
        <v>7.3407796683119808E-4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>
      <c r="A67" s="121">
        <v>13553.5</v>
      </c>
      <c r="B67" s="121">
        <v>-1.0724921412474941E-2</v>
      </c>
      <c r="C67" s="121">
        <v>1</v>
      </c>
      <c r="D67" s="123">
        <f t="shared" si="5"/>
        <v>1.3553500000000001</v>
      </c>
      <c r="E67" s="123">
        <f t="shared" si="6"/>
        <v>-1.0724921412474941E-2</v>
      </c>
      <c r="F67" s="44">
        <f t="shared" si="7"/>
        <v>1.3553500000000001</v>
      </c>
      <c r="G67" s="44">
        <f t="shared" si="8"/>
        <v>-1.0724921412474941E-2</v>
      </c>
      <c r="H67" s="44">
        <f t="shared" si="9"/>
        <v>1.8369736225000002</v>
      </c>
      <c r="I67" s="44">
        <f t="shared" si="10"/>
        <v>2.4897421992553754</v>
      </c>
      <c r="J67" s="44">
        <f t="shared" si="11"/>
        <v>3.3744720897607734</v>
      </c>
      <c r="K67" s="44">
        <f t="shared" si="12"/>
        <v>-1.4536022236397913E-2</v>
      </c>
      <c r="L67" s="44">
        <f t="shared" si="13"/>
        <v>-1.9701397738101912E-2</v>
      </c>
      <c r="M67" s="44">
        <f t="shared" ca="1" si="14"/>
        <v>-1.1635903139756537E-2</v>
      </c>
      <c r="N67" s="44">
        <f t="shared" ca="1" si="15"/>
        <v>8.2988770744096013E-7</v>
      </c>
      <c r="O67" s="124">
        <f t="shared" ca="1" si="16"/>
        <v>27637561682.702038</v>
      </c>
      <c r="P67" s="44">
        <f t="shared" ca="1" si="17"/>
        <v>132783558198.26942</v>
      </c>
      <c r="Q67" s="44">
        <f t="shared" ca="1" si="18"/>
        <v>8530046966.4326162</v>
      </c>
      <c r="R67" s="28">
        <f t="shared" ca="1" si="19"/>
        <v>9.10981727281596E-4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35">
      <c r="A68" s="121">
        <v>13654.5</v>
      </c>
      <c r="B68" s="121">
        <v>-1.587129076506244E-2</v>
      </c>
      <c r="C68" s="121">
        <v>0.1</v>
      </c>
      <c r="D68" s="123">
        <f t="shared" si="5"/>
        <v>1.3654500000000001</v>
      </c>
      <c r="E68" s="123">
        <f t="shared" si="6"/>
        <v>-1.587129076506244E-2</v>
      </c>
      <c r="F68" s="44">
        <f t="shared" si="7"/>
        <v>0.136545</v>
      </c>
      <c r="G68" s="44">
        <f t="shared" si="8"/>
        <v>-1.5871290765062441E-3</v>
      </c>
      <c r="H68" s="44">
        <f t="shared" si="9"/>
        <v>0.18644537025000002</v>
      </c>
      <c r="I68" s="44">
        <f t="shared" si="10"/>
        <v>0.25458183080786256</v>
      </c>
      <c r="J68" s="44">
        <f t="shared" si="11"/>
        <v>0.34761876087659593</v>
      </c>
      <c r="K68" s="44">
        <f t="shared" si="12"/>
        <v>-2.1671453975154512E-3</v>
      </c>
      <c r="L68" s="44">
        <f t="shared" si="13"/>
        <v>-2.959128683037473E-3</v>
      </c>
      <c r="M68" s="44">
        <f t="shared" ca="1" si="14"/>
        <v>-1.169475151849891E-2</v>
      </c>
      <c r="N68" s="44">
        <f t="shared" ca="1" si="15"/>
        <v>1.744348007808546E-6</v>
      </c>
      <c r="O68" s="124">
        <f t="shared" ca="1" si="16"/>
        <v>270294415.09599</v>
      </c>
      <c r="P68" s="44">
        <f t="shared" ca="1" si="17"/>
        <v>1349623886.2844319</v>
      </c>
      <c r="Q68" s="44">
        <f t="shared" ca="1" si="18"/>
        <v>86363622.191148773</v>
      </c>
      <c r="R68" s="28">
        <f t="shared" ca="1" si="19"/>
        <v>-4.17653924656353E-3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>
      <c r="A69" s="121">
        <v>13683</v>
      </c>
      <c r="B69" s="121">
        <v>-2.8026454398059286E-2</v>
      </c>
      <c r="C69" s="121">
        <v>0.1</v>
      </c>
      <c r="D69" s="123">
        <f t="shared" si="5"/>
        <v>1.3683000000000001</v>
      </c>
      <c r="E69" s="123">
        <f t="shared" si="6"/>
        <v>-2.8026454398059286E-2</v>
      </c>
      <c r="F69" s="44">
        <f t="shared" si="7"/>
        <v>0.13683000000000001</v>
      </c>
      <c r="G69" s="44">
        <f t="shared" si="8"/>
        <v>-2.802645439805929E-3</v>
      </c>
      <c r="H69" s="44">
        <f t="shared" si="9"/>
        <v>0.18722448900000002</v>
      </c>
      <c r="I69" s="44">
        <f t="shared" si="10"/>
        <v>0.25617926829870002</v>
      </c>
      <c r="J69" s="44">
        <f t="shared" si="11"/>
        <v>0.35053009281311126</v>
      </c>
      <c r="K69" s="44">
        <f t="shared" si="12"/>
        <v>-3.8348597552864527E-3</v>
      </c>
      <c r="L69" s="44">
        <f t="shared" si="13"/>
        <v>-5.2472386031584533E-3</v>
      </c>
      <c r="M69" s="44">
        <f t="shared" ca="1" si="14"/>
        <v>-1.1711282788746164E-2</v>
      </c>
      <c r="N69" s="44">
        <f t="shared" ca="1" si="15"/>
        <v>2.6618482464133699E-5</v>
      </c>
      <c r="O69" s="124">
        <f t="shared" ca="1" si="16"/>
        <v>268595692.88707691</v>
      </c>
      <c r="P69" s="44">
        <f t="shared" ca="1" si="17"/>
        <v>1355765978.2806771</v>
      </c>
      <c r="Q69" s="44">
        <f t="shared" ca="1" si="18"/>
        <v>86662699.846237794</v>
      </c>
      <c r="R69" s="28">
        <f t="shared" ca="1" si="19"/>
        <v>-1.6315171609313124E-2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35">
      <c r="A70" s="121">
        <v>14537</v>
      </c>
      <c r="B70" s="121">
        <v>-3.3798725977248978E-2</v>
      </c>
      <c r="C70" s="121">
        <v>0.1</v>
      </c>
      <c r="D70" s="123">
        <f t="shared" si="5"/>
        <v>1.4537</v>
      </c>
      <c r="E70" s="123">
        <f t="shared" si="6"/>
        <v>-3.3798725977248978E-2</v>
      </c>
      <c r="F70" s="44">
        <f t="shared" si="7"/>
        <v>0.14537</v>
      </c>
      <c r="G70" s="44">
        <f t="shared" si="8"/>
        <v>-3.3798725977248981E-3</v>
      </c>
      <c r="H70" s="44">
        <f t="shared" si="9"/>
        <v>0.21132436899999998</v>
      </c>
      <c r="I70" s="44">
        <f t="shared" si="10"/>
        <v>0.30720223521529999</v>
      </c>
      <c r="J70" s="44">
        <f t="shared" si="11"/>
        <v>0.44657988933248161</v>
      </c>
      <c r="K70" s="44">
        <f t="shared" si="12"/>
        <v>-4.9133207953126843E-3</v>
      </c>
      <c r="L70" s="44">
        <f t="shared" si="13"/>
        <v>-7.142494440146049E-3</v>
      </c>
      <c r="M70" s="44">
        <f t="shared" ca="1" si="14"/>
        <v>-1.2191435962696635E-2</v>
      </c>
      <c r="N70" s="44">
        <f t="shared" ca="1" si="15"/>
        <v>4.6687498177297343E-5</v>
      </c>
      <c r="O70" s="124">
        <f t="shared" ca="1" si="16"/>
        <v>221107454.06429669</v>
      </c>
      <c r="P70" s="44">
        <f t="shared" ca="1" si="17"/>
        <v>1537970127.5383368</v>
      </c>
      <c r="Q70" s="44">
        <f t="shared" ca="1" si="18"/>
        <v>95411326.28410396</v>
      </c>
      <c r="R70" s="28">
        <f t="shared" ca="1" si="19"/>
        <v>-2.1607290014552343E-2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1:35">
      <c r="A71" s="121">
        <v>15524.5</v>
      </c>
      <c r="B71" s="121">
        <v>-4.1403079827432521E-2</v>
      </c>
      <c r="C71" s="121">
        <v>0.1</v>
      </c>
      <c r="D71" s="123">
        <f t="shared" si="5"/>
        <v>1.5524500000000001</v>
      </c>
      <c r="E71" s="123">
        <f t="shared" si="6"/>
        <v>-4.1403079827432521E-2</v>
      </c>
      <c r="F71" s="44">
        <f t="shared" si="7"/>
        <v>0.15524500000000002</v>
      </c>
      <c r="G71" s="44">
        <f t="shared" si="8"/>
        <v>-4.1403079827432524E-3</v>
      </c>
      <c r="H71" s="44">
        <f t="shared" si="9"/>
        <v>0.24101010025000005</v>
      </c>
      <c r="I71" s="44">
        <f t="shared" si="10"/>
        <v>0.37415613013311261</v>
      </c>
      <c r="J71" s="44">
        <f t="shared" si="11"/>
        <v>0.58085868422515075</v>
      </c>
      <c r="K71" s="44">
        <f t="shared" si="12"/>
        <v>-6.4276211278097625E-3</v>
      </c>
      <c r="L71" s="44">
        <f t="shared" si="13"/>
        <v>-9.9785604198682661E-3</v>
      </c>
      <c r="M71" s="44">
        <f t="shared" ca="1" si="14"/>
        <v>-1.2709960593918579E-2</v>
      </c>
      <c r="N71" s="44">
        <f t="shared" ca="1" si="15"/>
        <v>8.2329509134864765E-5</v>
      </c>
      <c r="O71" s="124">
        <f t="shared" ca="1" si="16"/>
        <v>173936174.1073128</v>
      </c>
      <c r="P71" s="44">
        <f t="shared" ca="1" si="17"/>
        <v>1741594261.6639748</v>
      </c>
      <c r="Q71" s="44">
        <f t="shared" ca="1" si="18"/>
        <v>104903951.44194882</v>
      </c>
      <c r="R71" s="28">
        <f t="shared" ca="1" si="19"/>
        <v>-2.869311923351394E-2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1:35">
      <c r="A72" s="121">
        <v>15527</v>
      </c>
      <c r="B72" s="121">
        <v>-1.8609673126775306E-2</v>
      </c>
      <c r="C72" s="121">
        <v>0.1</v>
      </c>
      <c r="D72" s="123">
        <f t="shared" si="5"/>
        <v>1.5527</v>
      </c>
      <c r="E72" s="123">
        <f t="shared" si="6"/>
        <v>-1.8609673126775306E-2</v>
      </c>
      <c r="F72" s="44">
        <f t="shared" si="7"/>
        <v>0.15527000000000002</v>
      </c>
      <c r="G72" s="44">
        <f t="shared" si="8"/>
        <v>-1.8609673126775306E-3</v>
      </c>
      <c r="H72" s="44">
        <f t="shared" si="9"/>
        <v>0.24108772900000003</v>
      </c>
      <c r="I72" s="44">
        <f t="shared" si="10"/>
        <v>0.37433691681830006</v>
      </c>
      <c r="J72" s="44">
        <f t="shared" si="11"/>
        <v>0.58123293074377447</v>
      </c>
      <c r="K72" s="44">
        <f t="shared" si="12"/>
        <v>-2.8895239463944018E-3</v>
      </c>
      <c r="L72" s="44">
        <f t="shared" si="13"/>
        <v>-4.486563831566588E-3</v>
      </c>
      <c r="M72" s="44">
        <f t="shared" ca="1" si="14"/>
        <v>-1.2711223381709739E-2</v>
      </c>
      <c r="N72" s="44">
        <f t="shared" ca="1" si="15"/>
        <v>3.4791709395064048E-6</v>
      </c>
      <c r="O72" s="124">
        <f t="shared" ca="1" si="16"/>
        <v>173826636.25713119</v>
      </c>
      <c r="P72" s="44">
        <f t="shared" ca="1" si="17"/>
        <v>1742096811.3922355</v>
      </c>
      <c r="Q72" s="44">
        <f t="shared" ca="1" si="18"/>
        <v>104926996.21015717</v>
      </c>
      <c r="R72" s="28">
        <f t="shared" ca="1" si="19"/>
        <v>-5.8984497450655666E-3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1:35">
      <c r="A73" s="121">
        <v>16420</v>
      </c>
      <c r="B73" s="121">
        <v>-1.8048002020805143E-3</v>
      </c>
      <c r="C73" s="121">
        <v>0.1</v>
      </c>
      <c r="D73" s="123">
        <f t="shared" si="5"/>
        <v>1.6419999999999999</v>
      </c>
      <c r="E73" s="123">
        <f t="shared" si="6"/>
        <v>-1.8048002020805143E-3</v>
      </c>
      <c r="F73" s="44">
        <f t="shared" si="7"/>
        <v>0.16420000000000001</v>
      </c>
      <c r="G73" s="44">
        <f t="shared" si="8"/>
        <v>-1.8048002020805144E-4</v>
      </c>
      <c r="H73" s="44">
        <f t="shared" si="9"/>
        <v>0.26961639999999998</v>
      </c>
      <c r="I73" s="44">
        <f t="shared" si="10"/>
        <v>0.44271012879999994</v>
      </c>
      <c r="J73" s="44">
        <f t="shared" si="11"/>
        <v>0.72693003148959989</v>
      </c>
      <c r="K73" s="44">
        <f t="shared" si="12"/>
        <v>-2.9634819318162043E-4</v>
      </c>
      <c r="L73" s="44">
        <f t="shared" si="13"/>
        <v>-4.866037332042207E-4</v>
      </c>
      <c r="M73" s="44">
        <f t="shared" ca="1" si="14"/>
        <v>-1.3146157713329932E-2</v>
      </c>
      <c r="N73" s="44">
        <f t="shared" ca="1" si="15"/>
        <v>1.2862639019797358E-5</v>
      </c>
      <c r="O73" s="124">
        <f t="shared" ca="1" si="16"/>
        <v>137685013.20253292</v>
      </c>
      <c r="P73" s="44">
        <f t="shared" ca="1" si="17"/>
        <v>1916400642.3399727</v>
      </c>
      <c r="Q73" s="44">
        <f t="shared" ca="1" si="18"/>
        <v>112797838.25654429</v>
      </c>
      <c r="R73" s="28">
        <f t="shared" ca="1" si="19"/>
        <v>1.1341357511249418E-2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5">
      <c r="A74" s="121">
        <v>16433.5</v>
      </c>
      <c r="B74" s="121">
        <v>3.2795959705254063E-3</v>
      </c>
      <c r="C74" s="121">
        <v>0.1</v>
      </c>
      <c r="D74" s="123">
        <f t="shared" si="5"/>
        <v>1.6433500000000001</v>
      </c>
      <c r="E74" s="123">
        <f t="shared" si="6"/>
        <v>3.2795959705254063E-3</v>
      </c>
      <c r="F74" s="44">
        <f t="shared" si="7"/>
        <v>0.16433500000000001</v>
      </c>
      <c r="G74" s="44">
        <f t="shared" si="8"/>
        <v>3.2795959705254066E-4</v>
      </c>
      <c r="H74" s="44">
        <f t="shared" si="9"/>
        <v>0.27005992225000003</v>
      </c>
      <c r="I74" s="44">
        <f t="shared" si="10"/>
        <v>0.44380297322953755</v>
      </c>
      <c r="J74" s="44">
        <f t="shared" si="11"/>
        <v>0.72932361605676055</v>
      </c>
      <c r="K74" s="44">
        <f t="shared" si="12"/>
        <v>5.3895240381629267E-4</v>
      </c>
      <c r="L74" s="44">
        <f t="shared" si="13"/>
        <v>8.8568743281150465E-4</v>
      </c>
      <c r="M74" s="44">
        <f t="shared" ca="1" si="14"/>
        <v>-1.3152485973428578E-2</v>
      </c>
      <c r="N74" s="44">
        <f t="shared" ca="1" si="15"/>
        <v>2.700133170128186E-5</v>
      </c>
      <c r="O74" s="124">
        <f t="shared" ca="1" si="16"/>
        <v>137182824.08513841</v>
      </c>
      <c r="P74" s="44">
        <f t="shared" ca="1" si="17"/>
        <v>1918948882.5883417</v>
      </c>
      <c r="Q74" s="44">
        <f t="shared" ca="1" si="18"/>
        <v>112911016.9594759</v>
      </c>
      <c r="R74" s="28">
        <f t="shared" ca="1" si="19"/>
        <v>1.6432081943953986E-2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35">
      <c r="A75" s="121">
        <v>17446.5</v>
      </c>
      <c r="B75" s="121">
        <v>1.3167990451620426E-2</v>
      </c>
      <c r="C75" s="121">
        <v>0.1</v>
      </c>
      <c r="D75" s="123">
        <f t="shared" si="5"/>
        <v>1.74465</v>
      </c>
      <c r="E75" s="123">
        <f t="shared" si="6"/>
        <v>1.3167990451620426E-2</v>
      </c>
      <c r="F75" s="44">
        <f t="shared" si="7"/>
        <v>0.17446500000000001</v>
      </c>
      <c r="G75" s="44">
        <f t="shared" si="8"/>
        <v>1.3167990451620427E-3</v>
      </c>
      <c r="H75" s="44">
        <f t="shared" si="9"/>
        <v>0.30438036225000004</v>
      </c>
      <c r="I75" s="44">
        <f t="shared" si="10"/>
        <v>0.53103719899946256</v>
      </c>
      <c r="J75" s="44">
        <f t="shared" si="11"/>
        <v>0.92647404923441234</v>
      </c>
      <c r="K75" s="44">
        <f t="shared" si="12"/>
        <v>2.2973534541419578E-3</v>
      </c>
      <c r="L75" s="44">
        <f t="shared" si="13"/>
        <v>4.0080777037687669E-3</v>
      </c>
      <c r="M75" s="44">
        <f t="shared" ca="1" si="14"/>
        <v>-1.3606361137020961E-2</v>
      </c>
      <c r="N75" s="44">
        <f t="shared" ca="1" si="15"/>
        <v>7.1686590299218351E-5</v>
      </c>
      <c r="O75" s="124">
        <f t="shared" ca="1" si="16"/>
        <v>102991897.83653212</v>
      </c>
      <c r="P75" s="44">
        <f t="shared" ca="1" si="17"/>
        <v>2101581361.6661716</v>
      </c>
      <c r="Q75" s="44">
        <f t="shared" ca="1" si="18"/>
        <v>120861800.79984558</v>
      </c>
      <c r="R75" s="28">
        <f t="shared" ca="1" si="19"/>
        <v>2.6774351588641387E-2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35">
      <c r="A76" s="121">
        <v>18311</v>
      </c>
      <c r="B76" s="121">
        <v>-6.8719729970325716E-3</v>
      </c>
      <c r="C76" s="121">
        <v>0.1</v>
      </c>
      <c r="D76" s="123">
        <f t="shared" si="5"/>
        <v>1.8310999999999999</v>
      </c>
      <c r="E76" s="123">
        <f t="shared" si="6"/>
        <v>-6.8719729970325716E-3</v>
      </c>
      <c r="F76" s="44">
        <f t="shared" si="7"/>
        <v>0.18310999999999999</v>
      </c>
      <c r="G76" s="44">
        <f t="shared" si="8"/>
        <v>-6.8719729970325718E-4</v>
      </c>
      <c r="H76" s="44">
        <f t="shared" si="9"/>
        <v>0.33529272099999996</v>
      </c>
      <c r="I76" s="44">
        <f t="shared" si="10"/>
        <v>0.61395450142309993</v>
      </c>
      <c r="J76" s="44">
        <f t="shared" si="11"/>
        <v>1.1242120875558383</v>
      </c>
      <c r="K76" s="44">
        <f t="shared" si="12"/>
        <v>-1.2583269754866341E-3</v>
      </c>
      <c r="L76" s="44">
        <f t="shared" si="13"/>
        <v>-2.3041225248135759E-3</v>
      </c>
      <c r="M76" s="44">
        <f t="shared" ca="1" si="14"/>
        <v>-1.3960954999973806E-2</v>
      </c>
      <c r="N76" s="44">
        <f t="shared" ca="1" si="15"/>
        <v>5.025366583802472E-6</v>
      </c>
      <c r="O76" s="124">
        <f t="shared" ca="1" si="16"/>
        <v>78874643.064590693</v>
      </c>
      <c r="P76" s="44">
        <f t="shared" ca="1" si="17"/>
        <v>2242366415.0186229</v>
      </c>
      <c r="Q76" s="44">
        <f t="shared" ca="1" si="18"/>
        <v>126735305.41377525</v>
      </c>
      <c r="R76" s="28">
        <f t="shared" ca="1" si="19"/>
        <v>7.0889820029412347E-3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35">
      <c r="A77" s="121">
        <v>19314</v>
      </c>
      <c r="B77" s="121">
        <v>8.4279469592729583E-4</v>
      </c>
      <c r="C77" s="121">
        <v>0.1</v>
      </c>
      <c r="D77" s="123">
        <f t="shared" si="5"/>
        <v>1.9314</v>
      </c>
      <c r="E77" s="123">
        <f t="shared" si="6"/>
        <v>8.4279469592729583E-4</v>
      </c>
      <c r="F77" s="44">
        <f t="shared" si="7"/>
        <v>0.19314000000000001</v>
      </c>
      <c r="G77" s="44">
        <f t="shared" si="8"/>
        <v>8.4279469592729594E-5</v>
      </c>
      <c r="H77" s="44">
        <f t="shared" si="9"/>
        <v>0.37303059599999999</v>
      </c>
      <c r="I77" s="44">
        <f t="shared" si="10"/>
        <v>0.72047129311439995</v>
      </c>
      <c r="J77" s="44">
        <f t="shared" si="11"/>
        <v>1.391518255521152</v>
      </c>
      <c r="K77" s="44">
        <f t="shared" si="12"/>
        <v>1.6277736757139795E-4</v>
      </c>
      <c r="L77" s="44">
        <f t="shared" si="13"/>
        <v>3.1438820772739803E-4</v>
      </c>
      <c r="M77" s="44">
        <f t="shared" ca="1" si="14"/>
        <v>-1.4334568119401859E-2</v>
      </c>
      <c r="N77" s="44">
        <f t="shared" ca="1" si="15"/>
        <v>2.3035234202813612E-5</v>
      </c>
      <c r="O77" s="124">
        <f t="shared" ca="1" si="16"/>
        <v>56077823.136223465</v>
      </c>
      <c r="P77" s="44">
        <f t="shared" ca="1" si="17"/>
        <v>2385660887.0178523</v>
      </c>
      <c r="Q77" s="44">
        <f t="shared" ca="1" si="18"/>
        <v>132396304.59321541</v>
      </c>
      <c r="R77" s="28">
        <f t="shared" ca="1" si="19"/>
        <v>1.5177362815329155E-2</v>
      </c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>
      <c r="A78" s="121">
        <v>20356</v>
      </c>
      <c r="B78" s="121">
        <v>-1.5865293113165535E-2</v>
      </c>
      <c r="C78" s="121">
        <v>0.1</v>
      </c>
      <c r="D78" s="123">
        <f t="shared" si="5"/>
        <v>2.0356000000000001</v>
      </c>
      <c r="E78" s="123">
        <f t="shared" si="6"/>
        <v>-1.5865293113165535E-2</v>
      </c>
      <c r="F78" s="44">
        <f t="shared" si="7"/>
        <v>0.20356000000000002</v>
      </c>
      <c r="G78" s="44">
        <f t="shared" si="8"/>
        <v>-1.5865293113165536E-3</v>
      </c>
      <c r="H78" s="44">
        <f t="shared" si="9"/>
        <v>0.41436673600000007</v>
      </c>
      <c r="I78" s="44">
        <f t="shared" si="10"/>
        <v>0.84348492780160023</v>
      </c>
      <c r="J78" s="44">
        <f t="shared" si="11"/>
        <v>1.7169979190329374</v>
      </c>
      <c r="K78" s="44">
        <f t="shared" si="12"/>
        <v>-3.2295390661159769E-3</v>
      </c>
      <c r="L78" s="44">
        <f t="shared" si="13"/>
        <v>-6.5740497229856828E-3</v>
      </c>
      <c r="M78" s="44">
        <f t="shared" ca="1" si="14"/>
        <v>-1.4679718147547646E-2</v>
      </c>
      <c r="N78" s="44">
        <f t="shared" ca="1" si="15"/>
        <v>1.4055879990998599E-7</v>
      </c>
      <c r="O78" s="124">
        <f t="shared" ca="1" si="16"/>
        <v>37579405.077704109</v>
      </c>
      <c r="P78" s="44">
        <f t="shared" ca="1" si="17"/>
        <v>2509158475.4419761</v>
      </c>
      <c r="Q78" s="44">
        <f t="shared" ca="1" si="18"/>
        <v>136871735.35412502</v>
      </c>
      <c r="R78" s="28">
        <f t="shared" ca="1" si="19"/>
        <v>-1.1855749656178895E-3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>
      <c r="A79" s="121">
        <v>24172</v>
      </c>
      <c r="B79" s="121"/>
      <c r="C79" s="121">
        <v>0</v>
      </c>
      <c r="D79" s="123">
        <f t="shared" si="5"/>
        <v>2.4171999999999998</v>
      </c>
      <c r="E79" s="123">
        <f t="shared" si="6"/>
        <v>0</v>
      </c>
      <c r="F79" s="44">
        <f t="shared" si="7"/>
        <v>0</v>
      </c>
      <c r="G79" s="44">
        <f t="shared" si="8"/>
        <v>0</v>
      </c>
      <c r="H79" s="44">
        <f t="shared" si="9"/>
        <v>0</v>
      </c>
      <c r="I79" s="44">
        <f t="shared" si="10"/>
        <v>0</v>
      </c>
      <c r="J79" s="44">
        <f t="shared" si="11"/>
        <v>0</v>
      </c>
      <c r="K79" s="44">
        <f t="shared" si="12"/>
        <v>0</v>
      </c>
      <c r="L79" s="44">
        <f t="shared" si="13"/>
        <v>0</v>
      </c>
      <c r="M79" s="44">
        <f t="shared" ca="1" si="14"/>
        <v>-1.5569718218541116E-2</v>
      </c>
      <c r="N79" s="44">
        <f t="shared" ca="1" si="15"/>
        <v>0</v>
      </c>
      <c r="O79" s="124">
        <f t="shared" ca="1" si="16"/>
        <v>0</v>
      </c>
      <c r="P79" s="44">
        <f t="shared" ca="1" si="17"/>
        <v>0</v>
      </c>
      <c r="Q79" s="44">
        <f t="shared" ca="1" si="18"/>
        <v>0</v>
      </c>
      <c r="R79" s="28">
        <f t="shared" ca="1" si="19"/>
        <v>1.5569718218541116E-2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>
      <c r="A80" s="121">
        <v>26956</v>
      </c>
      <c r="B80" s="121">
        <v>-1.5571607451420277E-2</v>
      </c>
      <c r="C80" s="121">
        <v>0.1</v>
      </c>
      <c r="D80" s="123">
        <f t="shared" si="5"/>
        <v>2.6956000000000002</v>
      </c>
      <c r="E80" s="123">
        <f t="shared" si="6"/>
        <v>-1.5571607451420277E-2</v>
      </c>
      <c r="F80" s="44">
        <f t="shared" si="7"/>
        <v>0.26956000000000002</v>
      </c>
      <c r="G80" s="44">
        <f t="shared" si="8"/>
        <v>-1.5571607451420279E-3</v>
      </c>
      <c r="H80" s="44">
        <f t="shared" si="9"/>
        <v>0.72662593600000014</v>
      </c>
      <c r="I80" s="44">
        <f t="shared" si="10"/>
        <v>1.9586928730816004</v>
      </c>
      <c r="J80" s="44">
        <f t="shared" si="11"/>
        <v>5.2798525086787622</v>
      </c>
      <c r="K80" s="44">
        <f t="shared" si="12"/>
        <v>-4.1974825046048507E-3</v>
      </c>
      <c r="L80" s="44">
        <f t="shared" si="13"/>
        <v>-1.1314733839412837E-2</v>
      </c>
      <c r="M80" s="44">
        <f t="shared" ca="1" si="14"/>
        <v>-1.5848325382222583E-2</v>
      </c>
      <c r="N80" s="44">
        <f t="shared" ca="1" si="15"/>
        <v>7.6572813227509814E-9</v>
      </c>
      <c r="O80" s="124">
        <f t="shared" ca="1" si="16"/>
        <v>143848.46279097421</v>
      </c>
      <c r="P80" s="44">
        <f t="shared" ca="1" si="17"/>
        <v>2592345236.3772597</v>
      </c>
      <c r="Q80" s="44">
        <f t="shared" ca="1" si="18"/>
        <v>129291557.90531911</v>
      </c>
      <c r="R80" s="28">
        <f t="shared" ca="1" si="19"/>
        <v>2.76717930802306E-4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>
      <c r="A81" s="121">
        <v>30730</v>
      </c>
      <c r="B81" s="121">
        <v>-1.1844854459923226E-2</v>
      </c>
      <c r="C81" s="121">
        <v>1</v>
      </c>
      <c r="D81" s="123">
        <f t="shared" si="5"/>
        <v>3.073</v>
      </c>
      <c r="E81" s="123">
        <f t="shared" si="6"/>
        <v>-1.1844854459923226E-2</v>
      </c>
      <c r="F81" s="44">
        <f t="shared" si="7"/>
        <v>3.073</v>
      </c>
      <c r="G81" s="44">
        <f t="shared" si="8"/>
        <v>-1.1844854459923226E-2</v>
      </c>
      <c r="H81" s="44">
        <f t="shared" si="9"/>
        <v>9.4433290000000003</v>
      </c>
      <c r="I81" s="44">
        <f t="shared" si="10"/>
        <v>29.019350017000001</v>
      </c>
      <c r="J81" s="44">
        <f t="shared" si="11"/>
        <v>89.176462602241003</v>
      </c>
      <c r="K81" s="44">
        <f t="shared" si="12"/>
        <v>-3.6399237755344073E-2</v>
      </c>
      <c r="L81" s="44">
        <f t="shared" si="13"/>
        <v>-0.11185485762217233</v>
      </c>
      <c r="M81" s="44">
        <f t="shared" ca="1" si="14"/>
        <v>-1.5726680450811673E-2</v>
      </c>
      <c r="N81" s="44">
        <f t="shared" ca="1" si="15"/>
        <v>1.5068573023537066E-5</v>
      </c>
      <c r="O81" s="124">
        <f t="shared" ca="1" si="16"/>
        <v>613083320.36046922</v>
      </c>
      <c r="P81" s="44">
        <f t="shared" ca="1" si="17"/>
        <v>210570209881.40286</v>
      </c>
      <c r="Q81" s="44">
        <f t="shared" ca="1" si="18"/>
        <v>9958984537.2240105</v>
      </c>
      <c r="R81" s="28">
        <f t="shared" ca="1" si="19"/>
        <v>3.8818259908884462E-3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spans="1:35">
      <c r="A82" s="121">
        <v>32559</v>
      </c>
      <c r="B82" s="121">
        <v>-1.5688513391069137E-2</v>
      </c>
      <c r="C82" s="121">
        <v>0.1</v>
      </c>
      <c r="D82" s="123">
        <f t="shared" si="5"/>
        <v>3.2559</v>
      </c>
      <c r="E82" s="123">
        <f t="shared" si="6"/>
        <v>-1.5688513391069137E-2</v>
      </c>
      <c r="F82" s="44">
        <f t="shared" si="7"/>
        <v>0.32559000000000005</v>
      </c>
      <c r="G82" s="44">
        <f t="shared" si="8"/>
        <v>-1.5688513391069138E-3</v>
      </c>
      <c r="H82" s="44">
        <f t="shared" si="9"/>
        <v>1.0600884810000002</v>
      </c>
      <c r="I82" s="44">
        <f t="shared" si="10"/>
        <v>3.4515420852879006</v>
      </c>
      <c r="J82" s="44">
        <f t="shared" si="11"/>
        <v>11.237875875488875</v>
      </c>
      <c r="K82" s="44">
        <f t="shared" si="12"/>
        <v>-5.108023074998201E-3</v>
      </c>
      <c r="L82" s="44">
        <f t="shared" si="13"/>
        <v>-1.6631212329886642E-2</v>
      </c>
      <c r="M82" s="44">
        <f t="shared" ca="1" si="14"/>
        <v>-1.5460977711491571E-2</v>
      </c>
      <c r="N82" s="44">
        <f t="shared" ca="1" si="15"/>
        <v>5.1772485480824461E-9</v>
      </c>
      <c r="O82" s="124">
        <f t="shared" ca="1" si="16"/>
        <v>9404977.8888857923</v>
      </c>
      <c r="P82" s="44">
        <f t="shared" ca="1" si="17"/>
        <v>1765049472.8420165</v>
      </c>
      <c r="Q82" s="44">
        <f t="shared" ca="1" si="18"/>
        <v>80825568.679231763</v>
      </c>
      <c r="R82" s="28">
        <f t="shared" ca="1" si="19"/>
        <v>-2.2753567957756529E-4</v>
      </c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>
      <c r="A83" s="121">
        <v>32658</v>
      </c>
      <c r="B83" s="121">
        <v>-1.9869608106091619E-2</v>
      </c>
      <c r="C83" s="121">
        <v>1</v>
      </c>
      <c r="D83" s="123">
        <f t="shared" si="5"/>
        <v>3.2658</v>
      </c>
      <c r="E83" s="123">
        <f t="shared" si="6"/>
        <v>-1.9869608106091619E-2</v>
      </c>
      <c r="F83" s="44">
        <f t="shared" si="7"/>
        <v>3.2658</v>
      </c>
      <c r="G83" s="44">
        <f t="shared" si="8"/>
        <v>-1.9869608106091619E-2</v>
      </c>
      <c r="H83" s="44">
        <f t="shared" si="9"/>
        <v>10.66544964</v>
      </c>
      <c r="I83" s="44">
        <f t="shared" si="10"/>
        <v>34.831225434312003</v>
      </c>
      <c r="J83" s="44">
        <f t="shared" si="11"/>
        <v>113.75181602337614</v>
      </c>
      <c r="K83" s="44">
        <f t="shared" si="12"/>
        <v>-6.4890166152874004E-2</v>
      </c>
      <c r="L83" s="44">
        <f t="shared" si="13"/>
        <v>-0.21191830462205594</v>
      </c>
      <c r="M83" s="44">
        <f t="shared" ca="1" si="14"/>
        <v>-1.5442744952798682E-2</v>
      </c>
      <c r="N83" s="44">
        <f t="shared" ca="1" si="15"/>
        <v>1.9597117377982685E-5</v>
      </c>
      <c r="O83" s="124">
        <f t="shared" ca="1" si="16"/>
        <v>955306093.10252166</v>
      </c>
      <c r="P83" s="44">
        <f t="shared" ca="1" si="17"/>
        <v>174522732745.54477</v>
      </c>
      <c r="Q83" s="44">
        <f t="shared" ca="1" si="18"/>
        <v>7976090839.177166</v>
      </c>
      <c r="R83" s="28">
        <f t="shared" ca="1" si="19"/>
        <v>-4.426863153292937E-3</v>
      </c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>
      <c r="A84" s="121">
        <v>33731</v>
      </c>
      <c r="B84" s="121">
        <v>-1.5439452843565959E-2</v>
      </c>
      <c r="C84" s="121">
        <v>0.1</v>
      </c>
      <c r="D84" s="123">
        <f t="shared" si="5"/>
        <v>3.3731</v>
      </c>
      <c r="E84" s="123">
        <f t="shared" si="6"/>
        <v>-1.5439452843565959E-2</v>
      </c>
      <c r="F84" s="44">
        <f t="shared" si="7"/>
        <v>0.33731</v>
      </c>
      <c r="G84" s="44">
        <f t="shared" si="8"/>
        <v>-1.5439452843565961E-3</v>
      </c>
      <c r="H84" s="44">
        <f t="shared" si="9"/>
        <v>1.1377803609999999</v>
      </c>
      <c r="I84" s="44">
        <f t="shared" si="10"/>
        <v>3.8378469356890998</v>
      </c>
      <c r="J84" s="44">
        <f t="shared" si="11"/>
        <v>12.945441498772903</v>
      </c>
      <c r="K84" s="44">
        <f t="shared" si="12"/>
        <v>-5.2078818386632345E-3</v>
      </c>
      <c r="L84" s="44">
        <f t="shared" si="13"/>
        <v>-1.7566706229994955E-2</v>
      </c>
      <c r="M84" s="44">
        <f t="shared" ca="1" si="14"/>
        <v>-1.5219760291428127E-2</v>
      </c>
      <c r="N84" s="44">
        <f t="shared" ca="1" si="15"/>
        <v>4.8264817464834246E-9</v>
      </c>
      <c r="O84" s="124">
        <f t="shared" ca="1" si="16"/>
        <v>10885015.453171449</v>
      </c>
      <c r="P84" s="44">
        <f t="shared" ca="1" si="17"/>
        <v>1523749963.1094995</v>
      </c>
      <c r="Q84" s="44">
        <f t="shared" ca="1" si="18"/>
        <v>68035460.392720878</v>
      </c>
      <c r="R84" s="28">
        <f t="shared" ca="1" si="19"/>
        <v>-2.1969255213783248E-4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>
      <c r="A85" s="121">
        <v>35556.5</v>
      </c>
      <c r="B85" s="121">
        <v>-1.1893881150172092E-2</v>
      </c>
      <c r="C85" s="121">
        <v>1</v>
      </c>
      <c r="D85" s="123">
        <f t="shared" ref="D85:D148" si="20">A85/A$18</f>
        <v>3.55565</v>
      </c>
      <c r="E85" s="123">
        <f t="shared" ref="E85:E148" si="21">B85/B$18</f>
        <v>-1.1893881150172092E-2</v>
      </c>
      <c r="F85" s="44">
        <f t="shared" ref="F85:F148" si="22">$C85*D85</f>
        <v>3.55565</v>
      </c>
      <c r="G85" s="44">
        <f t="shared" ref="G85:G148" si="23">$C85*E85</f>
        <v>-1.1893881150172092E-2</v>
      </c>
      <c r="H85" s="44">
        <f t="shared" ref="H85:H148" si="24">C85*D85*D85</f>
        <v>12.642646922499999</v>
      </c>
      <c r="I85" s="44">
        <f t="shared" ref="I85:I148" si="25">C85*D85*D85*D85</f>
        <v>44.952827529987118</v>
      </c>
      <c r="J85" s="44">
        <f t="shared" ref="J85:J148" si="26">C85*D85*D85*D85*D85</f>
        <v>159.8365212069987</v>
      </c>
      <c r="K85" s="44">
        <f t="shared" ref="K85:K148" si="27">C85*E85*D85</f>
        <v>-4.22904785116094E-2</v>
      </c>
      <c r="L85" s="44">
        <f t="shared" ref="L85:L148" si="28">C85*E85*D85*D85</f>
        <v>-0.15037013991980397</v>
      </c>
      <c r="M85" s="44">
        <f t="shared" ref="M85:M148" ca="1" si="29">+E$4+E$5*D85+E$6*D85^2</f>
        <v>-1.4733645937313983E-2</v>
      </c>
      <c r="N85" s="44">
        <f t="shared" ref="N85:N148" ca="1" si="30">C85*(M85-E85)^2</f>
        <v>8.0642640462910315E-6</v>
      </c>
      <c r="O85" s="124">
        <f t="shared" ref="O85:O148" ca="1" si="31">(C85*O$1-O$2*F85+O$3*H85)^2</f>
        <v>1179367362.9804823</v>
      </c>
      <c r="P85" s="44">
        <f t="shared" ref="P85:P148" ca="1" si="32">(-C85*O$2+O$4*F85-O$5*H85)^2</f>
        <v>113094062663.49239</v>
      </c>
      <c r="Q85" s="44">
        <f t="shared" ref="Q85:Q148" ca="1" si="33">+(C85*O$3-F85*O$5+H85*O$6)^2</f>
        <v>4794924942.6118031</v>
      </c>
      <c r="R85" s="28">
        <f t="shared" ref="R85:R148" ca="1" si="34">+E85-M85</f>
        <v>2.8397647871418914E-3</v>
      </c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>
      <c r="A86" s="121">
        <v>36411</v>
      </c>
      <c r="B86" s="121">
        <v>-1.290747139864834E-2</v>
      </c>
      <c r="C86" s="121">
        <v>1</v>
      </c>
      <c r="D86" s="123">
        <f t="shared" si="20"/>
        <v>3.6410999999999998</v>
      </c>
      <c r="E86" s="123">
        <f t="shared" si="21"/>
        <v>-1.290747139864834E-2</v>
      </c>
      <c r="F86" s="44">
        <f t="shared" si="22"/>
        <v>3.6410999999999998</v>
      </c>
      <c r="G86" s="44">
        <f t="shared" si="23"/>
        <v>-1.290747139864834E-2</v>
      </c>
      <c r="H86" s="44">
        <f t="shared" si="24"/>
        <v>13.257609209999998</v>
      </c>
      <c r="I86" s="44">
        <f t="shared" si="25"/>
        <v>48.272280894530994</v>
      </c>
      <c r="J86" s="44">
        <f t="shared" si="26"/>
        <v>175.76420196507678</v>
      </c>
      <c r="K86" s="44">
        <f t="shared" si="27"/>
        <v>-4.6997394109618472E-2</v>
      </c>
      <c r="L86" s="44">
        <f t="shared" si="28"/>
        <v>-0.17112221169253181</v>
      </c>
      <c r="M86" s="44">
        <f t="shared" ca="1" si="29"/>
        <v>-1.4459898560842944E-2</v>
      </c>
      <c r="N86" s="44">
        <f t="shared" ca="1" si="30"/>
        <v>2.4100300939195898E-6</v>
      </c>
      <c r="O86" s="124">
        <f t="shared" ca="1" si="31"/>
        <v>1157552635.2661505</v>
      </c>
      <c r="P86" s="44">
        <f t="shared" ca="1" si="32"/>
        <v>94725258056.484146</v>
      </c>
      <c r="Q86" s="44">
        <f t="shared" ca="1" si="33"/>
        <v>3886883746.528841</v>
      </c>
      <c r="R86" s="28">
        <f t="shared" ca="1" si="34"/>
        <v>1.5524271621946036E-3</v>
      </c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>
      <c r="A87" s="121">
        <v>36491.5</v>
      </c>
      <c r="B87" s="121">
        <v>-1.1959775685681961E-2</v>
      </c>
      <c r="C87" s="121">
        <v>1</v>
      </c>
      <c r="D87" s="123">
        <f t="shared" si="20"/>
        <v>3.6491500000000001</v>
      </c>
      <c r="E87" s="123">
        <f t="shared" si="21"/>
        <v>-1.1959775685681961E-2</v>
      </c>
      <c r="F87" s="44">
        <f t="shared" si="22"/>
        <v>3.6491500000000001</v>
      </c>
      <c r="G87" s="44">
        <f t="shared" si="23"/>
        <v>-1.1959775685681961E-2</v>
      </c>
      <c r="H87" s="44">
        <f t="shared" si="24"/>
        <v>13.316295722500001</v>
      </c>
      <c r="I87" s="44">
        <f t="shared" si="25"/>
        <v>48.59316053576088</v>
      </c>
      <c r="J87" s="44">
        <f t="shared" si="26"/>
        <v>177.32373176907183</v>
      </c>
      <c r="K87" s="44">
        <f t="shared" si="27"/>
        <v>-4.3643015443406333E-2</v>
      </c>
      <c r="L87" s="44">
        <f t="shared" si="28"/>
        <v>-0.15925990980530622</v>
      </c>
      <c r="M87" s="44">
        <f t="shared" ca="1" si="29"/>
        <v>-1.443259109203231E-2</v>
      </c>
      <c r="N87" s="44">
        <f t="shared" ca="1" si="30"/>
        <v>6.1148160338836412E-6</v>
      </c>
      <c r="O87" s="124">
        <f t="shared" ca="1" si="31"/>
        <v>1153384527.8111861</v>
      </c>
      <c r="P87" s="44">
        <f t="shared" ca="1" si="32"/>
        <v>93014147275.320999</v>
      </c>
      <c r="Q87" s="44">
        <f t="shared" ca="1" si="33"/>
        <v>3803394444.6908307</v>
      </c>
      <c r="R87" s="28">
        <f t="shared" ca="1" si="34"/>
        <v>2.4728154063503489E-3</v>
      </c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>
      <c r="A88" s="121">
        <v>37445</v>
      </c>
      <c r="B88" s="121">
        <v>-1.2754460636642762E-2</v>
      </c>
      <c r="C88" s="121">
        <v>1</v>
      </c>
      <c r="D88" s="123">
        <f t="shared" si="20"/>
        <v>3.7444999999999999</v>
      </c>
      <c r="E88" s="123">
        <f t="shared" si="21"/>
        <v>-1.2754460636642762E-2</v>
      </c>
      <c r="F88" s="44">
        <f t="shared" si="22"/>
        <v>3.7444999999999999</v>
      </c>
      <c r="G88" s="44">
        <f t="shared" si="23"/>
        <v>-1.2754460636642762E-2</v>
      </c>
      <c r="H88" s="44">
        <f t="shared" si="24"/>
        <v>14.02128025</v>
      </c>
      <c r="I88" s="44">
        <f t="shared" si="25"/>
        <v>52.502683896124999</v>
      </c>
      <c r="J88" s="44">
        <f t="shared" si="26"/>
        <v>196.59629984904007</v>
      </c>
      <c r="K88" s="44">
        <f t="shared" si="27"/>
        <v>-4.7759077853908823E-2</v>
      </c>
      <c r="L88" s="44">
        <f t="shared" si="28"/>
        <v>-0.17883386702396159</v>
      </c>
      <c r="M88" s="44">
        <f t="shared" ca="1" si="29"/>
        <v>-1.408925097243836E-2</v>
      </c>
      <c r="N88" s="44">
        <f t="shared" ca="1" si="30"/>
        <v>1.7816652405333268E-6</v>
      </c>
      <c r="O88" s="124">
        <f t="shared" ca="1" si="31"/>
        <v>1077545739.6896865</v>
      </c>
      <c r="P88" s="44">
        <f t="shared" ca="1" si="32"/>
        <v>73181902215.241028</v>
      </c>
      <c r="Q88" s="44">
        <f t="shared" ca="1" si="33"/>
        <v>2850989315.4545312</v>
      </c>
      <c r="R88" s="28">
        <f t="shared" ca="1" si="34"/>
        <v>1.3347903357955986E-3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spans="1:35">
      <c r="A89" s="121">
        <v>37455.5</v>
      </c>
      <c r="B89" s="121">
        <v>-1.1822152504464611E-2</v>
      </c>
      <c r="C89" s="121">
        <v>1</v>
      </c>
      <c r="D89" s="123">
        <f t="shared" si="20"/>
        <v>3.7455500000000002</v>
      </c>
      <c r="E89" s="123">
        <f t="shared" si="21"/>
        <v>-1.1822152504464611E-2</v>
      </c>
      <c r="F89" s="44">
        <f t="shared" si="22"/>
        <v>3.7455500000000002</v>
      </c>
      <c r="G89" s="44">
        <f t="shared" si="23"/>
        <v>-1.1822152504464611E-2</v>
      </c>
      <c r="H89" s="44">
        <f t="shared" si="24"/>
        <v>14.029144802500001</v>
      </c>
      <c r="I89" s="44">
        <f t="shared" si="25"/>
        <v>52.546863315003883</v>
      </c>
      <c r="J89" s="44">
        <f t="shared" si="26"/>
        <v>196.81690388951279</v>
      </c>
      <c r="K89" s="44">
        <f t="shared" si="27"/>
        <v>-4.4280463313097429E-2</v>
      </c>
      <c r="L89" s="44">
        <f t="shared" si="28"/>
        <v>-0.16585468936237208</v>
      </c>
      <c r="M89" s="44">
        <f t="shared" ca="1" si="29"/>
        <v>-1.4085265880159355E-2</v>
      </c>
      <c r="N89" s="44">
        <f t="shared" ca="1" si="30"/>
        <v>5.1216821512484565E-6</v>
      </c>
      <c r="O89" s="124">
        <f t="shared" ca="1" si="31"/>
        <v>1076449182.5998006</v>
      </c>
      <c r="P89" s="44">
        <f t="shared" ca="1" si="32"/>
        <v>72969049939.558044</v>
      </c>
      <c r="Q89" s="44">
        <f t="shared" ca="1" si="33"/>
        <v>2840932468.6610446</v>
      </c>
      <c r="R89" s="28">
        <f t="shared" ca="1" si="34"/>
        <v>2.2631133756947433E-3</v>
      </c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>
      <c r="A90" s="121">
        <v>38133</v>
      </c>
      <c r="B90" s="121">
        <v>-1.1508937044709455E-2</v>
      </c>
      <c r="C90" s="121">
        <v>1</v>
      </c>
      <c r="D90" s="123">
        <f t="shared" si="20"/>
        <v>3.8132999999999999</v>
      </c>
      <c r="E90" s="123">
        <f t="shared" si="21"/>
        <v>-1.1508937044709455E-2</v>
      </c>
      <c r="F90" s="44">
        <f t="shared" si="22"/>
        <v>3.8132999999999999</v>
      </c>
      <c r="G90" s="44">
        <f t="shared" si="23"/>
        <v>-1.1508937044709455E-2</v>
      </c>
      <c r="H90" s="44">
        <f t="shared" si="24"/>
        <v>14.54125689</v>
      </c>
      <c r="I90" s="44">
        <f t="shared" si="25"/>
        <v>55.450174898636995</v>
      </c>
      <c r="J90" s="44">
        <f t="shared" si="26"/>
        <v>211.44815194097245</v>
      </c>
      <c r="K90" s="44">
        <f t="shared" si="27"/>
        <v>-4.3887029632590564E-2</v>
      </c>
      <c r="L90" s="44">
        <f t="shared" si="28"/>
        <v>-0.1673544100979576</v>
      </c>
      <c r="M90" s="44">
        <f t="shared" ca="1" si="29"/>
        <v>-1.3818728636311853E-2</v>
      </c>
      <c r="N90" s="44">
        <f t="shared" ca="1" si="30"/>
        <v>5.3351371966371371E-6</v>
      </c>
      <c r="O90" s="124">
        <f t="shared" ca="1" si="31"/>
        <v>994631381.46742666</v>
      </c>
      <c r="P90" s="44">
        <f t="shared" ca="1" si="32"/>
        <v>59570362036.57505</v>
      </c>
      <c r="Q90" s="44">
        <f t="shared" ca="1" si="33"/>
        <v>2216080527.1629043</v>
      </c>
      <c r="R90" s="28">
        <f t="shared" ca="1" si="34"/>
        <v>2.3097915916023976E-3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>
      <c r="A91" s="121">
        <v>38227</v>
      </c>
      <c r="B91" s="121">
        <v>-1.2076845152478199E-2</v>
      </c>
      <c r="C91" s="121">
        <v>1</v>
      </c>
      <c r="D91" s="123">
        <f t="shared" si="20"/>
        <v>3.8227000000000002</v>
      </c>
      <c r="E91" s="123">
        <f t="shared" si="21"/>
        <v>-1.2076845152478199E-2</v>
      </c>
      <c r="F91" s="44">
        <f t="shared" si="22"/>
        <v>3.8227000000000002</v>
      </c>
      <c r="G91" s="44">
        <f t="shared" si="23"/>
        <v>-1.2076845152478199E-2</v>
      </c>
      <c r="H91" s="44">
        <f t="shared" si="24"/>
        <v>14.613035290000001</v>
      </c>
      <c r="I91" s="44">
        <f t="shared" si="25"/>
        <v>55.861250003083008</v>
      </c>
      <c r="J91" s="44">
        <f t="shared" si="26"/>
        <v>213.54080038678543</v>
      </c>
      <c r="K91" s="44">
        <f t="shared" si="27"/>
        <v>-4.6166155964378418E-2</v>
      </c>
      <c r="L91" s="44">
        <f t="shared" si="28"/>
        <v>-0.1764793644050294</v>
      </c>
      <c r="M91" s="44">
        <f t="shared" ca="1" si="29"/>
        <v>-1.3780284721660974E-2</v>
      </c>
      <c r="N91" s="44">
        <f t="shared" ca="1" si="30"/>
        <v>2.9017063658575978E-6</v>
      </c>
      <c r="O91" s="124">
        <f t="shared" ca="1" si="31"/>
        <v>981647383.48987412</v>
      </c>
      <c r="P91" s="44">
        <f t="shared" ca="1" si="32"/>
        <v>57769666868.260468</v>
      </c>
      <c r="Q91" s="44">
        <f t="shared" ca="1" si="33"/>
        <v>2133448399.7328227</v>
      </c>
      <c r="R91" s="28">
        <f t="shared" ca="1" si="34"/>
        <v>1.7034395691827749E-3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35">
      <c r="A92" s="121">
        <v>38325</v>
      </c>
      <c r="B92" s="121">
        <v>-9.1753025481011719E-3</v>
      </c>
      <c r="C92" s="121">
        <v>1</v>
      </c>
      <c r="D92" s="123">
        <f t="shared" si="20"/>
        <v>3.8325</v>
      </c>
      <c r="E92" s="123">
        <f t="shared" si="21"/>
        <v>-9.1753025481011719E-3</v>
      </c>
      <c r="F92" s="44">
        <f t="shared" si="22"/>
        <v>3.8325</v>
      </c>
      <c r="G92" s="44">
        <f t="shared" si="23"/>
        <v>-9.1753025481011719E-3</v>
      </c>
      <c r="H92" s="44">
        <f t="shared" si="24"/>
        <v>14.688056250000001</v>
      </c>
      <c r="I92" s="44">
        <f t="shared" si="25"/>
        <v>56.291975578125005</v>
      </c>
      <c r="J92" s="44">
        <f t="shared" si="26"/>
        <v>215.73899640316409</v>
      </c>
      <c r="K92" s="44">
        <f t="shared" si="27"/>
        <v>-3.5164347015597744E-2</v>
      </c>
      <c r="L92" s="44">
        <f t="shared" si="28"/>
        <v>-0.13476735993727834</v>
      </c>
      <c r="M92" s="44">
        <f t="shared" ca="1" si="29"/>
        <v>-1.3739825285463154E-2</v>
      </c>
      <c r="N92" s="44">
        <f t="shared" ca="1" si="30"/>
        <v>2.0834867819894519E-5</v>
      </c>
      <c r="O92" s="124">
        <f t="shared" ca="1" si="31"/>
        <v>967715615.28743565</v>
      </c>
      <c r="P92" s="44">
        <f t="shared" ca="1" si="32"/>
        <v>55909273895.669716</v>
      </c>
      <c r="Q92" s="44">
        <f t="shared" ca="1" si="33"/>
        <v>2048448124.3626752</v>
      </c>
      <c r="R92" s="28">
        <f t="shared" ca="1" si="34"/>
        <v>4.5645227373619819E-3</v>
      </c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>
      <c r="A93" s="121">
        <v>38340.5</v>
      </c>
      <c r="B93" s="121">
        <v>-7.4561810179147869E-3</v>
      </c>
      <c r="C93" s="121">
        <v>1</v>
      </c>
      <c r="D93" s="123">
        <f t="shared" si="20"/>
        <v>3.83405</v>
      </c>
      <c r="E93" s="123">
        <f t="shared" si="21"/>
        <v>-7.4561810179147869E-3</v>
      </c>
      <c r="F93" s="44">
        <f t="shared" si="22"/>
        <v>3.83405</v>
      </c>
      <c r="G93" s="44">
        <f t="shared" si="23"/>
        <v>-7.4561810179147869E-3</v>
      </c>
      <c r="H93" s="44">
        <f t="shared" si="24"/>
        <v>14.6999394025</v>
      </c>
      <c r="I93" s="44">
        <f t="shared" si="25"/>
        <v>56.360302666155121</v>
      </c>
      <c r="J93" s="44">
        <f t="shared" si="26"/>
        <v>216.08821843717203</v>
      </c>
      <c r="K93" s="44">
        <f t="shared" si="27"/>
        <v>-2.8587370831736188E-2</v>
      </c>
      <c r="L93" s="44">
        <f t="shared" si="28"/>
        <v>-0.10960540913741813</v>
      </c>
      <c r="M93" s="44">
        <f t="shared" ca="1" si="29"/>
        <v>-1.3733390596288038E-2</v>
      </c>
      <c r="N93" s="44">
        <f t="shared" ca="1" si="30"/>
        <v>3.9403360090820885E-5</v>
      </c>
      <c r="O93" s="124">
        <f t="shared" ca="1" si="31"/>
        <v>965475850.70560265</v>
      </c>
      <c r="P93" s="44">
        <f t="shared" ca="1" si="32"/>
        <v>55616651514.178123</v>
      </c>
      <c r="Q93" s="44">
        <f t="shared" ca="1" si="33"/>
        <v>2035113674.4906466</v>
      </c>
      <c r="R93" s="28">
        <f t="shared" ca="1" si="34"/>
        <v>6.2772095783732509E-3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spans="1:35">
      <c r="A94" s="121">
        <v>38394.5</v>
      </c>
      <c r="B94" s="121">
        <v>-1.061859631590778E-2</v>
      </c>
      <c r="C94" s="121">
        <v>1</v>
      </c>
      <c r="D94" s="123">
        <f t="shared" si="20"/>
        <v>3.8394499999999998</v>
      </c>
      <c r="E94" s="123">
        <f t="shared" si="21"/>
        <v>-1.061859631590778E-2</v>
      </c>
      <c r="F94" s="44">
        <f t="shared" si="22"/>
        <v>3.8394499999999998</v>
      </c>
      <c r="G94" s="44">
        <f t="shared" si="23"/>
        <v>-1.061859631590778E-2</v>
      </c>
      <c r="H94" s="44">
        <f t="shared" si="24"/>
        <v>14.741376302499999</v>
      </c>
      <c r="I94" s="44">
        <f t="shared" si="25"/>
        <v>56.598777244633617</v>
      </c>
      <c r="J94" s="44">
        <f t="shared" si="26"/>
        <v>217.30817529190853</v>
      </c>
      <c r="K94" s="44">
        <f t="shared" si="27"/>
        <v>-4.0769569625112127E-2</v>
      </c>
      <c r="L94" s="44">
        <f t="shared" si="28"/>
        <v>-0.15653272409713676</v>
      </c>
      <c r="M94" s="44">
        <f t="shared" ca="1" si="29"/>
        <v>-1.3710897253211018E-2</v>
      </c>
      <c r="N94" s="44">
        <f t="shared" ca="1" si="30"/>
        <v>9.5623250868464829E-6</v>
      </c>
      <c r="O94" s="124">
        <f t="shared" ca="1" si="31"/>
        <v>957596632.18897665</v>
      </c>
      <c r="P94" s="44">
        <f t="shared" ca="1" si="32"/>
        <v>54600726706.258606</v>
      </c>
      <c r="Q94" s="44">
        <f t="shared" ca="1" si="33"/>
        <v>1988895381.9396327</v>
      </c>
      <c r="R94" s="28">
        <f t="shared" ca="1" si="34"/>
        <v>3.0923009373032377E-3</v>
      </c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spans="1:35">
      <c r="A95" s="121">
        <v>39158</v>
      </c>
      <c r="B95" s="121">
        <v>-9.712190403661225E-3</v>
      </c>
      <c r="C95" s="121">
        <v>1</v>
      </c>
      <c r="D95" s="123">
        <f t="shared" si="20"/>
        <v>3.9157999999999999</v>
      </c>
      <c r="E95" s="123">
        <f t="shared" si="21"/>
        <v>-9.712190403661225E-3</v>
      </c>
      <c r="F95" s="44">
        <f t="shared" si="22"/>
        <v>3.9157999999999999</v>
      </c>
      <c r="G95" s="44">
        <f t="shared" si="23"/>
        <v>-9.712190403661225E-3</v>
      </c>
      <c r="H95" s="44">
        <f t="shared" si="24"/>
        <v>15.33348964</v>
      </c>
      <c r="I95" s="44">
        <f t="shared" si="25"/>
        <v>60.042878732311998</v>
      </c>
      <c r="J95" s="44">
        <f t="shared" si="26"/>
        <v>235.11590453998733</v>
      </c>
      <c r="K95" s="44">
        <f t="shared" si="27"/>
        <v>-3.8030995182656624E-2</v>
      </c>
      <c r="L95" s="44">
        <f t="shared" si="28"/>
        <v>-0.14892177093624681</v>
      </c>
      <c r="M95" s="44">
        <f t="shared" ca="1" si="29"/>
        <v>-1.3380274004907381E-2</v>
      </c>
      <c r="N95" s="44">
        <f t="shared" ca="1" si="30"/>
        <v>1.3454837305730969E-5</v>
      </c>
      <c r="O95" s="124">
        <f t="shared" ca="1" si="31"/>
        <v>834608550.28769577</v>
      </c>
      <c r="P95" s="44">
        <f t="shared" ca="1" si="32"/>
        <v>40883668743.392502</v>
      </c>
      <c r="Q95" s="44">
        <f t="shared" ca="1" si="33"/>
        <v>1377956367.9402437</v>
      </c>
      <c r="R95" s="28">
        <f t="shared" ca="1" si="34"/>
        <v>3.6680836012461561E-3</v>
      </c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spans="1:35">
      <c r="A96" s="121">
        <v>39358.5</v>
      </c>
      <c r="B96" s="121">
        <v>-1.4280973140557762E-2</v>
      </c>
      <c r="C96" s="121">
        <v>1</v>
      </c>
      <c r="D96" s="123">
        <f t="shared" si="20"/>
        <v>3.9358499999999998</v>
      </c>
      <c r="E96" s="123">
        <f t="shared" si="21"/>
        <v>-1.4280973140557762E-2</v>
      </c>
      <c r="F96" s="44">
        <f t="shared" si="22"/>
        <v>3.9358499999999998</v>
      </c>
      <c r="G96" s="44">
        <f t="shared" si="23"/>
        <v>-1.4280973140557762E-2</v>
      </c>
      <c r="H96" s="44">
        <f t="shared" si="24"/>
        <v>15.490915222499998</v>
      </c>
      <c r="I96" s="44">
        <f t="shared" si="25"/>
        <v>60.969918678476617</v>
      </c>
      <c r="J96" s="44">
        <f t="shared" si="26"/>
        <v>239.96845443068219</v>
      </c>
      <c r="K96" s="44">
        <f t="shared" si="27"/>
        <v>-5.6207768135264263E-2</v>
      </c>
      <c r="L96" s="44">
        <f t="shared" si="28"/>
        <v>-0.22122534421517984</v>
      </c>
      <c r="M96" s="44">
        <f t="shared" ca="1" si="29"/>
        <v>-1.3289550779507414E-2</v>
      </c>
      <c r="N96" s="44">
        <f t="shared" ca="1" si="30"/>
        <v>9.8291829799064667E-7</v>
      </c>
      <c r="O96" s="124">
        <f t="shared" ca="1" si="31"/>
        <v>799168510.43574405</v>
      </c>
      <c r="P96" s="44">
        <f t="shared" ca="1" si="32"/>
        <v>37504668326.677345</v>
      </c>
      <c r="Q96" s="44">
        <f t="shared" ca="1" si="33"/>
        <v>1231878962.3165276</v>
      </c>
      <c r="R96" s="28">
        <f t="shared" ca="1" si="34"/>
        <v>-9.9142236105034809E-4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>
      <c r="A97" s="121">
        <v>39358.5</v>
      </c>
      <c r="B97" s="121">
        <v>-1.4180973135808017E-2</v>
      </c>
      <c r="C97" s="121">
        <v>1</v>
      </c>
      <c r="D97" s="123">
        <f t="shared" si="20"/>
        <v>3.9358499999999998</v>
      </c>
      <c r="E97" s="123">
        <f t="shared" si="21"/>
        <v>-1.4180973135808017E-2</v>
      </c>
      <c r="F97" s="44">
        <f t="shared" si="22"/>
        <v>3.9358499999999998</v>
      </c>
      <c r="G97" s="44">
        <f t="shared" si="23"/>
        <v>-1.4180973135808017E-2</v>
      </c>
      <c r="H97" s="44">
        <f t="shared" si="24"/>
        <v>15.490915222499998</v>
      </c>
      <c r="I97" s="44">
        <f t="shared" si="25"/>
        <v>60.969918678476617</v>
      </c>
      <c r="J97" s="44">
        <f t="shared" si="26"/>
        <v>239.96845443068219</v>
      </c>
      <c r="K97" s="44">
        <f t="shared" si="27"/>
        <v>-5.5814183116569979E-2</v>
      </c>
      <c r="L97" s="44">
        <f t="shared" si="28"/>
        <v>-0.21967625261935195</v>
      </c>
      <c r="M97" s="44">
        <f t="shared" ca="1" si="29"/>
        <v>-1.3289550779507414E-2</v>
      </c>
      <c r="N97" s="44">
        <f t="shared" ca="1" si="30"/>
        <v>7.946338173125191E-7</v>
      </c>
      <c r="O97" s="124">
        <f t="shared" ca="1" si="31"/>
        <v>799168510.43574405</v>
      </c>
      <c r="P97" s="44">
        <f t="shared" ca="1" si="32"/>
        <v>37504668326.677345</v>
      </c>
      <c r="Q97" s="44">
        <f t="shared" ca="1" si="33"/>
        <v>1231878962.3165276</v>
      </c>
      <c r="R97" s="28">
        <f t="shared" ca="1" si="34"/>
        <v>-8.9142235630060296E-4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35">
      <c r="A98" s="121">
        <v>39358.5</v>
      </c>
      <c r="B98" s="121">
        <v>-1.408097313833423E-2</v>
      </c>
      <c r="C98" s="121">
        <v>1</v>
      </c>
      <c r="D98" s="123">
        <f t="shared" si="20"/>
        <v>3.9358499999999998</v>
      </c>
      <c r="E98" s="123">
        <f t="shared" si="21"/>
        <v>-1.408097313833423E-2</v>
      </c>
      <c r="F98" s="44">
        <f t="shared" si="22"/>
        <v>3.9358499999999998</v>
      </c>
      <c r="G98" s="44">
        <f t="shared" si="23"/>
        <v>-1.408097313833423E-2</v>
      </c>
      <c r="H98" s="44">
        <f t="shared" si="24"/>
        <v>15.490915222499998</v>
      </c>
      <c r="I98" s="44">
        <f t="shared" si="25"/>
        <v>60.969918678476617</v>
      </c>
      <c r="J98" s="44">
        <f t="shared" si="26"/>
        <v>239.96845443068219</v>
      </c>
      <c r="K98" s="44">
        <f t="shared" si="27"/>
        <v>-5.5420598126512774E-2</v>
      </c>
      <c r="L98" s="44">
        <f t="shared" si="28"/>
        <v>-0.21812716113623529</v>
      </c>
      <c r="M98" s="44">
        <f t="shared" ca="1" si="29"/>
        <v>-1.3289550779507414E-2</v>
      </c>
      <c r="N98" s="44">
        <f t="shared" ca="1" si="30"/>
        <v>6.2634935005100061E-7</v>
      </c>
      <c r="O98" s="124">
        <f t="shared" ca="1" si="31"/>
        <v>799168510.43574405</v>
      </c>
      <c r="P98" s="44">
        <f t="shared" ca="1" si="32"/>
        <v>37504668326.677345</v>
      </c>
      <c r="Q98" s="44">
        <f t="shared" ca="1" si="33"/>
        <v>1231878962.3165276</v>
      </c>
      <c r="R98" s="28">
        <f t="shared" ca="1" si="34"/>
        <v>-7.9142235882681544E-4</v>
      </c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spans="1:35">
      <c r="A99" s="121">
        <v>40011</v>
      </c>
      <c r="B99" s="121">
        <v>-1.1801824664871674E-2</v>
      </c>
      <c r="C99" s="121">
        <v>1</v>
      </c>
      <c r="D99" s="123">
        <f t="shared" si="20"/>
        <v>4.0011000000000001</v>
      </c>
      <c r="E99" s="123">
        <f t="shared" si="21"/>
        <v>-1.1801824664871674E-2</v>
      </c>
      <c r="F99" s="44">
        <f t="shared" si="22"/>
        <v>4.0011000000000001</v>
      </c>
      <c r="G99" s="44">
        <f t="shared" si="23"/>
        <v>-1.1801824664871674E-2</v>
      </c>
      <c r="H99" s="44">
        <f t="shared" si="24"/>
        <v>16.008801210000001</v>
      </c>
      <c r="I99" s="44">
        <f t="shared" si="25"/>
        <v>64.052814521331001</v>
      </c>
      <c r="J99" s="44">
        <f t="shared" si="26"/>
        <v>256.2817161812975</v>
      </c>
      <c r="K99" s="44">
        <f t="shared" si="27"/>
        <v>-4.7220280666618056E-2</v>
      </c>
      <c r="L99" s="44">
        <f t="shared" si="28"/>
        <v>-0.18893306497520551</v>
      </c>
      <c r="M99" s="44">
        <f t="shared" ca="1" si="29"/>
        <v>-1.2983075395108352E-2</v>
      </c>
      <c r="N99" s="44">
        <f t="shared" ca="1" si="30"/>
        <v>1.395353287684686E-6</v>
      </c>
      <c r="O99" s="124">
        <f t="shared" ca="1" si="31"/>
        <v>677077245.60574353</v>
      </c>
      <c r="P99" s="44">
        <f t="shared" ca="1" si="32"/>
        <v>27258252278.506485</v>
      </c>
      <c r="Q99" s="44">
        <f t="shared" ca="1" si="33"/>
        <v>803408728.63664699</v>
      </c>
      <c r="R99" s="28">
        <f t="shared" ca="1" si="34"/>
        <v>1.1812507302366784E-3</v>
      </c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>
      <c r="A100" s="121">
        <v>40082.5</v>
      </c>
      <c r="B100" s="121">
        <v>-1.1810393072664738E-2</v>
      </c>
      <c r="C100" s="121">
        <v>1</v>
      </c>
      <c r="D100" s="123">
        <f t="shared" si="20"/>
        <v>4.0082500000000003</v>
      </c>
      <c r="E100" s="123">
        <f t="shared" si="21"/>
        <v>-1.1810393072664738E-2</v>
      </c>
      <c r="F100" s="44">
        <f t="shared" si="22"/>
        <v>4.0082500000000003</v>
      </c>
      <c r="G100" s="44">
        <f t="shared" si="23"/>
        <v>-1.1810393072664738E-2</v>
      </c>
      <c r="H100" s="44">
        <f t="shared" si="24"/>
        <v>16.066068062500001</v>
      </c>
      <c r="I100" s="44">
        <f t="shared" si="25"/>
        <v>64.396817311515633</v>
      </c>
      <c r="J100" s="44">
        <f t="shared" si="26"/>
        <v>258.11854298888255</v>
      </c>
      <c r="K100" s="44">
        <f t="shared" si="27"/>
        <v>-4.7339008033508441E-2</v>
      </c>
      <c r="L100" s="44">
        <f t="shared" si="28"/>
        <v>-0.18974657895031022</v>
      </c>
      <c r="M100" s="44">
        <f t="shared" ca="1" si="29"/>
        <v>-1.2948447896563936E-2</v>
      </c>
      <c r="N100" s="44">
        <f t="shared" ca="1" si="30"/>
        <v>1.2951687822002354E-6</v>
      </c>
      <c r="O100" s="124">
        <f t="shared" ca="1" si="31"/>
        <v>663206159.39486122</v>
      </c>
      <c r="P100" s="44">
        <f t="shared" ca="1" si="32"/>
        <v>26211098916.549786</v>
      </c>
      <c r="Q100" s="44">
        <f t="shared" ca="1" si="33"/>
        <v>761125257.33179653</v>
      </c>
      <c r="R100" s="28">
        <f t="shared" ca="1" si="34"/>
        <v>1.1380548238991983E-3</v>
      </c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>
      <c r="A101" s="121">
        <v>40082.5</v>
      </c>
      <c r="B101" s="121">
        <v>-1.171039307519095E-2</v>
      </c>
      <c r="C101" s="121">
        <v>1</v>
      </c>
      <c r="D101" s="123">
        <f t="shared" si="20"/>
        <v>4.0082500000000003</v>
      </c>
      <c r="E101" s="123">
        <f t="shared" si="21"/>
        <v>-1.171039307519095E-2</v>
      </c>
      <c r="F101" s="44">
        <f t="shared" si="22"/>
        <v>4.0082500000000003</v>
      </c>
      <c r="G101" s="44">
        <f t="shared" si="23"/>
        <v>-1.171039307519095E-2</v>
      </c>
      <c r="H101" s="44">
        <f t="shared" si="24"/>
        <v>16.066068062500001</v>
      </c>
      <c r="I101" s="44">
        <f t="shared" si="25"/>
        <v>64.396817311515633</v>
      </c>
      <c r="J101" s="44">
        <f t="shared" si="26"/>
        <v>258.11854298888255</v>
      </c>
      <c r="K101" s="44">
        <f t="shared" si="27"/>
        <v>-4.6938183043634132E-2</v>
      </c>
      <c r="L101" s="44">
        <f t="shared" si="28"/>
        <v>-0.18813997218464654</v>
      </c>
      <c r="M101" s="44">
        <f t="shared" ca="1" si="29"/>
        <v>-1.2948447896563936E-2</v>
      </c>
      <c r="N101" s="44">
        <f t="shared" ca="1" si="30"/>
        <v>1.5327797407248958E-6</v>
      </c>
      <c r="O101" s="124">
        <f t="shared" ca="1" si="31"/>
        <v>663206159.39486122</v>
      </c>
      <c r="P101" s="44">
        <f t="shared" ca="1" si="32"/>
        <v>26211098916.549786</v>
      </c>
      <c r="Q101" s="44">
        <f t="shared" ca="1" si="33"/>
        <v>761125257.33179653</v>
      </c>
      <c r="R101" s="28">
        <f t="shared" ca="1" si="34"/>
        <v>1.2380548213729858E-3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35">
      <c r="A102" s="121">
        <v>40159.5</v>
      </c>
      <c r="B102" s="121">
        <v>-1.0973466734867543E-2</v>
      </c>
      <c r="C102" s="121">
        <v>1</v>
      </c>
      <c r="D102" s="123">
        <f t="shared" si="20"/>
        <v>4.0159500000000001</v>
      </c>
      <c r="E102" s="123">
        <f t="shared" si="21"/>
        <v>-1.0973466734867543E-2</v>
      </c>
      <c r="F102" s="44">
        <f t="shared" si="22"/>
        <v>4.0159500000000001</v>
      </c>
      <c r="G102" s="44">
        <f t="shared" si="23"/>
        <v>-1.0973466734867543E-2</v>
      </c>
      <c r="H102" s="44">
        <f t="shared" si="24"/>
        <v>16.127854402500002</v>
      </c>
      <c r="I102" s="44">
        <f t="shared" si="25"/>
        <v>64.768656887719885</v>
      </c>
      <c r="J102" s="44">
        <f t="shared" si="26"/>
        <v>260.10768762823869</v>
      </c>
      <c r="K102" s="44">
        <f t="shared" si="27"/>
        <v>-4.4068893733891314E-2</v>
      </c>
      <c r="L102" s="44">
        <f t="shared" si="28"/>
        <v>-0.17697847379062082</v>
      </c>
      <c r="M102" s="44">
        <f t="shared" ca="1" si="29"/>
        <v>-1.2910926054776083E-2</v>
      </c>
      <c r="N102" s="44">
        <f t="shared" ca="1" si="30"/>
        <v>3.7537486163004611E-6</v>
      </c>
      <c r="O102" s="124">
        <f t="shared" ca="1" si="31"/>
        <v>648186867.20569158</v>
      </c>
      <c r="P102" s="44">
        <f t="shared" ca="1" si="32"/>
        <v>25101243686.981148</v>
      </c>
      <c r="Q102" s="44">
        <f t="shared" ca="1" si="33"/>
        <v>716679272.25655282</v>
      </c>
      <c r="R102" s="28">
        <f t="shared" ca="1" si="34"/>
        <v>1.9374593199085396E-3</v>
      </c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35">
      <c r="A103" s="121">
        <v>40162</v>
      </c>
      <c r="B103" s="121">
        <v>-1.1580060039705131E-2</v>
      </c>
      <c r="C103" s="121">
        <v>1</v>
      </c>
      <c r="D103" s="123">
        <f t="shared" si="20"/>
        <v>4.0162000000000004</v>
      </c>
      <c r="E103" s="123">
        <f t="shared" si="21"/>
        <v>-1.1580060039705131E-2</v>
      </c>
      <c r="F103" s="44">
        <f t="shared" si="22"/>
        <v>4.0162000000000004</v>
      </c>
      <c r="G103" s="44">
        <f t="shared" si="23"/>
        <v>-1.1580060039705131E-2</v>
      </c>
      <c r="H103" s="44">
        <f t="shared" si="24"/>
        <v>16.129862440000004</v>
      </c>
      <c r="I103" s="44">
        <f t="shared" si="25"/>
        <v>64.780753531528021</v>
      </c>
      <c r="J103" s="44">
        <f t="shared" si="26"/>
        <v>260.17246233332287</v>
      </c>
      <c r="K103" s="44">
        <f t="shared" si="27"/>
        <v>-4.6507837131463753E-2</v>
      </c>
      <c r="L103" s="44">
        <f t="shared" si="28"/>
        <v>-0.18678477548738476</v>
      </c>
      <c r="M103" s="44">
        <f t="shared" ca="1" si="29"/>
        <v>-1.2909703803404914E-2</v>
      </c>
      <c r="N103" s="44">
        <f t="shared" ca="1" si="30"/>
        <v>1.7679525383457227E-6</v>
      </c>
      <c r="O103" s="124">
        <f t="shared" ca="1" si="31"/>
        <v>647697911.02990592</v>
      </c>
      <c r="P103" s="44">
        <f t="shared" ca="1" si="32"/>
        <v>25065523448.673447</v>
      </c>
      <c r="Q103" s="44">
        <f t="shared" ca="1" si="33"/>
        <v>715255363.49568868</v>
      </c>
      <c r="R103" s="28">
        <f t="shared" ca="1" si="34"/>
        <v>1.3296437636997824E-3</v>
      </c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>
      <c r="A104" s="121">
        <v>40213.5</v>
      </c>
      <c r="B104" s="121">
        <v>-9.9358820370980538E-3</v>
      </c>
      <c r="C104" s="121">
        <v>1</v>
      </c>
      <c r="D104" s="123">
        <f t="shared" si="20"/>
        <v>4.02135</v>
      </c>
      <c r="E104" s="123">
        <f t="shared" si="21"/>
        <v>-9.9358820370980538E-3</v>
      </c>
      <c r="F104" s="44">
        <f t="shared" si="22"/>
        <v>4.02135</v>
      </c>
      <c r="G104" s="44">
        <f t="shared" si="23"/>
        <v>-9.9358820370980538E-3</v>
      </c>
      <c r="H104" s="44">
        <f t="shared" si="24"/>
        <v>16.171255822500001</v>
      </c>
      <c r="I104" s="44">
        <f t="shared" si="25"/>
        <v>65.030279601810378</v>
      </c>
      <c r="J104" s="44">
        <f t="shared" si="26"/>
        <v>261.50951487674018</v>
      </c>
      <c r="K104" s="44">
        <f t="shared" si="27"/>
        <v>-3.9955659229884262E-2</v>
      </c>
      <c r="L104" s="44">
        <f t="shared" si="28"/>
        <v>-0.16067569024409509</v>
      </c>
      <c r="M104" s="44">
        <f t="shared" ca="1" si="29"/>
        <v>-1.2884469318855382E-2</v>
      </c>
      <c r="N104" s="44">
        <f t="shared" ca="1" si="30"/>
        <v>8.6941669581410703E-6</v>
      </c>
      <c r="O104" s="124">
        <f t="shared" ca="1" si="31"/>
        <v>637608148.82939959</v>
      </c>
      <c r="P104" s="44">
        <f t="shared" ca="1" si="32"/>
        <v>24334126619.534077</v>
      </c>
      <c r="Q104" s="44">
        <f t="shared" ca="1" si="33"/>
        <v>686193078.86653936</v>
      </c>
      <c r="R104" s="28">
        <f t="shared" ca="1" si="34"/>
        <v>2.9485872817573283E-3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>
      <c r="A105" s="121">
        <v>40219</v>
      </c>
      <c r="B105" s="121">
        <v>-1.0390387295046821E-2</v>
      </c>
      <c r="C105" s="121">
        <v>1</v>
      </c>
      <c r="D105" s="123">
        <f t="shared" si="20"/>
        <v>4.0218999999999996</v>
      </c>
      <c r="E105" s="123">
        <f t="shared" si="21"/>
        <v>-1.0390387295046821E-2</v>
      </c>
      <c r="F105" s="44">
        <f t="shared" si="22"/>
        <v>4.0218999999999996</v>
      </c>
      <c r="G105" s="44">
        <f t="shared" si="23"/>
        <v>-1.0390387295046821E-2</v>
      </c>
      <c r="H105" s="44">
        <f t="shared" si="24"/>
        <v>16.175679609999996</v>
      </c>
      <c r="I105" s="44">
        <f t="shared" si="25"/>
        <v>65.056965823458981</v>
      </c>
      <c r="J105" s="44">
        <f t="shared" si="26"/>
        <v>261.65261084536962</v>
      </c>
      <c r="K105" s="44">
        <f t="shared" si="27"/>
        <v>-4.1789098661948805E-2</v>
      </c>
      <c r="L105" s="44">
        <f t="shared" si="28"/>
        <v>-0.16807157590849189</v>
      </c>
      <c r="M105" s="44">
        <f t="shared" ca="1" si="29"/>
        <v>-1.2881768049082906E-2</v>
      </c>
      <c r="N105" s="44">
        <f t="shared" ca="1" si="30"/>
        <v>6.206978061581411E-6</v>
      </c>
      <c r="O105" s="124">
        <f t="shared" ca="1" si="31"/>
        <v>636528715.00265658</v>
      </c>
      <c r="P105" s="44">
        <f t="shared" ca="1" si="32"/>
        <v>24256519172.652126</v>
      </c>
      <c r="Q105" s="44">
        <f t="shared" ca="1" si="33"/>
        <v>683119925.43819797</v>
      </c>
      <c r="R105" s="28">
        <f t="shared" ca="1" si="34"/>
        <v>2.4913807540360849E-3</v>
      </c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spans="1:35">
      <c r="A106" s="121">
        <v>40251.5</v>
      </c>
      <c r="B106" s="121">
        <v>-9.3761002062819898E-3</v>
      </c>
      <c r="C106" s="121">
        <v>1</v>
      </c>
      <c r="D106" s="123">
        <f t="shared" si="20"/>
        <v>4.02515</v>
      </c>
      <c r="E106" s="123">
        <f t="shared" si="21"/>
        <v>-9.3761002062819898E-3</v>
      </c>
      <c r="F106" s="44">
        <f t="shared" si="22"/>
        <v>4.02515</v>
      </c>
      <c r="G106" s="44">
        <f t="shared" si="23"/>
        <v>-9.3761002062819898E-3</v>
      </c>
      <c r="H106" s="44">
        <f t="shared" si="24"/>
        <v>16.201832522499998</v>
      </c>
      <c r="I106" s="44">
        <f t="shared" si="25"/>
        <v>65.214806177940872</v>
      </c>
      <c r="J106" s="44">
        <f t="shared" si="26"/>
        <v>262.49937708713873</v>
      </c>
      <c r="K106" s="44">
        <f t="shared" si="27"/>
        <v>-3.7740209745315952E-2</v>
      </c>
      <c r="L106" s="44">
        <f t="shared" si="28"/>
        <v>-0.1519100052563585</v>
      </c>
      <c r="M106" s="44">
        <f t="shared" ca="1" si="29"/>
        <v>-1.2865781084467336E-2</v>
      </c>
      <c r="N106" s="44">
        <f t="shared" ca="1" si="30"/>
        <v>1.2177872631572447E-5</v>
      </c>
      <c r="O106" s="124">
        <f t="shared" ca="1" si="31"/>
        <v>630143167.55426598</v>
      </c>
      <c r="P106" s="44">
        <f t="shared" ca="1" si="32"/>
        <v>23799924859.436844</v>
      </c>
      <c r="Q106" s="44">
        <f t="shared" ca="1" si="33"/>
        <v>665081596.83458924</v>
      </c>
      <c r="R106" s="28">
        <f t="shared" ca="1" si="34"/>
        <v>3.4896808781853458E-3</v>
      </c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spans="1:35">
      <c r="A107" s="121">
        <v>40336</v>
      </c>
      <c r="B107" s="121">
        <v>-9.258953774406109E-3</v>
      </c>
      <c r="C107" s="121">
        <v>1</v>
      </c>
      <c r="D107" s="123">
        <f t="shared" si="20"/>
        <v>4.0335999999999999</v>
      </c>
      <c r="E107" s="123">
        <f t="shared" si="21"/>
        <v>-9.258953774406109E-3</v>
      </c>
      <c r="F107" s="44">
        <f t="shared" si="22"/>
        <v>4.0335999999999999</v>
      </c>
      <c r="G107" s="44">
        <f t="shared" si="23"/>
        <v>-9.258953774406109E-3</v>
      </c>
      <c r="H107" s="44">
        <f t="shared" si="24"/>
        <v>16.269928959999998</v>
      </c>
      <c r="I107" s="44">
        <f t="shared" si="25"/>
        <v>65.626385453055988</v>
      </c>
      <c r="J107" s="44">
        <f t="shared" si="26"/>
        <v>264.71058836344662</v>
      </c>
      <c r="K107" s="44">
        <f t="shared" si="27"/>
        <v>-3.7346915944444482E-2</v>
      </c>
      <c r="L107" s="44">
        <f t="shared" si="28"/>
        <v>-0.15064252015351126</v>
      </c>
      <c r="M107" s="44">
        <f t="shared" ca="1" si="29"/>
        <v>-1.2824015517650729E-2</v>
      </c>
      <c r="N107" s="44">
        <f t="shared" ca="1" si="30"/>
        <v>1.2709665233146368E-5</v>
      </c>
      <c r="O107" s="124">
        <f t="shared" ca="1" si="31"/>
        <v>613488050.35468459</v>
      </c>
      <c r="P107" s="44">
        <f t="shared" ca="1" si="32"/>
        <v>22628905645.939693</v>
      </c>
      <c r="Q107" s="44">
        <f t="shared" ca="1" si="33"/>
        <v>619160261.73335934</v>
      </c>
      <c r="R107" s="28">
        <f t="shared" ca="1" si="34"/>
        <v>3.5650617432446199E-3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35">
      <c r="A108" s="121">
        <v>41175</v>
      </c>
      <c r="B108" s="121">
        <v>-1.1491665558423847E-2</v>
      </c>
      <c r="C108" s="121">
        <v>1</v>
      </c>
      <c r="D108" s="123">
        <f t="shared" si="20"/>
        <v>4.1174999999999997</v>
      </c>
      <c r="E108" s="123">
        <f t="shared" si="21"/>
        <v>-1.1491665558423847E-2</v>
      </c>
      <c r="F108" s="44">
        <f t="shared" si="22"/>
        <v>4.1174999999999997</v>
      </c>
      <c r="G108" s="44">
        <f t="shared" si="23"/>
        <v>-1.1491665558423847E-2</v>
      </c>
      <c r="H108" s="44">
        <f t="shared" si="24"/>
        <v>16.953806249999996</v>
      </c>
      <c r="I108" s="44">
        <f t="shared" si="25"/>
        <v>69.807297234374985</v>
      </c>
      <c r="J108" s="44">
        <f t="shared" si="26"/>
        <v>287.431546362539</v>
      </c>
      <c r="K108" s="44">
        <f t="shared" si="27"/>
        <v>-4.7316932936810184E-2</v>
      </c>
      <c r="L108" s="44">
        <f t="shared" si="28"/>
        <v>-0.19482747136731593</v>
      </c>
      <c r="M108" s="44">
        <f t="shared" ca="1" si="29"/>
        <v>-1.2393693632530893E-2</v>
      </c>
      <c r="N108" s="44">
        <f t="shared" ca="1" si="30"/>
        <v>8.1365464647726659E-7</v>
      </c>
      <c r="O108" s="124">
        <f t="shared" ca="1" si="31"/>
        <v>446523615.23418784</v>
      </c>
      <c r="P108" s="44">
        <f t="shared" ca="1" si="32"/>
        <v>12361474388.328676</v>
      </c>
      <c r="Q108" s="44">
        <f t="shared" ca="1" si="33"/>
        <v>244819162.039175</v>
      </c>
      <c r="R108" s="28">
        <f t="shared" ca="1" si="34"/>
        <v>9.0202807410704605E-4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spans="1:35">
      <c r="A109" s="121">
        <v>41299</v>
      </c>
      <c r="B109" s="121">
        <v>-1.1438693276431877E-2</v>
      </c>
      <c r="C109" s="121">
        <v>1</v>
      </c>
      <c r="D109" s="123">
        <f t="shared" si="20"/>
        <v>4.1299000000000001</v>
      </c>
      <c r="E109" s="123">
        <f t="shared" si="21"/>
        <v>-1.1438693276431877E-2</v>
      </c>
      <c r="F109" s="44">
        <f t="shared" si="22"/>
        <v>4.1299000000000001</v>
      </c>
      <c r="G109" s="44">
        <f t="shared" si="23"/>
        <v>-1.1438693276431877E-2</v>
      </c>
      <c r="H109" s="44">
        <f t="shared" si="24"/>
        <v>17.05607401</v>
      </c>
      <c r="I109" s="44">
        <f t="shared" si="25"/>
        <v>70.439880053899003</v>
      </c>
      <c r="J109" s="44">
        <f t="shared" si="26"/>
        <v>290.90966063459751</v>
      </c>
      <c r="K109" s="44">
        <f t="shared" si="27"/>
        <v>-4.7240659362336013E-2</v>
      </c>
      <c r="L109" s="44">
        <f t="shared" si="28"/>
        <v>-0.19509919910051152</v>
      </c>
      <c r="M109" s="44">
        <f t="shared" ca="1" si="29"/>
        <v>-1.2327685090943827E-2</v>
      </c>
      <c r="N109" s="44">
        <f t="shared" ca="1" si="30"/>
        <v>7.9030644626924865E-7</v>
      </c>
      <c r="O109" s="124">
        <f t="shared" ca="1" si="31"/>
        <v>422052318.18515825</v>
      </c>
      <c r="P109" s="44">
        <f t="shared" ca="1" si="32"/>
        <v>11069981587.109295</v>
      </c>
      <c r="Q109" s="44">
        <f t="shared" ca="1" si="33"/>
        <v>202917997.20099854</v>
      </c>
      <c r="R109" s="28">
        <f t="shared" ca="1" si="34"/>
        <v>8.8899181451194964E-4</v>
      </c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spans="1:35">
      <c r="A110" s="121">
        <v>41924.5</v>
      </c>
      <c r="B110" s="121">
        <v>-1.0028337164840195E-2</v>
      </c>
      <c r="C110" s="121">
        <v>1</v>
      </c>
      <c r="D110" s="123">
        <f t="shared" si="20"/>
        <v>4.19245</v>
      </c>
      <c r="E110" s="123">
        <f t="shared" si="21"/>
        <v>-1.0028337164840195E-2</v>
      </c>
      <c r="F110" s="44">
        <f t="shared" si="22"/>
        <v>4.19245</v>
      </c>
      <c r="G110" s="44">
        <f t="shared" si="23"/>
        <v>-1.0028337164840195E-2</v>
      </c>
      <c r="H110" s="44">
        <f t="shared" si="24"/>
        <v>17.5766370025</v>
      </c>
      <c r="I110" s="44">
        <f t="shared" si="25"/>
        <v>73.689171801131124</v>
      </c>
      <c r="J110" s="44">
        <f t="shared" si="26"/>
        <v>308.93816831765218</v>
      </c>
      <c r="K110" s="44">
        <f t="shared" si="27"/>
        <v>-4.2043302146734275E-2</v>
      </c>
      <c r="L110" s="44">
        <f t="shared" si="28"/>
        <v>-0.17626444208507611</v>
      </c>
      <c r="M110" s="44">
        <f t="shared" ca="1" si="29"/>
        <v>-1.198525636030718E-2</v>
      </c>
      <c r="N110" s="44">
        <f t="shared" ca="1" si="30"/>
        <v>3.8295327375871488E-6</v>
      </c>
      <c r="O110" s="124">
        <f t="shared" ca="1" si="31"/>
        <v>302316885.04473037</v>
      </c>
      <c r="P110" s="44">
        <f t="shared" ca="1" si="32"/>
        <v>5542797406.6624317</v>
      </c>
      <c r="Q110" s="44">
        <f t="shared" ca="1" si="33"/>
        <v>49418390.628144942</v>
      </c>
      <c r="R110" s="28">
        <f t="shared" ca="1" si="34"/>
        <v>1.9569191954669843E-3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spans="1:35">
      <c r="A111" s="121">
        <v>41924.5</v>
      </c>
      <c r="B111" s="121">
        <v>-1.0028337164840195E-2</v>
      </c>
      <c r="C111" s="121">
        <v>1</v>
      </c>
      <c r="D111" s="123">
        <f t="shared" si="20"/>
        <v>4.19245</v>
      </c>
      <c r="E111" s="123">
        <f t="shared" si="21"/>
        <v>-1.0028337164840195E-2</v>
      </c>
      <c r="F111" s="44">
        <f t="shared" si="22"/>
        <v>4.19245</v>
      </c>
      <c r="G111" s="44">
        <f t="shared" si="23"/>
        <v>-1.0028337164840195E-2</v>
      </c>
      <c r="H111" s="44">
        <f t="shared" si="24"/>
        <v>17.5766370025</v>
      </c>
      <c r="I111" s="44">
        <f t="shared" si="25"/>
        <v>73.689171801131124</v>
      </c>
      <c r="J111" s="44">
        <f t="shared" si="26"/>
        <v>308.93816831765218</v>
      </c>
      <c r="K111" s="44">
        <f t="shared" si="27"/>
        <v>-4.2043302146734275E-2</v>
      </c>
      <c r="L111" s="44">
        <f t="shared" si="28"/>
        <v>-0.17626444208507611</v>
      </c>
      <c r="M111" s="44">
        <f t="shared" ca="1" si="29"/>
        <v>-1.198525636030718E-2</v>
      </c>
      <c r="N111" s="44">
        <f t="shared" ca="1" si="30"/>
        <v>3.8295327375871488E-6</v>
      </c>
      <c r="O111" s="124">
        <f t="shared" ca="1" si="31"/>
        <v>302316885.04473037</v>
      </c>
      <c r="P111" s="44">
        <f t="shared" ca="1" si="32"/>
        <v>5542797406.6624317</v>
      </c>
      <c r="Q111" s="44">
        <f t="shared" ca="1" si="33"/>
        <v>49418390.628144942</v>
      </c>
      <c r="R111" s="28">
        <f t="shared" ca="1" si="34"/>
        <v>1.9569191954669843E-3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spans="1:35">
      <c r="A112" s="121">
        <v>42151</v>
      </c>
      <c r="B112" s="121">
        <v>-9.545690227241721E-3</v>
      </c>
      <c r="C112" s="121">
        <v>1</v>
      </c>
      <c r="D112" s="123">
        <f t="shared" si="20"/>
        <v>4.2150999999999996</v>
      </c>
      <c r="E112" s="123">
        <f t="shared" si="21"/>
        <v>-9.545690227241721E-3</v>
      </c>
      <c r="F112" s="44">
        <f t="shared" si="22"/>
        <v>4.2150999999999996</v>
      </c>
      <c r="G112" s="44">
        <f t="shared" si="23"/>
        <v>-9.545690227241721E-3</v>
      </c>
      <c r="H112" s="44">
        <f t="shared" si="24"/>
        <v>17.767068009999996</v>
      </c>
      <c r="I112" s="44">
        <f t="shared" si="25"/>
        <v>74.889968368950974</v>
      </c>
      <c r="J112" s="44">
        <f t="shared" si="26"/>
        <v>315.6687056719652</v>
      </c>
      <c r="K112" s="44">
        <f t="shared" si="27"/>
        <v>-4.0236038876846576E-2</v>
      </c>
      <c r="L112" s="44">
        <f t="shared" si="28"/>
        <v>-0.16959892746979599</v>
      </c>
      <c r="M112" s="44">
        <f t="shared" ca="1" si="29"/>
        <v>-1.1857366080546002E-2</v>
      </c>
      <c r="N112" s="44">
        <f t="shared" ca="1" si="30"/>
        <v>5.3438452507500739E-6</v>
      </c>
      <c r="O112" s="124">
        <f t="shared" ca="1" si="31"/>
        <v>261277729.62158456</v>
      </c>
      <c r="P112" s="44">
        <f t="shared" ca="1" si="32"/>
        <v>3973915250.5560856</v>
      </c>
      <c r="Q112" s="44">
        <f t="shared" ca="1" si="33"/>
        <v>18990826.747471057</v>
      </c>
      <c r="R112" s="28">
        <f t="shared" ca="1" si="34"/>
        <v>2.3116758533042805E-3</v>
      </c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spans="1:35">
      <c r="A113" s="121">
        <v>42209</v>
      </c>
      <c r="B113" s="121">
        <v>-1.1638654803391546E-2</v>
      </c>
      <c r="C113" s="121">
        <v>1</v>
      </c>
      <c r="D113" s="123">
        <f t="shared" si="20"/>
        <v>4.2209000000000003</v>
      </c>
      <c r="E113" s="123">
        <f t="shared" si="21"/>
        <v>-1.1638654803391546E-2</v>
      </c>
      <c r="F113" s="44">
        <f t="shared" si="22"/>
        <v>4.2209000000000003</v>
      </c>
      <c r="G113" s="44">
        <f t="shared" si="23"/>
        <v>-1.1638654803391546E-2</v>
      </c>
      <c r="H113" s="44">
        <f t="shared" si="24"/>
        <v>17.815996810000001</v>
      </c>
      <c r="I113" s="44">
        <f t="shared" si="25"/>
        <v>75.199540935329011</v>
      </c>
      <c r="J113" s="44">
        <f t="shared" si="26"/>
        <v>317.40974233393024</v>
      </c>
      <c r="K113" s="44">
        <f t="shared" si="27"/>
        <v>-4.9125598059635379E-2</v>
      </c>
      <c r="L113" s="44">
        <f t="shared" si="28"/>
        <v>-0.207354236849915</v>
      </c>
      <c r="M113" s="44">
        <f t="shared" ca="1" si="29"/>
        <v>-1.182428422926559E-2</v>
      </c>
      <c r="N113" s="44">
        <f t="shared" ca="1" si="30"/>
        <v>3.44582837503272E-8</v>
      </c>
      <c r="O113" s="124">
        <f t="shared" ca="1" si="31"/>
        <v>251032900.77532685</v>
      </c>
      <c r="P113" s="44">
        <f t="shared" ca="1" si="32"/>
        <v>3611266174.7058396</v>
      </c>
      <c r="Q113" s="44">
        <f t="shared" ca="1" si="33"/>
        <v>13458338.272163436</v>
      </c>
      <c r="R113" s="28">
        <f t="shared" ca="1" si="34"/>
        <v>1.8562942587404402E-4</v>
      </c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</row>
    <row r="114" spans="1:35">
      <c r="A114" s="121">
        <v>42977</v>
      </c>
      <c r="B114" s="121">
        <v>-1.880411683669081E-2</v>
      </c>
      <c r="C114" s="121">
        <v>1</v>
      </c>
      <c r="D114" s="123">
        <f t="shared" si="20"/>
        <v>4.2976999999999999</v>
      </c>
      <c r="E114" s="123">
        <f t="shared" si="21"/>
        <v>-1.880411683669081E-2</v>
      </c>
      <c r="F114" s="44">
        <f t="shared" si="22"/>
        <v>4.2976999999999999</v>
      </c>
      <c r="G114" s="44">
        <f t="shared" si="23"/>
        <v>-1.880411683669081E-2</v>
      </c>
      <c r="H114" s="44">
        <f t="shared" si="24"/>
        <v>18.470225289999998</v>
      </c>
      <c r="I114" s="44">
        <f t="shared" si="25"/>
        <v>79.379487228832986</v>
      </c>
      <c r="J114" s="44">
        <f t="shared" si="26"/>
        <v>341.14922226335551</v>
      </c>
      <c r="K114" s="44">
        <f t="shared" si="27"/>
        <v>-8.0814452929046085E-2</v>
      </c>
      <c r="L114" s="44">
        <f t="shared" si="28"/>
        <v>-0.34731627435316137</v>
      </c>
      <c r="M114" s="44">
        <f t="shared" ca="1" si="29"/>
        <v>-1.1373436598558245E-2</v>
      </c>
      <c r="N114" s="44">
        <f t="shared" ca="1" si="30"/>
        <v>5.521500880137382E-5</v>
      </c>
      <c r="O114" s="124">
        <f t="shared" ca="1" si="31"/>
        <v>128651852.71346052</v>
      </c>
      <c r="P114" s="44">
        <f t="shared" ca="1" si="32"/>
        <v>408227116.16878664</v>
      </c>
      <c r="Q114" s="44">
        <f t="shared" ca="1" si="33"/>
        <v>31962078.861591164</v>
      </c>
      <c r="R114" s="28">
        <f t="shared" ca="1" si="34"/>
        <v>-7.4306802381325643E-3</v>
      </c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</row>
    <row r="115" spans="1:35">
      <c r="A115" s="121">
        <v>43068</v>
      </c>
      <c r="B115" s="121">
        <v>-1.1924112986889668E-2</v>
      </c>
      <c r="C115" s="121">
        <v>1</v>
      </c>
      <c r="D115" s="123">
        <f t="shared" si="20"/>
        <v>4.3068</v>
      </c>
      <c r="E115" s="123">
        <f t="shared" si="21"/>
        <v>-1.1924112986889668E-2</v>
      </c>
      <c r="F115" s="44">
        <f t="shared" si="22"/>
        <v>4.3068</v>
      </c>
      <c r="G115" s="44">
        <f t="shared" si="23"/>
        <v>-1.1924112986889668E-2</v>
      </c>
      <c r="H115" s="44">
        <f t="shared" si="24"/>
        <v>18.548526240000001</v>
      </c>
      <c r="I115" s="44">
        <f t="shared" si="25"/>
        <v>79.884792810432003</v>
      </c>
      <c r="J115" s="44">
        <f t="shared" si="26"/>
        <v>344.04782567596857</v>
      </c>
      <c r="K115" s="44">
        <f t="shared" si="27"/>
        <v>-5.1354769811936422E-2</v>
      </c>
      <c r="L115" s="44">
        <f t="shared" si="28"/>
        <v>-0.22117472262604779</v>
      </c>
      <c r="M115" s="44">
        <f t="shared" ca="1" si="29"/>
        <v>-1.1318438801521398E-2</v>
      </c>
      <c r="N115" s="44">
        <f t="shared" ca="1" si="30"/>
        <v>3.6684121882151729E-7</v>
      </c>
      <c r="O115" s="124">
        <f t="shared" ca="1" si="31"/>
        <v>116135993.1894847</v>
      </c>
      <c r="P115" s="44">
        <f t="shared" ca="1" si="32"/>
        <v>236187875.07145461</v>
      </c>
      <c r="Q115" s="44">
        <f t="shared" ca="1" si="33"/>
        <v>45996790.056525521</v>
      </c>
      <c r="R115" s="28">
        <f t="shared" ca="1" si="34"/>
        <v>-6.0567418536826984E-4</v>
      </c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</row>
    <row r="116" spans="1:35">
      <c r="A116" s="121">
        <v>43083.5</v>
      </c>
      <c r="B116" s="121">
        <v>-3.6049914560862817E-3</v>
      </c>
      <c r="C116" s="121">
        <v>1</v>
      </c>
      <c r="D116" s="123">
        <f t="shared" si="20"/>
        <v>4.3083499999999999</v>
      </c>
      <c r="E116" s="123">
        <f t="shared" si="21"/>
        <v>-3.6049914560862817E-3</v>
      </c>
      <c r="F116" s="44">
        <f t="shared" si="22"/>
        <v>4.3083499999999999</v>
      </c>
      <c r="G116" s="44">
        <f t="shared" si="23"/>
        <v>-3.6049914560862817E-3</v>
      </c>
      <c r="H116" s="44">
        <f t="shared" si="24"/>
        <v>18.561879722499999</v>
      </c>
      <c r="I116" s="44">
        <f t="shared" si="25"/>
        <v>79.97107450243287</v>
      </c>
      <c r="J116" s="44">
        <f t="shared" si="26"/>
        <v>344.54337883255664</v>
      </c>
      <c r="K116" s="44">
        <f t="shared" si="27"/>
        <v>-1.5531564939829332E-2</v>
      </c>
      <c r="L116" s="44">
        <f t="shared" si="28"/>
        <v>-6.6915417808513705E-2</v>
      </c>
      <c r="M116" s="44">
        <f t="shared" ca="1" si="29"/>
        <v>-1.1309037741222633E-2</v>
      </c>
      <c r="N116" s="44">
        <f t="shared" ca="1" si="30"/>
        <v>5.9352329163523211E-5</v>
      </c>
      <c r="O116" s="124">
        <f t="shared" ca="1" si="31"/>
        <v>114053356.1211139</v>
      </c>
      <c r="P116" s="44">
        <f t="shared" ca="1" si="32"/>
        <v>211479482.55804798</v>
      </c>
      <c r="Q116" s="44">
        <f t="shared" ca="1" si="33"/>
        <v>48648300.459852643</v>
      </c>
      <c r="R116" s="28">
        <f t="shared" ca="1" si="34"/>
        <v>7.7040462851363511E-3</v>
      </c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</row>
    <row r="117" spans="1:35">
      <c r="A117" s="121">
        <v>43084</v>
      </c>
      <c r="B117" s="121">
        <v>-8.4463101156870835E-3</v>
      </c>
      <c r="C117" s="121">
        <v>0.1</v>
      </c>
      <c r="D117" s="123">
        <f t="shared" si="20"/>
        <v>4.3083999999999998</v>
      </c>
      <c r="E117" s="123">
        <f t="shared" si="21"/>
        <v>-8.4463101156870835E-3</v>
      </c>
      <c r="F117" s="44">
        <f t="shared" si="22"/>
        <v>0.43084</v>
      </c>
      <c r="G117" s="44">
        <f t="shared" si="23"/>
        <v>-8.4463101156870843E-4</v>
      </c>
      <c r="H117" s="44">
        <f t="shared" si="24"/>
        <v>1.8562310559999999</v>
      </c>
      <c r="I117" s="44">
        <f t="shared" si="25"/>
        <v>7.9973858816703993</v>
      </c>
      <c r="J117" s="44">
        <f t="shared" si="26"/>
        <v>34.455937332588746</v>
      </c>
      <c r="K117" s="44">
        <f t="shared" si="27"/>
        <v>-3.6390082502426231E-3</v>
      </c>
      <c r="L117" s="44">
        <f t="shared" si="28"/>
        <v>-1.5678303145345317E-2</v>
      </c>
      <c r="M117" s="44">
        <f t="shared" ca="1" si="29"/>
        <v>-1.1308734319814065E-2</v>
      </c>
      <c r="N117" s="44">
        <f t="shared" ca="1" si="30"/>
        <v>8.1934723243719844E-7</v>
      </c>
      <c r="O117" s="124">
        <f t="shared" ca="1" si="31"/>
        <v>1139864.1708301986</v>
      </c>
      <c r="P117" s="44">
        <f t="shared" ca="1" si="32"/>
        <v>2107048.3425617153</v>
      </c>
      <c r="Q117" s="44">
        <f t="shared" ca="1" si="33"/>
        <v>487351.04384645226</v>
      </c>
      <c r="R117" s="28">
        <f t="shared" ca="1" si="34"/>
        <v>2.8624242041269815E-3</v>
      </c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</row>
    <row r="118" spans="1:35">
      <c r="A118" s="121">
        <v>43089</v>
      </c>
      <c r="B118" s="121">
        <v>-1.3559496714151464E-2</v>
      </c>
      <c r="C118" s="121">
        <v>1</v>
      </c>
      <c r="D118" s="123">
        <f t="shared" si="20"/>
        <v>4.3089000000000004</v>
      </c>
      <c r="E118" s="123">
        <f t="shared" si="21"/>
        <v>-1.3559496714151464E-2</v>
      </c>
      <c r="F118" s="44">
        <f t="shared" si="22"/>
        <v>4.3089000000000004</v>
      </c>
      <c r="G118" s="44">
        <f t="shared" si="23"/>
        <v>-1.3559496714151464E-2</v>
      </c>
      <c r="H118" s="44">
        <f t="shared" si="24"/>
        <v>18.566619210000002</v>
      </c>
      <c r="I118" s="44">
        <f t="shared" si="25"/>
        <v>80.001705513969014</v>
      </c>
      <c r="J118" s="44">
        <f t="shared" si="26"/>
        <v>344.71934888914114</v>
      </c>
      <c r="K118" s="44">
        <f t="shared" si="27"/>
        <v>-5.8426515391607252E-2</v>
      </c>
      <c r="L118" s="44">
        <f t="shared" si="28"/>
        <v>-0.25175401217089649</v>
      </c>
      <c r="M118" s="44">
        <f t="shared" ca="1" si="29"/>
        <v>-1.1305699550919555E-2</v>
      </c>
      <c r="N118" s="44">
        <f t="shared" ca="1" si="30"/>
        <v>5.0796016529922001E-6</v>
      </c>
      <c r="O118" s="124">
        <f t="shared" ca="1" si="31"/>
        <v>113317864.34183308</v>
      </c>
      <c r="P118" s="44">
        <f t="shared" ca="1" si="32"/>
        <v>203035426.0790582</v>
      </c>
      <c r="Q118" s="44">
        <f t="shared" ca="1" si="33"/>
        <v>49607518.248635545</v>
      </c>
      <c r="R118" s="28">
        <f t="shared" ca="1" si="34"/>
        <v>-2.253797163231909E-3</v>
      </c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</row>
    <row r="119" spans="1:35">
      <c r="A119" s="121">
        <v>43089.5</v>
      </c>
      <c r="B119" s="121">
        <v>-1.0000815374951344E-2</v>
      </c>
      <c r="C119" s="121">
        <v>1</v>
      </c>
      <c r="D119" s="123">
        <f t="shared" si="20"/>
        <v>4.3089500000000003</v>
      </c>
      <c r="E119" s="123">
        <f t="shared" si="21"/>
        <v>-1.0000815374951344E-2</v>
      </c>
      <c r="F119" s="44">
        <f t="shared" si="22"/>
        <v>4.3089500000000003</v>
      </c>
      <c r="G119" s="44">
        <f t="shared" si="23"/>
        <v>-1.0000815374951344E-2</v>
      </c>
      <c r="H119" s="44">
        <f t="shared" si="24"/>
        <v>18.567050102500001</v>
      </c>
      <c r="I119" s="44">
        <f t="shared" si="25"/>
        <v>80.004490539167392</v>
      </c>
      <c r="J119" s="44">
        <f t="shared" si="26"/>
        <v>344.73534950874534</v>
      </c>
      <c r="K119" s="44">
        <f t="shared" si="27"/>
        <v>-4.3093013409896595E-2</v>
      </c>
      <c r="L119" s="44">
        <f t="shared" si="28"/>
        <v>-0.18568564013257394</v>
      </c>
      <c r="M119" s="44">
        <f t="shared" ca="1" si="29"/>
        <v>-1.130539601854922E-2</v>
      </c>
      <c r="N119" s="44">
        <f t="shared" ca="1" si="30"/>
        <v>1.7019306556502484E-6</v>
      </c>
      <c r="O119" s="124">
        <f t="shared" ca="1" si="31"/>
        <v>113251092.91760802</v>
      </c>
      <c r="P119" s="44">
        <f t="shared" ca="1" si="32"/>
        <v>202276195.21673387</v>
      </c>
      <c r="Q119" s="44">
        <f t="shared" ca="1" si="33"/>
        <v>49695197.222824</v>
      </c>
      <c r="R119" s="28">
        <f t="shared" ca="1" si="34"/>
        <v>1.304580643597876E-3</v>
      </c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</row>
    <row r="120" spans="1:35">
      <c r="A120" s="121">
        <v>43108</v>
      </c>
      <c r="B120" s="121">
        <v>-1.3329605804756284E-2</v>
      </c>
      <c r="C120" s="121">
        <v>1</v>
      </c>
      <c r="D120" s="123">
        <f t="shared" si="20"/>
        <v>4.3108000000000004</v>
      </c>
      <c r="E120" s="123">
        <f t="shared" si="21"/>
        <v>-1.3329605804756284E-2</v>
      </c>
      <c r="F120" s="44">
        <f t="shared" si="22"/>
        <v>4.3108000000000004</v>
      </c>
      <c r="G120" s="44">
        <f t="shared" si="23"/>
        <v>-1.3329605804756284E-2</v>
      </c>
      <c r="H120" s="44">
        <f t="shared" si="24"/>
        <v>18.582996640000005</v>
      </c>
      <c r="I120" s="44">
        <f t="shared" si="25"/>
        <v>80.107581915712032</v>
      </c>
      <c r="J120" s="44">
        <f t="shared" si="26"/>
        <v>345.32776412225144</v>
      </c>
      <c r="K120" s="44">
        <f t="shared" si="27"/>
        <v>-5.7461264703143396E-2</v>
      </c>
      <c r="L120" s="44">
        <f t="shared" si="28"/>
        <v>-0.24770401988231058</v>
      </c>
      <c r="M120" s="44">
        <f t="shared" ca="1" si="29"/>
        <v>-1.1294158229381367E-2</v>
      </c>
      <c r="N120" s="44">
        <f t="shared" ca="1" si="30"/>
        <v>4.1430468320996285E-6</v>
      </c>
      <c r="O120" s="124">
        <f t="shared" ca="1" si="31"/>
        <v>110791311.72565341</v>
      </c>
      <c r="P120" s="44">
        <f t="shared" ca="1" si="32"/>
        <v>175171389.65694091</v>
      </c>
      <c r="Q120" s="44">
        <f t="shared" ca="1" si="33"/>
        <v>52995315.478051372</v>
      </c>
      <c r="R120" s="28">
        <f t="shared" ca="1" si="34"/>
        <v>-2.0354475753749171E-3</v>
      </c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</row>
    <row r="121" spans="1:35">
      <c r="A121" s="121">
        <v>43146.5</v>
      </c>
      <c r="B121" s="121">
        <v>-9.9111426316085272E-3</v>
      </c>
      <c r="C121" s="121">
        <v>1</v>
      </c>
      <c r="D121" s="123">
        <f t="shared" si="20"/>
        <v>4.3146500000000003</v>
      </c>
      <c r="E121" s="123">
        <f t="shared" si="21"/>
        <v>-9.9111426316085272E-3</v>
      </c>
      <c r="F121" s="44">
        <f t="shared" si="22"/>
        <v>4.3146500000000003</v>
      </c>
      <c r="G121" s="44">
        <f t="shared" si="23"/>
        <v>-9.9111426316085272E-3</v>
      </c>
      <c r="H121" s="44">
        <f t="shared" si="24"/>
        <v>18.616204622500003</v>
      </c>
      <c r="I121" s="44">
        <f t="shared" si="25"/>
        <v>80.32240727446964</v>
      </c>
      <c r="J121" s="44">
        <f t="shared" si="26"/>
        <v>346.56307454679046</v>
      </c>
      <c r="K121" s="44">
        <f t="shared" si="27"/>
        <v>-4.2763111555469732E-2</v>
      </c>
      <c r="L121" s="44">
        <f t="shared" si="28"/>
        <v>-0.1845078592728075</v>
      </c>
      <c r="M121" s="44">
        <f t="shared" ca="1" si="29"/>
        <v>-1.1270727205206769E-2</v>
      </c>
      <c r="N121" s="44">
        <f t="shared" ca="1" si="30"/>
        <v>1.8484702127663144E-6</v>
      </c>
      <c r="O121" s="124">
        <f t="shared" ca="1" si="31"/>
        <v>105740153.2712076</v>
      </c>
      <c r="P121" s="44">
        <f t="shared" ca="1" si="32"/>
        <v>124943446.82339376</v>
      </c>
      <c r="Q121" s="44">
        <f t="shared" ca="1" si="33"/>
        <v>60213693.13904953</v>
      </c>
      <c r="R121" s="28">
        <f t="shared" ca="1" si="34"/>
        <v>1.3595845735982423E-3</v>
      </c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</row>
    <row r="122" spans="1:35">
      <c r="A122" s="121">
        <v>43147</v>
      </c>
      <c r="B122" s="121">
        <v>-1.3952461296867114E-2</v>
      </c>
      <c r="C122" s="121">
        <v>1</v>
      </c>
      <c r="D122" s="123">
        <f t="shared" si="20"/>
        <v>4.3147000000000002</v>
      </c>
      <c r="E122" s="123">
        <f t="shared" si="21"/>
        <v>-1.3952461296867114E-2</v>
      </c>
      <c r="F122" s="44">
        <f t="shared" si="22"/>
        <v>4.3147000000000002</v>
      </c>
      <c r="G122" s="44">
        <f t="shared" si="23"/>
        <v>-1.3952461296867114E-2</v>
      </c>
      <c r="H122" s="44">
        <f t="shared" si="24"/>
        <v>18.61663609</v>
      </c>
      <c r="I122" s="44">
        <f t="shared" si="25"/>
        <v>80.325199737523008</v>
      </c>
      <c r="J122" s="44">
        <f t="shared" si="26"/>
        <v>346.57913930749055</v>
      </c>
      <c r="K122" s="44">
        <f t="shared" si="27"/>
        <v>-6.0200684757592535E-2</v>
      </c>
      <c r="L122" s="44">
        <f t="shared" si="28"/>
        <v>-0.25974789452358454</v>
      </c>
      <c r="M122" s="44">
        <f t="shared" ca="1" si="29"/>
        <v>-1.1270422512781632E-2</v>
      </c>
      <c r="N122" s="44">
        <f t="shared" ca="1" si="30"/>
        <v>7.1933320393387294E-6</v>
      </c>
      <c r="O122" s="124">
        <f t="shared" ca="1" si="31"/>
        <v>105675162.54369043</v>
      </c>
      <c r="P122" s="44">
        <f t="shared" ca="1" si="32"/>
        <v>124346212.95753653</v>
      </c>
      <c r="Q122" s="44">
        <f t="shared" ca="1" si="33"/>
        <v>60310561.953072011</v>
      </c>
      <c r="R122" s="28">
        <f t="shared" ca="1" si="34"/>
        <v>-2.6820387840854817E-3</v>
      </c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</row>
    <row r="123" spans="1:35">
      <c r="A123" s="121">
        <v>43802.5</v>
      </c>
      <c r="B123" s="121">
        <v>-9.6212247881339863E-3</v>
      </c>
      <c r="C123" s="121">
        <v>1</v>
      </c>
      <c r="D123" s="123">
        <f t="shared" si="20"/>
        <v>4.3802500000000002</v>
      </c>
      <c r="E123" s="123">
        <f t="shared" si="21"/>
        <v>-9.6212247881339863E-3</v>
      </c>
      <c r="F123" s="44">
        <f t="shared" si="22"/>
        <v>4.3802500000000002</v>
      </c>
      <c r="G123" s="44">
        <f t="shared" si="23"/>
        <v>-9.6212247881339863E-3</v>
      </c>
      <c r="H123" s="44">
        <f t="shared" si="24"/>
        <v>19.186590062500002</v>
      </c>
      <c r="I123" s="44">
        <f t="shared" si="25"/>
        <v>84.042061121265633</v>
      </c>
      <c r="J123" s="44">
        <f t="shared" si="26"/>
        <v>368.12523822642379</v>
      </c>
      <c r="K123" s="44">
        <f t="shared" si="27"/>
        <v>-4.2143369878223896E-2</v>
      </c>
      <c r="L123" s="44">
        <f t="shared" si="28"/>
        <v>-0.18459849590909022</v>
      </c>
      <c r="M123" s="44">
        <f t="shared" ca="1" si="29"/>
        <v>-1.0862295389483918E-2</v>
      </c>
      <c r="N123" s="44">
        <f t="shared" ca="1" si="30"/>
        <v>1.540256237535082E-6</v>
      </c>
      <c r="O123" s="124">
        <f t="shared" ca="1" si="31"/>
        <v>35495161.365301602</v>
      </c>
      <c r="P123" s="44">
        <f t="shared" ca="1" si="32"/>
        <v>601148162.46301234</v>
      </c>
      <c r="Q123" s="44">
        <f t="shared" ca="1" si="33"/>
        <v>258495409.86593544</v>
      </c>
      <c r="R123" s="28">
        <f t="shared" ca="1" si="34"/>
        <v>1.241070601349932E-3</v>
      </c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</row>
    <row r="124" spans="1:35">
      <c r="A124" s="121">
        <v>43855.5</v>
      </c>
      <c r="B124" s="121">
        <v>-1.080100276885787E-2</v>
      </c>
      <c r="C124" s="121">
        <v>1</v>
      </c>
      <c r="D124" s="123">
        <f t="shared" si="20"/>
        <v>4.3855500000000003</v>
      </c>
      <c r="E124" s="123">
        <f t="shared" si="21"/>
        <v>-1.080100276885787E-2</v>
      </c>
      <c r="F124" s="44">
        <f t="shared" si="22"/>
        <v>4.3855500000000003</v>
      </c>
      <c r="G124" s="44">
        <f t="shared" si="23"/>
        <v>-1.080100276885787E-2</v>
      </c>
      <c r="H124" s="44">
        <f t="shared" si="24"/>
        <v>19.233048802500001</v>
      </c>
      <c r="I124" s="44">
        <f t="shared" si="25"/>
        <v>84.347497175803881</v>
      </c>
      <c r="J124" s="44">
        <f t="shared" si="26"/>
        <v>369.91016623934672</v>
      </c>
      <c r="K124" s="44">
        <f t="shared" si="27"/>
        <v>-4.7368337692964634E-2</v>
      </c>
      <c r="L124" s="44">
        <f t="shared" si="28"/>
        <v>-0.20773621336938106</v>
      </c>
      <c r="M124" s="44">
        <f t="shared" ca="1" si="29"/>
        <v>-1.0828538976346259E-2</v>
      </c>
      <c r="N124" s="44">
        <f t="shared" ca="1" si="30"/>
        <v>7.5824272284362131E-10</v>
      </c>
      <c r="O124" s="124">
        <f t="shared" ca="1" si="31"/>
        <v>31278678.19666915</v>
      </c>
      <c r="P124" s="44">
        <f t="shared" ca="1" si="32"/>
        <v>753781373.24095404</v>
      </c>
      <c r="Q124" s="44">
        <f t="shared" ca="1" si="33"/>
        <v>280943810.23911959</v>
      </c>
      <c r="R124" s="28">
        <f t="shared" ca="1" si="34"/>
        <v>2.7536207488389197E-5</v>
      </c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spans="1:35">
      <c r="A125" s="121">
        <v>43926</v>
      </c>
      <c r="B125" s="121">
        <v>-1.0126933848368935E-2</v>
      </c>
      <c r="C125" s="121">
        <v>1</v>
      </c>
      <c r="D125" s="123">
        <f t="shared" si="20"/>
        <v>4.3925999999999998</v>
      </c>
      <c r="E125" s="123">
        <f t="shared" si="21"/>
        <v>-1.0126933848368935E-2</v>
      </c>
      <c r="F125" s="44">
        <f t="shared" si="22"/>
        <v>4.3925999999999998</v>
      </c>
      <c r="G125" s="44">
        <f t="shared" si="23"/>
        <v>-1.0126933848368935E-2</v>
      </c>
      <c r="H125" s="44">
        <f t="shared" si="24"/>
        <v>19.29493476</v>
      </c>
      <c r="I125" s="44">
        <f t="shared" si="25"/>
        <v>84.754930426775999</v>
      </c>
      <c r="J125" s="44">
        <f t="shared" si="26"/>
        <v>372.29450739265621</v>
      </c>
      <c r="K125" s="44">
        <f t="shared" si="27"/>
        <v>-4.4483569622345384E-2</v>
      </c>
      <c r="L125" s="44">
        <f t="shared" si="28"/>
        <v>-0.19539852792311432</v>
      </c>
      <c r="M125" s="44">
        <f t="shared" ca="1" si="29"/>
        <v>-1.0783460920221047E-2</v>
      </c>
      <c r="N125" s="44">
        <f t="shared" ca="1" si="30"/>
        <v>4.3102779607470769E-7</v>
      </c>
      <c r="O125" s="124">
        <f t="shared" ca="1" si="31"/>
        <v>26046100.12552952</v>
      </c>
      <c r="P125" s="44">
        <f t="shared" ca="1" si="32"/>
        <v>984311939.17876756</v>
      </c>
      <c r="Q125" s="44">
        <f t="shared" ca="1" si="33"/>
        <v>312347404.55866683</v>
      </c>
      <c r="R125" s="28">
        <f t="shared" ca="1" si="34"/>
        <v>6.5652707185211157E-4</v>
      </c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</row>
    <row r="126" spans="1:35">
      <c r="A126" s="121">
        <v>43930</v>
      </c>
      <c r="B126" s="121">
        <v>-1.1157483131682966E-2</v>
      </c>
      <c r="C126" s="121">
        <v>1</v>
      </c>
      <c r="D126" s="123">
        <f t="shared" si="20"/>
        <v>4.3929999999999998</v>
      </c>
      <c r="E126" s="123">
        <f t="shared" si="21"/>
        <v>-1.1157483131682966E-2</v>
      </c>
      <c r="F126" s="44">
        <f t="shared" si="22"/>
        <v>4.3929999999999998</v>
      </c>
      <c r="G126" s="44">
        <f t="shared" si="23"/>
        <v>-1.1157483131682966E-2</v>
      </c>
      <c r="H126" s="44">
        <f t="shared" si="24"/>
        <v>19.298448999999998</v>
      </c>
      <c r="I126" s="44">
        <f t="shared" si="25"/>
        <v>84.778086456999986</v>
      </c>
      <c r="J126" s="44">
        <f t="shared" si="26"/>
        <v>372.43013380560092</v>
      </c>
      <c r="K126" s="44">
        <f t="shared" si="27"/>
        <v>-4.9014823397483268E-2</v>
      </c>
      <c r="L126" s="44">
        <f t="shared" si="28"/>
        <v>-0.21532211918514399</v>
      </c>
      <c r="M126" s="44">
        <f t="shared" ca="1" si="29"/>
        <v>-1.078089728790519E-2</v>
      </c>
      <c r="N126" s="44">
        <f t="shared" ca="1" si="30"/>
        <v>1.4181689773381916E-7</v>
      </c>
      <c r="O126" s="124">
        <f t="shared" ca="1" si="31"/>
        <v>25762308.750112686</v>
      </c>
      <c r="P126" s="44">
        <f t="shared" ca="1" si="32"/>
        <v>998338825.45651066</v>
      </c>
      <c r="Q126" s="44">
        <f t="shared" ca="1" si="33"/>
        <v>314182281.45396519</v>
      </c>
      <c r="R126" s="28">
        <f t="shared" ca="1" si="34"/>
        <v>-3.7658584377777554E-4</v>
      </c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</row>
    <row r="127" spans="1:35">
      <c r="A127" s="121">
        <v>44873</v>
      </c>
      <c r="B127" s="121">
        <v>-1.2184476225229446E-2</v>
      </c>
      <c r="C127" s="121">
        <v>1</v>
      </c>
      <c r="D127" s="123">
        <f t="shared" si="20"/>
        <v>4.4873000000000003</v>
      </c>
      <c r="E127" s="123">
        <f t="shared" si="21"/>
        <v>-1.2184476225229446E-2</v>
      </c>
      <c r="F127" s="44">
        <f t="shared" si="22"/>
        <v>4.4873000000000003</v>
      </c>
      <c r="G127" s="44">
        <f t="shared" si="23"/>
        <v>-1.2184476225229446E-2</v>
      </c>
      <c r="H127" s="44">
        <f t="shared" si="24"/>
        <v>20.135861290000001</v>
      </c>
      <c r="I127" s="44">
        <f t="shared" si="25"/>
        <v>90.355650366617013</v>
      </c>
      <c r="J127" s="44">
        <f t="shared" si="26"/>
        <v>405.45290989012057</v>
      </c>
      <c r="K127" s="44">
        <f t="shared" si="27"/>
        <v>-5.4675400165472093E-2</v>
      </c>
      <c r="L127" s="44">
        <f t="shared" si="28"/>
        <v>-0.24534492316252293</v>
      </c>
      <c r="M127" s="44">
        <f t="shared" ca="1" si="29"/>
        <v>-1.015850439012142E-2</v>
      </c>
      <c r="N127" s="44">
        <f t="shared" ca="1" si="30"/>
        <v>4.1045618766509819E-6</v>
      </c>
      <c r="O127" s="124">
        <f t="shared" ca="1" si="31"/>
        <v>3488309.944589627</v>
      </c>
      <c r="P127" s="44">
        <f t="shared" ca="1" si="32"/>
        <v>7287162771.8451319</v>
      </c>
      <c r="Q127" s="44">
        <f t="shared" ca="1" si="33"/>
        <v>913230788.33866417</v>
      </c>
      <c r="R127" s="28">
        <f t="shared" ca="1" si="34"/>
        <v>-2.0259718351080258E-3</v>
      </c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</row>
    <row r="128" spans="1:35">
      <c r="A128" s="121">
        <v>44948.5</v>
      </c>
      <c r="B128" s="121">
        <v>-9.9235939123900607E-3</v>
      </c>
      <c r="C128" s="121">
        <v>1</v>
      </c>
      <c r="D128" s="123">
        <f t="shared" si="20"/>
        <v>4.4948499999999996</v>
      </c>
      <c r="E128" s="123">
        <f t="shared" si="21"/>
        <v>-9.9235939123900607E-3</v>
      </c>
      <c r="F128" s="44">
        <f t="shared" si="22"/>
        <v>4.4948499999999996</v>
      </c>
      <c r="G128" s="44">
        <f t="shared" si="23"/>
        <v>-9.9235939123900607E-3</v>
      </c>
      <c r="H128" s="44">
        <f t="shared" si="24"/>
        <v>20.203676522499997</v>
      </c>
      <c r="I128" s="44">
        <f t="shared" si="25"/>
        <v>90.812495417159099</v>
      </c>
      <c r="J128" s="44">
        <f t="shared" si="26"/>
        <v>408.18854502581752</v>
      </c>
      <c r="K128" s="44">
        <f t="shared" si="27"/>
        <v>-4.4605066097106461E-2</v>
      </c>
      <c r="L128" s="44">
        <f t="shared" si="28"/>
        <v>-0.20049308134657895</v>
      </c>
      <c r="M128" s="44">
        <f t="shared" ca="1" si="29"/>
        <v>-1.0107121975824279E-2</v>
      </c>
      <c r="N128" s="44">
        <f t="shared" ca="1" si="30"/>
        <v>3.3682550067914513E-8</v>
      </c>
      <c r="O128" s="124">
        <f t="shared" ca="1" si="31"/>
        <v>6029665.6802465385</v>
      </c>
      <c r="P128" s="44">
        <f t="shared" ca="1" si="32"/>
        <v>8060045952.3764668</v>
      </c>
      <c r="Q128" s="44">
        <f t="shared" ca="1" si="33"/>
        <v>976168717.29807079</v>
      </c>
      <c r="R128" s="28">
        <f t="shared" ca="1" si="34"/>
        <v>1.8352806343421846E-4</v>
      </c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</row>
    <row r="129" spans="1:35">
      <c r="A129" s="121">
        <v>45058</v>
      </c>
      <c r="B129" s="121">
        <v>-1.1872380491695367E-2</v>
      </c>
      <c r="C129" s="121">
        <v>1</v>
      </c>
      <c r="D129" s="123">
        <f t="shared" si="20"/>
        <v>4.5057999999999998</v>
      </c>
      <c r="E129" s="123">
        <f t="shared" si="21"/>
        <v>-1.1872380491695367E-2</v>
      </c>
      <c r="F129" s="44">
        <f t="shared" si="22"/>
        <v>4.5057999999999998</v>
      </c>
      <c r="G129" s="44">
        <f t="shared" si="23"/>
        <v>-1.1872380491695367E-2</v>
      </c>
      <c r="H129" s="44">
        <f t="shared" si="24"/>
        <v>20.302233639999997</v>
      </c>
      <c r="I129" s="44">
        <f t="shared" si="25"/>
        <v>91.477804335111983</v>
      </c>
      <c r="J129" s="44">
        <f t="shared" si="26"/>
        <v>412.18069077314755</v>
      </c>
      <c r="K129" s="44">
        <f t="shared" si="27"/>
        <v>-5.3494572019480983E-2</v>
      </c>
      <c r="L129" s="44">
        <f t="shared" si="28"/>
        <v>-0.24103584260537742</v>
      </c>
      <c r="M129" s="44">
        <f t="shared" ca="1" si="29"/>
        <v>-1.0032191768693924E-2</v>
      </c>
      <c r="N129" s="44">
        <f t="shared" ca="1" si="30"/>
        <v>3.3862945362616813E-6</v>
      </c>
      <c r="O129" s="124">
        <f t="shared" ca="1" si="31"/>
        <v>10999204.865641609</v>
      </c>
      <c r="P129" s="44">
        <f t="shared" ca="1" si="32"/>
        <v>9255660146.4942665</v>
      </c>
      <c r="Q129" s="44">
        <f t="shared" ca="1" si="33"/>
        <v>1071583480.5229963</v>
      </c>
      <c r="R129" s="28">
        <f t="shared" ca="1" si="34"/>
        <v>-1.840188723001443E-3</v>
      </c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</row>
    <row r="130" spans="1:35">
      <c r="A130" s="121">
        <v>45100</v>
      </c>
      <c r="B130" s="121">
        <v>-1.3773147948086262E-2</v>
      </c>
      <c r="C130" s="121">
        <v>1</v>
      </c>
      <c r="D130" s="123">
        <f t="shared" si="20"/>
        <v>4.51</v>
      </c>
      <c r="E130" s="123">
        <f t="shared" si="21"/>
        <v>-1.3773147948086262E-2</v>
      </c>
      <c r="F130" s="44">
        <f t="shared" si="22"/>
        <v>4.51</v>
      </c>
      <c r="G130" s="44">
        <f t="shared" si="23"/>
        <v>-1.3773147948086262E-2</v>
      </c>
      <c r="H130" s="44">
        <f t="shared" si="24"/>
        <v>20.3401</v>
      </c>
      <c r="I130" s="44">
        <f t="shared" si="25"/>
        <v>91.733850999999987</v>
      </c>
      <c r="J130" s="44">
        <f t="shared" si="26"/>
        <v>413.71966800999991</v>
      </c>
      <c r="K130" s="44">
        <f t="shared" si="27"/>
        <v>-6.2116897245869038E-2</v>
      </c>
      <c r="L130" s="44">
        <f t="shared" si="28"/>
        <v>-0.28014720657886932</v>
      </c>
      <c r="M130" s="44">
        <f t="shared" ca="1" si="29"/>
        <v>-1.0003323042599488E-2</v>
      </c>
      <c r="N130" s="44">
        <f t="shared" ca="1" si="30"/>
        <v>1.4211579818028363E-5</v>
      </c>
      <c r="O130" s="124">
        <f t="shared" ca="1" si="31"/>
        <v>13317979.020976856</v>
      </c>
      <c r="P130" s="44">
        <f t="shared" ca="1" si="32"/>
        <v>9737946656.9784164</v>
      </c>
      <c r="Q130" s="44">
        <f t="shared" ca="1" si="33"/>
        <v>1109491502.0212095</v>
      </c>
      <c r="R130" s="28">
        <f t="shared" ca="1" si="34"/>
        <v>-3.7698249054867738E-3</v>
      </c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</row>
    <row r="131" spans="1:35">
      <c r="A131" s="121">
        <v>45100</v>
      </c>
      <c r="B131" s="121">
        <v>-1.2733147945255041E-2</v>
      </c>
      <c r="C131" s="121">
        <v>1</v>
      </c>
      <c r="D131" s="123">
        <f t="shared" si="20"/>
        <v>4.51</v>
      </c>
      <c r="E131" s="123">
        <f t="shared" si="21"/>
        <v>-1.2733147945255041E-2</v>
      </c>
      <c r="F131" s="44">
        <f t="shared" si="22"/>
        <v>4.51</v>
      </c>
      <c r="G131" s="44">
        <f t="shared" si="23"/>
        <v>-1.2733147945255041E-2</v>
      </c>
      <c r="H131" s="44">
        <f t="shared" si="24"/>
        <v>20.3401</v>
      </c>
      <c r="I131" s="44">
        <f t="shared" si="25"/>
        <v>91.733850999999987</v>
      </c>
      <c r="J131" s="44">
        <f t="shared" si="26"/>
        <v>413.71966800999991</v>
      </c>
      <c r="K131" s="44">
        <f t="shared" si="27"/>
        <v>-5.7426497233100234E-2</v>
      </c>
      <c r="L131" s="44">
        <f t="shared" si="28"/>
        <v>-0.25899350252128206</v>
      </c>
      <c r="M131" s="44">
        <f t="shared" ca="1" si="29"/>
        <v>-1.0003323042599488E-2</v>
      </c>
      <c r="N131" s="44">
        <f t="shared" ca="1" si="30"/>
        <v>7.4519439991584009E-6</v>
      </c>
      <c r="O131" s="124">
        <f t="shared" ca="1" si="31"/>
        <v>13317979.020976856</v>
      </c>
      <c r="P131" s="44">
        <f t="shared" ca="1" si="32"/>
        <v>9737946656.9784164</v>
      </c>
      <c r="Q131" s="44">
        <f t="shared" ca="1" si="33"/>
        <v>1109491502.0212095</v>
      </c>
      <c r="R131" s="28">
        <f t="shared" ca="1" si="34"/>
        <v>-2.7298249026555532E-3</v>
      </c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spans="1:35">
      <c r="A132" s="121">
        <v>45100</v>
      </c>
      <c r="B132" s="121">
        <v>-1.2333147948083933E-2</v>
      </c>
      <c r="C132" s="121">
        <v>1</v>
      </c>
      <c r="D132" s="123">
        <f t="shared" si="20"/>
        <v>4.51</v>
      </c>
      <c r="E132" s="123">
        <f t="shared" si="21"/>
        <v>-1.2333147948083933E-2</v>
      </c>
      <c r="F132" s="44">
        <f t="shared" si="22"/>
        <v>4.51</v>
      </c>
      <c r="G132" s="44">
        <f t="shared" si="23"/>
        <v>-1.2333147948083933E-2</v>
      </c>
      <c r="H132" s="44">
        <f t="shared" si="24"/>
        <v>20.3401</v>
      </c>
      <c r="I132" s="44">
        <f t="shared" si="25"/>
        <v>91.733850999999987</v>
      </c>
      <c r="J132" s="44">
        <f t="shared" si="26"/>
        <v>413.71966800999991</v>
      </c>
      <c r="K132" s="44">
        <f t="shared" si="27"/>
        <v>-5.5622497245858535E-2</v>
      </c>
      <c r="L132" s="44">
        <f t="shared" si="28"/>
        <v>-0.25085746257882197</v>
      </c>
      <c r="M132" s="44">
        <f t="shared" ca="1" si="29"/>
        <v>-1.0003323042599488E-2</v>
      </c>
      <c r="N132" s="44">
        <f t="shared" ca="1" si="30"/>
        <v>5.4280840902156057E-6</v>
      </c>
      <c r="O132" s="124">
        <f t="shared" ca="1" si="31"/>
        <v>13317979.020976856</v>
      </c>
      <c r="P132" s="44">
        <f t="shared" ca="1" si="32"/>
        <v>9737946656.9784164</v>
      </c>
      <c r="Q132" s="44">
        <f t="shared" ca="1" si="33"/>
        <v>1109491502.0212095</v>
      </c>
      <c r="R132" s="28">
        <f t="shared" ca="1" si="34"/>
        <v>-2.3298249054844455E-3</v>
      </c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</row>
    <row r="133" spans="1:35">
      <c r="A133" s="121">
        <v>45126</v>
      </c>
      <c r="B133" s="121">
        <v>-1.2491718276578467E-2</v>
      </c>
      <c r="C133" s="121">
        <v>1</v>
      </c>
      <c r="D133" s="123">
        <f t="shared" si="20"/>
        <v>4.5125999999999999</v>
      </c>
      <c r="E133" s="123">
        <f t="shared" si="21"/>
        <v>-1.2491718276578467E-2</v>
      </c>
      <c r="F133" s="44">
        <f t="shared" si="22"/>
        <v>4.5125999999999999</v>
      </c>
      <c r="G133" s="44">
        <f t="shared" si="23"/>
        <v>-1.2491718276578467E-2</v>
      </c>
      <c r="H133" s="44">
        <f t="shared" si="24"/>
        <v>20.36355876</v>
      </c>
      <c r="I133" s="44">
        <f t="shared" si="25"/>
        <v>91.892595260375998</v>
      </c>
      <c r="J133" s="44">
        <f t="shared" si="26"/>
        <v>414.67452537197272</v>
      </c>
      <c r="K133" s="44">
        <f t="shared" si="27"/>
        <v>-5.6370127894887989E-2</v>
      </c>
      <c r="L133" s="44">
        <f t="shared" si="28"/>
        <v>-0.25437583913847156</v>
      </c>
      <c r="M133" s="44">
        <f t="shared" ca="1" si="29"/>
        <v>-9.9854162572820884E-3</v>
      </c>
      <c r="N133" s="44">
        <f t="shared" ca="1" si="30"/>
        <v>6.2815498119291065E-6</v>
      </c>
      <c r="O133" s="124">
        <f t="shared" ca="1" si="31"/>
        <v>14870128.665508421</v>
      </c>
      <c r="P133" s="44">
        <f t="shared" ca="1" si="32"/>
        <v>10043140595.662933</v>
      </c>
      <c r="Q133" s="44">
        <f t="shared" ca="1" si="33"/>
        <v>1133325158.6558845</v>
      </c>
      <c r="R133" s="28">
        <f t="shared" ca="1" si="34"/>
        <v>-2.5063020192963789E-3</v>
      </c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</row>
    <row r="134" spans="1:35">
      <c r="A134" s="121">
        <v>45851</v>
      </c>
      <c r="B134" s="121">
        <v>-1.3003775529796258E-2</v>
      </c>
      <c r="C134" s="121">
        <v>1</v>
      </c>
      <c r="D134" s="123">
        <f t="shared" si="20"/>
        <v>4.5850999999999997</v>
      </c>
      <c r="E134" s="123">
        <f t="shared" si="21"/>
        <v>-1.3003775529796258E-2</v>
      </c>
      <c r="F134" s="44">
        <f t="shared" si="22"/>
        <v>4.5850999999999997</v>
      </c>
      <c r="G134" s="44">
        <f t="shared" si="23"/>
        <v>-1.3003775529796258E-2</v>
      </c>
      <c r="H134" s="44">
        <f t="shared" si="24"/>
        <v>21.023142009999997</v>
      </c>
      <c r="I134" s="44">
        <f t="shared" si="25"/>
        <v>96.393208430050976</v>
      </c>
      <c r="J134" s="44">
        <f t="shared" si="26"/>
        <v>441.97249997262668</v>
      </c>
      <c r="K134" s="44">
        <f t="shared" si="27"/>
        <v>-5.9623611181668819E-2</v>
      </c>
      <c r="L134" s="44">
        <f t="shared" si="28"/>
        <v>-0.27338021962906967</v>
      </c>
      <c r="M134" s="44">
        <f t="shared" ca="1" si="29"/>
        <v>-9.475107725577088E-3</v>
      </c>
      <c r="N134" s="44">
        <f t="shared" ca="1" si="30"/>
        <v>1.2451496472532935E-5</v>
      </c>
      <c r="O134" s="124">
        <f t="shared" ca="1" si="31"/>
        <v>96998236.07977055</v>
      </c>
      <c r="P134" s="44">
        <f t="shared" ca="1" si="32"/>
        <v>20669018737.479572</v>
      </c>
      <c r="Q134" s="44">
        <f t="shared" ca="1" si="33"/>
        <v>1914533764.9347568</v>
      </c>
      <c r="R134" s="28">
        <f t="shared" ca="1" si="34"/>
        <v>-3.5286678042191696E-3</v>
      </c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</row>
    <row r="135" spans="1:35">
      <c r="A135" s="121">
        <v>45996</v>
      </c>
      <c r="B135" s="121">
        <v>-1.09861869859742E-2</v>
      </c>
      <c r="C135" s="121">
        <v>1</v>
      </c>
      <c r="D135" s="123">
        <f t="shared" si="20"/>
        <v>4.5995999999999997</v>
      </c>
      <c r="E135" s="123">
        <f t="shared" si="21"/>
        <v>-1.09861869859742E-2</v>
      </c>
      <c r="F135" s="44">
        <f t="shared" si="22"/>
        <v>4.5995999999999997</v>
      </c>
      <c r="G135" s="44">
        <f t="shared" si="23"/>
        <v>-1.09861869859742E-2</v>
      </c>
      <c r="H135" s="44">
        <f t="shared" si="24"/>
        <v>21.156320159999996</v>
      </c>
      <c r="I135" s="44">
        <f t="shared" si="25"/>
        <v>97.31061020793598</v>
      </c>
      <c r="J135" s="44">
        <f t="shared" si="26"/>
        <v>447.58988271242231</v>
      </c>
      <c r="K135" s="44">
        <f t="shared" si="27"/>
        <v>-5.053206566068693E-2</v>
      </c>
      <c r="L135" s="44">
        <f t="shared" si="28"/>
        <v>-0.2324272892128956</v>
      </c>
      <c r="M135" s="44">
        <f t="shared" ca="1" si="29"/>
        <v>-9.3705009598463729E-3</v>
      </c>
      <c r="N135" s="44">
        <f t="shared" ca="1" si="30"/>
        <v>2.6104413350247297E-6</v>
      </c>
      <c r="O135" s="124">
        <f t="shared" ca="1" si="31"/>
        <v>123202446.09256414</v>
      </c>
      <c r="P135" s="44">
        <f t="shared" ca="1" si="32"/>
        <v>23303471278.54723</v>
      </c>
      <c r="Q135" s="44">
        <f t="shared" ca="1" si="33"/>
        <v>2098762691.266959</v>
      </c>
      <c r="R135" s="28">
        <f t="shared" ca="1" si="34"/>
        <v>-1.6156860261278272E-3</v>
      </c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</row>
    <row r="136" spans="1:35">
      <c r="A136" s="121">
        <v>46085.5</v>
      </c>
      <c r="B136" s="121">
        <v>-1.138222715962911E-2</v>
      </c>
      <c r="C136" s="121">
        <v>1</v>
      </c>
      <c r="D136" s="123">
        <f t="shared" si="20"/>
        <v>4.6085500000000001</v>
      </c>
      <c r="E136" s="123">
        <f t="shared" si="21"/>
        <v>-1.138222715962911E-2</v>
      </c>
      <c r="F136" s="44">
        <f t="shared" si="22"/>
        <v>4.6085500000000001</v>
      </c>
      <c r="G136" s="44">
        <f t="shared" si="23"/>
        <v>-1.138222715962911E-2</v>
      </c>
      <c r="H136" s="44">
        <f t="shared" si="24"/>
        <v>21.238733102500003</v>
      </c>
      <c r="I136" s="44">
        <f t="shared" si="25"/>
        <v>97.879763439526386</v>
      </c>
      <c r="J136" s="44">
        <f t="shared" si="26"/>
        <v>451.08378379922937</v>
      </c>
      <c r="K136" s="44">
        <f t="shared" si="27"/>
        <v>-5.2455562976508739E-2</v>
      </c>
      <c r="L136" s="44">
        <f t="shared" si="28"/>
        <v>-0.24174408475538936</v>
      </c>
      <c r="M136" s="44">
        <f t="shared" ca="1" si="29"/>
        <v>-9.3055099104303596E-3</v>
      </c>
      <c r="N136" s="44">
        <f t="shared" ca="1" si="30"/>
        <v>4.3127545331196262E-6</v>
      </c>
      <c r="O136" s="124">
        <f t="shared" ca="1" si="31"/>
        <v>141145691.79568172</v>
      </c>
      <c r="P136" s="44">
        <f t="shared" ca="1" si="32"/>
        <v>25017734964.628155</v>
      </c>
      <c r="Q136" s="44">
        <f t="shared" ca="1" si="33"/>
        <v>2217307059.5773411</v>
      </c>
      <c r="R136" s="28">
        <f t="shared" ca="1" si="34"/>
        <v>-2.0767172491987507E-3</v>
      </c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</row>
    <row r="137" spans="1:35">
      <c r="A137" s="121">
        <v>46090</v>
      </c>
      <c r="B137" s="121">
        <v>-9.5840951034915633E-3</v>
      </c>
      <c r="C137" s="121">
        <v>1</v>
      </c>
      <c r="D137" s="123">
        <f t="shared" si="20"/>
        <v>4.609</v>
      </c>
      <c r="E137" s="123">
        <f t="shared" si="21"/>
        <v>-9.5840951034915633E-3</v>
      </c>
      <c r="F137" s="44">
        <f t="shared" si="22"/>
        <v>4.609</v>
      </c>
      <c r="G137" s="44">
        <f t="shared" si="23"/>
        <v>-9.5840951034915633E-3</v>
      </c>
      <c r="H137" s="44">
        <f t="shared" si="24"/>
        <v>21.242881000000001</v>
      </c>
      <c r="I137" s="44">
        <f t="shared" si="25"/>
        <v>97.908438529000009</v>
      </c>
      <c r="J137" s="44">
        <f t="shared" si="26"/>
        <v>451.25999318016102</v>
      </c>
      <c r="K137" s="44">
        <f t="shared" si="27"/>
        <v>-4.4173094331992617E-2</v>
      </c>
      <c r="L137" s="44">
        <f t="shared" si="28"/>
        <v>-0.20359379177615397</v>
      </c>
      <c r="M137" s="44">
        <f t="shared" ca="1" si="29"/>
        <v>-9.3022336700666758E-3</v>
      </c>
      <c r="N137" s="44">
        <f t="shared" ca="1" si="30"/>
        <v>7.9445867652332329E-8</v>
      </c>
      <c r="O137" s="124">
        <f t="shared" ca="1" si="31"/>
        <v>142084248.02702054</v>
      </c>
      <c r="P137" s="44">
        <f t="shared" ca="1" si="32"/>
        <v>25105721506.532963</v>
      </c>
      <c r="Q137" s="44">
        <f t="shared" ca="1" si="33"/>
        <v>2223365635.5150814</v>
      </c>
      <c r="R137" s="28">
        <f t="shared" ca="1" si="34"/>
        <v>-2.8186143342488756E-4</v>
      </c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</row>
    <row r="138" spans="1:35">
      <c r="A138" s="121">
        <v>46131.5</v>
      </c>
      <c r="B138" s="121">
        <v>-1.1183543894730974E-2</v>
      </c>
      <c r="C138" s="121">
        <v>1</v>
      </c>
      <c r="D138" s="123">
        <f t="shared" si="20"/>
        <v>4.6131500000000001</v>
      </c>
      <c r="E138" s="123">
        <f t="shared" si="21"/>
        <v>-1.1183543894730974E-2</v>
      </c>
      <c r="F138" s="44">
        <f t="shared" si="22"/>
        <v>4.6131500000000001</v>
      </c>
      <c r="G138" s="44">
        <f t="shared" si="23"/>
        <v>-1.1183543894730974E-2</v>
      </c>
      <c r="H138" s="44">
        <f t="shared" si="24"/>
        <v>21.281152922500002</v>
      </c>
      <c r="I138" s="44">
        <f t="shared" si="25"/>
        <v>98.173150604430887</v>
      </c>
      <c r="J138" s="44">
        <f t="shared" si="26"/>
        <v>452.88746971083037</v>
      </c>
      <c r="K138" s="44">
        <f t="shared" si="27"/>
        <v>-5.1591365517978195E-2</v>
      </c>
      <c r="L138" s="44">
        <f t="shared" si="28"/>
        <v>-0.23799870783926111</v>
      </c>
      <c r="M138" s="44">
        <f t="shared" ca="1" si="29"/>
        <v>-9.2719809395595126E-3</v>
      </c>
      <c r="N138" s="44">
        <f t="shared" ca="1" si="30"/>
        <v>3.6540729315838505E-6</v>
      </c>
      <c r="O138" s="124">
        <f t="shared" ca="1" si="31"/>
        <v>150905893.67477471</v>
      </c>
      <c r="P138" s="44">
        <f t="shared" ca="1" si="32"/>
        <v>25925296430.382057</v>
      </c>
      <c r="Q138" s="44">
        <f t="shared" ca="1" si="33"/>
        <v>2279684817.4826946</v>
      </c>
      <c r="R138" s="28">
        <f t="shared" ca="1" si="34"/>
        <v>-1.9115629551714614E-3</v>
      </c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spans="1:35">
      <c r="A139" s="121">
        <v>46799</v>
      </c>
      <c r="B139" s="121">
        <v>-1.244395522371633E-2</v>
      </c>
      <c r="C139" s="121">
        <v>1</v>
      </c>
      <c r="D139" s="123">
        <f t="shared" si="20"/>
        <v>4.6798999999999999</v>
      </c>
      <c r="E139" s="123">
        <f t="shared" si="21"/>
        <v>-1.244395522371633E-2</v>
      </c>
      <c r="F139" s="44">
        <f t="shared" si="22"/>
        <v>4.6798999999999999</v>
      </c>
      <c r="G139" s="44">
        <f t="shared" si="23"/>
        <v>-1.244395522371633E-2</v>
      </c>
      <c r="H139" s="44">
        <f t="shared" si="24"/>
        <v>21.901464009999998</v>
      </c>
      <c r="I139" s="44">
        <f t="shared" si="25"/>
        <v>102.49666142039899</v>
      </c>
      <c r="J139" s="44">
        <f t="shared" si="26"/>
        <v>479.67412578132524</v>
      </c>
      <c r="K139" s="44">
        <f t="shared" si="27"/>
        <v>-5.8236466051470051E-2</v>
      </c>
      <c r="L139" s="44">
        <f t="shared" si="28"/>
        <v>-0.27254083747427471</v>
      </c>
      <c r="M139" s="44">
        <f t="shared" ca="1" si="29"/>
        <v>-8.7758379095316044E-3</v>
      </c>
      <c r="N139" s="44">
        <f t="shared" ca="1" si="30"/>
        <v>1.3455084630621763E-5</v>
      </c>
      <c r="O139" s="124">
        <f t="shared" ca="1" si="31"/>
        <v>336467762.85216391</v>
      </c>
      <c r="P139" s="44">
        <f t="shared" ca="1" si="32"/>
        <v>41185524894.773216</v>
      </c>
      <c r="Q139" s="44">
        <f t="shared" ca="1" si="33"/>
        <v>3299010921.0237131</v>
      </c>
      <c r="R139" s="28">
        <f t="shared" ca="1" si="34"/>
        <v>-3.6681173141847254E-3</v>
      </c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</row>
    <row r="140" spans="1:35">
      <c r="A140" s="121">
        <v>46838</v>
      </c>
      <c r="B140" s="121">
        <v>-1.0966810717945918E-2</v>
      </c>
      <c r="C140" s="121">
        <v>1</v>
      </c>
      <c r="D140" s="123">
        <f t="shared" si="20"/>
        <v>4.6837999999999997</v>
      </c>
      <c r="E140" s="123">
        <f t="shared" si="21"/>
        <v>-1.0966810717945918E-2</v>
      </c>
      <c r="F140" s="44">
        <f t="shared" si="22"/>
        <v>4.6837999999999997</v>
      </c>
      <c r="G140" s="44">
        <f t="shared" si="23"/>
        <v>-1.0966810717945918E-2</v>
      </c>
      <c r="H140" s="44">
        <f t="shared" si="24"/>
        <v>21.937982439999999</v>
      </c>
      <c r="I140" s="44">
        <f t="shared" si="25"/>
        <v>102.75312215247199</v>
      </c>
      <c r="J140" s="44">
        <f t="shared" si="26"/>
        <v>481.27507353774826</v>
      </c>
      <c r="K140" s="44">
        <f t="shared" si="27"/>
        <v>-5.136634804071509E-2</v>
      </c>
      <c r="L140" s="44">
        <f t="shared" si="28"/>
        <v>-0.24058970095310134</v>
      </c>
      <c r="M140" s="44">
        <f t="shared" ca="1" si="29"/>
        <v>-8.7462938892601746E-3</v>
      </c>
      <c r="N140" s="44">
        <f t="shared" ca="1" si="30"/>
        <v>4.9306949864765927E-6</v>
      </c>
      <c r="O140" s="124">
        <f t="shared" ca="1" si="31"/>
        <v>350007502.57079512</v>
      </c>
      <c r="P140" s="44">
        <f t="shared" ca="1" si="32"/>
        <v>42201747550.269463</v>
      </c>
      <c r="Q140" s="44">
        <f t="shared" ca="1" si="33"/>
        <v>3365357270.1496258</v>
      </c>
      <c r="R140" s="28">
        <f t="shared" ca="1" si="34"/>
        <v>-2.2205168286857438E-3</v>
      </c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</row>
    <row r="141" spans="1:35">
      <c r="A141" s="121">
        <v>46886.5</v>
      </c>
      <c r="B141" s="121">
        <v>-5.7747207538341172E-3</v>
      </c>
      <c r="C141" s="121">
        <v>1</v>
      </c>
      <c r="D141" s="123">
        <f t="shared" si="20"/>
        <v>4.68865</v>
      </c>
      <c r="E141" s="123">
        <f t="shared" si="21"/>
        <v>-5.7747207538341172E-3</v>
      </c>
      <c r="F141" s="44">
        <f t="shared" si="22"/>
        <v>4.68865</v>
      </c>
      <c r="G141" s="44">
        <f t="shared" si="23"/>
        <v>-5.7747207538341172E-3</v>
      </c>
      <c r="H141" s="44">
        <f t="shared" si="24"/>
        <v>21.983438822499998</v>
      </c>
      <c r="I141" s="44">
        <f t="shared" si="25"/>
        <v>103.07265043511461</v>
      </c>
      <c r="J141" s="44">
        <f t="shared" si="26"/>
        <v>483.27158246260012</v>
      </c>
      <c r="K141" s="44">
        <f t="shared" si="27"/>
        <v>-2.7075644462464334E-2</v>
      </c>
      <c r="L141" s="44">
        <f t="shared" si="28"/>
        <v>-0.12694822040893339</v>
      </c>
      <c r="M141" s="44">
        <f t="shared" ca="1" si="29"/>
        <v>-8.709467631577171E-3</v>
      </c>
      <c r="N141" s="44">
        <f t="shared" ca="1" si="30"/>
        <v>8.6127392364226027E-6</v>
      </c>
      <c r="O141" s="124">
        <f t="shared" ca="1" si="31"/>
        <v>367285500.66617191</v>
      </c>
      <c r="P141" s="44">
        <f t="shared" ca="1" si="32"/>
        <v>43485274739.614799</v>
      </c>
      <c r="Q141" s="44">
        <f t="shared" ca="1" si="33"/>
        <v>3448939562.4393792</v>
      </c>
      <c r="R141" s="28">
        <f t="shared" ca="1" si="34"/>
        <v>2.9347468777430538E-3</v>
      </c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</row>
    <row r="142" spans="1:35">
      <c r="A142" s="121">
        <v>46887</v>
      </c>
      <c r="B142" s="121">
        <v>-1.0916039413132239E-2</v>
      </c>
      <c r="C142" s="121">
        <v>1</v>
      </c>
      <c r="D142" s="123">
        <f t="shared" si="20"/>
        <v>4.6886999999999999</v>
      </c>
      <c r="E142" s="123">
        <f t="shared" si="21"/>
        <v>-1.0916039413132239E-2</v>
      </c>
      <c r="F142" s="44">
        <f t="shared" si="22"/>
        <v>4.6886999999999999</v>
      </c>
      <c r="G142" s="44">
        <f t="shared" si="23"/>
        <v>-1.0916039413132239E-2</v>
      </c>
      <c r="H142" s="44">
        <f t="shared" si="24"/>
        <v>21.983907689999999</v>
      </c>
      <c r="I142" s="44">
        <f t="shared" si="25"/>
        <v>103.07594798610299</v>
      </c>
      <c r="J142" s="44">
        <f t="shared" si="26"/>
        <v>483.2921973224411</v>
      </c>
      <c r="K142" s="44">
        <f t="shared" si="27"/>
        <v>-5.1182033996353127E-2</v>
      </c>
      <c r="L142" s="44">
        <f t="shared" si="28"/>
        <v>-0.23997720279870091</v>
      </c>
      <c r="M142" s="44">
        <f t="shared" ca="1" si="29"/>
        <v>-8.7090874851518882E-3</v>
      </c>
      <c r="N142" s="44">
        <f t="shared" ca="1" si="30"/>
        <v>4.8706368124161885E-6</v>
      </c>
      <c r="O142" s="124">
        <f t="shared" ca="1" si="31"/>
        <v>367466182.06260794</v>
      </c>
      <c r="P142" s="44">
        <f t="shared" ca="1" si="32"/>
        <v>43498621461.986099</v>
      </c>
      <c r="Q142" s="44">
        <f t="shared" ca="1" si="33"/>
        <v>3449807459.2940516</v>
      </c>
      <c r="R142" s="28">
        <f t="shared" ca="1" si="34"/>
        <v>-2.2069519279803509E-3</v>
      </c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</row>
    <row r="143" spans="1:35">
      <c r="A143" s="121">
        <v>47749</v>
      </c>
      <c r="B143" s="121">
        <v>-1.019940956030041E-2</v>
      </c>
      <c r="C143" s="121">
        <v>1</v>
      </c>
      <c r="D143" s="123">
        <f t="shared" si="20"/>
        <v>4.7748999999999997</v>
      </c>
      <c r="E143" s="123">
        <f t="shared" si="21"/>
        <v>-1.019940956030041E-2</v>
      </c>
      <c r="F143" s="44">
        <f t="shared" si="22"/>
        <v>4.7748999999999997</v>
      </c>
      <c r="G143" s="44">
        <f t="shared" si="23"/>
        <v>-1.019940956030041E-2</v>
      </c>
      <c r="H143" s="44">
        <f t="shared" si="24"/>
        <v>22.799670009999996</v>
      </c>
      <c r="I143" s="44">
        <f t="shared" si="25"/>
        <v>108.86614433074898</v>
      </c>
      <c r="J143" s="44">
        <f t="shared" si="26"/>
        <v>519.82495256489324</v>
      </c>
      <c r="K143" s="44">
        <f t="shared" si="27"/>
        <v>-4.8701160709478421E-2</v>
      </c>
      <c r="L143" s="44">
        <f t="shared" si="28"/>
        <v>-0.2325431722716885</v>
      </c>
      <c r="M143" s="44">
        <f t="shared" ca="1" si="29"/>
        <v>-8.0387155391987083E-3</v>
      </c>
      <c r="N143" s="44">
        <f t="shared" ca="1" si="30"/>
        <v>4.6685986528246402E-6</v>
      </c>
      <c r="O143" s="124">
        <f t="shared" ca="1" si="31"/>
        <v>761973306.94709635</v>
      </c>
      <c r="P143" s="44">
        <f t="shared" ca="1" si="32"/>
        <v>70105302686.131729</v>
      </c>
      <c r="Q143" s="44">
        <f t="shared" ca="1" si="33"/>
        <v>5141130990.9913731</v>
      </c>
      <c r="R143" s="28">
        <f t="shared" ca="1" si="34"/>
        <v>-2.1606940211017014E-3</v>
      </c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</row>
    <row r="144" spans="1:35">
      <c r="A144" s="121">
        <v>48681</v>
      </c>
      <c r="B144" s="121">
        <v>-9.9173921335022897E-3</v>
      </c>
      <c r="C144" s="121">
        <v>1</v>
      </c>
      <c r="D144" s="123">
        <f t="shared" si="20"/>
        <v>4.8681000000000001</v>
      </c>
      <c r="E144" s="123">
        <f t="shared" si="21"/>
        <v>-9.9173921335022897E-3</v>
      </c>
      <c r="F144" s="44">
        <f t="shared" si="22"/>
        <v>4.8681000000000001</v>
      </c>
      <c r="G144" s="44">
        <f t="shared" si="23"/>
        <v>-9.9173921335022897E-3</v>
      </c>
      <c r="H144" s="44">
        <f t="shared" si="24"/>
        <v>23.698397610000001</v>
      </c>
      <c r="I144" s="44">
        <f t="shared" si="25"/>
        <v>115.36616940524101</v>
      </c>
      <c r="J144" s="44">
        <f t="shared" si="26"/>
        <v>561.61404928165382</v>
      </c>
      <c r="K144" s="44">
        <f t="shared" si="27"/>
        <v>-4.8278856645102494E-2</v>
      </c>
      <c r="L144" s="44">
        <f t="shared" si="28"/>
        <v>-0.23502630203402344</v>
      </c>
      <c r="M144" s="44">
        <f t="shared" ca="1" si="29"/>
        <v>-7.2801724982178156E-3</v>
      </c>
      <c r="N144" s="44">
        <f t="shared" ca="1" si="30"/>
        <v>6.9549274047299738E-6</v>
      </c>
      <c r="O144" s="124">
        <f t="shared" ca="1" si="31"/>
        <v>1400063620.1764762</v>
      </c>
      <c r="P144" s="44">
        <f t="shared" ca="1" si="32"/>
        <v>107516830861.6573</v>
      </c>
      <c r="Q144" s="44">
        <f t="shared" ca="1" si="33"/>
        <v>7436501272.9121494</v>
      </c>
      <c r="R144" s="28">
        <f t="shared" ca="1" si="34"/>
        <v>-2.637219635284474E-3</v>
      </c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</row>
    <row r="145" spans="1:35">
      <c r="A145" s="121">
        <v>48681.5</v>
      </c>
      <c r="B145" s="121">
        <v>-6.5887107921298593E-3</v>
      </c>
      <c r="C145" s="121">
        <v>1</v>
      </c>
      <c r="D145" s="123">
        <f t="shared" si="20"/>
        <v>4.86815</v>
      </c>
      <c r="E145" s="123">
        <f t="shared" si="21"/>
        <v>-6.5887107921298593E-3</v>
      </c>
      <c r="F145" s="44">
        <f t="shared" si="22"/>
        <v>4.86815</v>
      </c>
      <c r="G145" s="44">
        <f t="shared" si="23"/>
        <v>-6.5887107921298593E-3</v>
      </c>
      <c r="H145" s="44">
        <f t="shared" si="24"/>
        <v>23.698884422500001</v>
      </c>
      <c r="I145" s="44">
        <f t="shared" si="25"/>
        <v>115.36972420139338</v>
      </c>
      <c r="J145" s="44">
        <f t="shared" si="26"/>
        <v>561.63712287101316</v>
      </c>
      <c r="K145" s="44">
        <f t="shared" si="27"/>
        <v>-3.2074832442706973E-2</v>
      </c>
      <c r="L145" s="44">
        <f t="shared" si="28"/>
        <v>-0.15614509555596395</v>
      </c>
      <c r="M145" s="44">
        <f t="shared" ca="1" si="29"/>
        <v>-7.2797561479948647E-3</v>
      </c>
      <c r="N145" s="44">
        <f t="shared" ca="1" si="30"/>
        <v>4.7754368386259193E-7</v>
      </c>
      <c r="O145" s="124">
        <f t="shared" ca="1" si="31"/>
        <v>1400472125.4626675</v>
      </c>
      <c r="P145" s="44">
        <f t="shared" ca="1" si="32"/>
        <v>107539469654.47545</v>
      </c>
      <c r="Q145" s="44">
        <f t="shared" ca="1" si="33"/>
        <v>7437870788.8462505</v>
      </c>
      <c r="R145" s="28">
        <f t="shared" ca="1" si="34"/>
        <v>6.9104535586500537E-4</v>
      </c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</row>
    <row r="146" spans="1:35">
      <c r="A146" s="121">
        <v>48981</v>
      </c>
      <c r="B146" s="121">
        <v>-8.6585882454528473E-3</v>
      </c>
      <c r="C146" s="121">
        <v>1</v>
      </c>
      <c r="D146" s="123">
        <f t="shared" si="20"/>
        <v>4.8981000000000003</v>
      </c>
      <c r="E146" s="123">
        <f t="shared" si="21"/>
        <v>-8.6585882454528473E-3</v>
      </c>
      <c r="F146" s="44">
        <f t="shared" si="22"/>
        <v>4.8981000000000003</v>
      </c>
      <c r="G146" s="44">
        <f t="shared" si="23"/>
        <v>-8.6585882454528473E-3</v>
      </c>
      <c r="H146" s="44">
        <f t="shared" si="24"/>
        <v>23.991383610000003</v>
      </c>
      <c r="I146" s="44">
        <f t="shared" si="25"/>
        <v>117.51219606014102</v>
      </c>
      <c r="J146" s="44">
        <f t="shared" si="26"/>
        <v>575.58648752217675</v>
      </c>
      <c r="K146" s="44">
        <f t="shared" si="27"/>
        <v>-4.2410631085052594E-2</v>
      </c>
      <c r="L146" s="44">
        <f t="shared" si="28"/>
        <v>-0.20773151211769614</v>
      </c>
      <c r="M146" s="44">
        <f t="shared" ca="1" si="29"/>
        <v>-7.0285496527078134E-3</v>
      </c>
      <c r="N146" s="44">
        <f t="shared" ca="1" si="30"/>
        <v>2.6570258138382108E-6</v>
      </c>
      <c r="O146" s="124">
        <f t="shared" ca="1" si="31"/>
        <v>1658911950.9126263</v>
      </c>
      <c r="P146" s="44">
        <f t="shared" ca="1" si="32"/>
        <v>121616350641.13312</v>
      </c>
      <c r="Q146" s="44">
        <f t="shared" ca="1" si="33"/>
        <v>8285896573.9373693</v>
      </c>
      <c r="R146" s="28">
        <f t="shared" ca="1" si="34"/>
        <v>-1.6300385927450339E-3</v>
      </c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</row>
    <row r="147" spans="1:35">
      <c r="A147" s="121">
        <v>50510.5</v>
      </c>
      <c r="B147" s="121">
        <v>-8.2523697201395407E-3</v>
      </c>
      <c r="C147" s="121">
        <v>1</v>
      </c>
      <c r="D147" s="123">
        <f t="shared" si="20"/>
        <v>5.05105</v>
      </c>
      <c r="E147" s="123">
        <f t="shared" si="21"/>
        <v>-8.2523697201395407E-3</v>
      </c>
      <c r="F147" s="44">
        <f t="shared" si="22"/>
        <v>5.05105</v>
      </c>
      <c r="G147" s="44">
        <f t="shared" si="23"/>
        <v>-8.2523697201395407E-3</v>
      </c>
      <c r="H147" s="44">
        <f t="shared" si="24"/>
        <v>25.5131061025</v>
      </c>
      <c r="I147" s="44">
        <f t="shared" si="25"/>
        <v>128.86797457903262</v>
      </c>
      <c r="J147" s="44">
        <f t="shared" si="26"/>
        <v>650.91858299742273</v>
      </c>
      <c r="K147" s="44">
        <f t="shared" si="27"/>
        <v>-4.1683132074910825E-2</v>
      </c>
      <c r="L147" s="44">
        <f t="shared" si="28"/>
        <v>-0.21054358426697833</v>
      </c>
      <c r="M147" s="44">
        <f t="shared" ca="1" si="29"/>
        <v>-5.6892387924617482E-3</v>
      </c>
      <c r="N147" s="44">
        <f t="shared" ca="1" si="30"/>
        <v>6.5696401524184213E-6</v>
      </c>
      <c r="O147" s="124">
        <f t="shared" ca="1" si="31"/>
        <v>3454946248.9542408</v>
      </c>
      <c r="P147" s="44">
        <f t="shared" ca="1" si="32"/>
        <v>210591791896.33575</v>
      </c>
      <c r="Q147" s="44">
        <f t="shared" ca="1" si="33"/>
        <v>13529608449.970602</v>
      </c>
      <c r="R147" s="28">
        <f t="shared" ca="1" si="34"/>
        <v>-2.5631309276777925E-3</v>
      </c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5">
      <c r="A148" s="121"/>
      <c r="B148" s="121"/>
      <c r="C148" s="121"/>
      <c r="D148" s="123">
        <f t="shared" si="20"/>
        <v>0</v>
      </c>
      <c r="E148" s="123">
        <f t="shared" si="21"/>
        <v>0</v>
      </c>
      <c r="F148" s="44">
        <f t="shared" si="22"/>
        <v>0</v>
      </c>
      <c r="G148" s="44">
        <f t="shared" si="23"/>
        <v>0</v>
      </c>
      <c r="H148" s="44">
        <f t="shared" si="24"/>
        <v>0</v>
      </c>
      <c r="I148" s="44">
        <f t="shared" si="25"/>
        <v>0</v>
      </c>
      <c r="J148" s="44">
        <f t="shared" si="26"/>
        <v>0</v>
      </c>
      <c r="K148" s="44">
        <f t="shared" si="27"/>
        <v>0</v>
      </c>
      <c r="L148" s="44">
        <f t="shared" si="28"/>
        <v>0</v>
      </c>
      <c r="M148" s="44">
        <f t="shared" ca="1" si="29"/>
        <v>-5.1713956673790377E-6</v>
      </c>
      <c r="N148" s="44">
        <f t="shared" ca="1" si="30"/>
        <v>0</v>
      </c>
      <c r="O148" s="124">
        <f t="shared" ca="1" si="31"/>
        <v>0</v>
      </c>
      <c r="P148" s="44">
        <f t="shared" ca="1" si="32"/>
        <v>0</v>
      </c>
      <c r="Q148" s="44">
        <f t="shared" ca="1" si="33"/>
        <v>0</v>
      </c>
      <c r="R148" s="28">
        <f t="shared" ca="1" si="34"/>
        <v>5.1713956673790377E-6</v>
      </c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5">
      <c r="A149" s="121"/>
      <c r="B149" s="121"/>
      <c r="C149" s="121"/>
      <c r="D149" s="123">
        <f t="shared" ref="D149:D212" si="35">A149/A$18</f>
        <v>0</v>
      </c>
      <c r="E149" s="123">
        <f t="shared" ref="E149:E212" si="36">B149/B$18</f>
        <v>0</v>
      </c>
      <c r="F149" s="44">
        <f t="shared" ref="F149:F212" si="37">$C149*D149</f>
        <v>0</v>
      </c>
      <c r="G149" s="44">
        <f t="shared" ref="G149:G212" si="38">$C149*E149</f>
        <v>0</v>
      </c>
      <c r="H149" s="44">
        <f t="shared" ref="H149:H212" si="39">C149*D149*D149</f>
        <v>0</v>
      </c>
      <c r="I149" s="44">
        <f t="shared" ref="I149:I212" si="40">C149*D149*D149*D149</f>
        <v>0</v>
      </c>
      <c r="J149" s="44">
        <f t="shared" ref="J149:J212" si="41">C149*D149*D149*D149*D149</f>
        <v>0</v>
      </c>
      <c r="K149" s="44">
        <f t="shared" ref="K149:K212" si="42">C149*E149*D149</f>
        <v>0</v>
      </c>
      <c r="L149" s="44">
        <f t="shared" ref="L149:L212" si="43">C149*E149*D149*D149</f>
        <v>0</v>
      </c>
      <c r="M149" s="44">
        <f t="shared" ref="M149:M212" ca="1" si="44">+E$4+E$5*D149+E$6*D149^2</f>
        <v>-5.1713956673790377E-6</v>
      </c>
      <c r="N149" s="44">
        <f t="shared" ref="N149:N212" ca="1" si="45">C149*(M149-E149)^2</f>
        <v>0</v>
      </c>
      <c r="O149" s="124">
        <f t="shared" ref="O149:O212" ca="1" si="46">(C149*O$1-O$2*F149+O$3*H149)^2</f>
        <v>0</v>
      </c>
      <c r="P149" s="44">
        <f t="shared" ref="P149:P212" ca="1" si="47">(-C149*O$2+O$4*F149-O$5*H149)^2</f>
        <v>0</v>
      </c>
      <c r="Q149" s="44">
        <f t="shared" ref="Q149:Q212" ca="1" si="48">+(C149*O$3-F149*O$5+H149*O$6)^2</f>
        <v>0</v>
      </c>
      <c r="R149" s="28">
        <f t="shared" ref="R149:R212" ca="1" si="49">+E149-M149</f>
        <v>5.1713956673790377E-6</v>
      </c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5">
      <c r="A150" s="121"/>
      <c r="B150" s="121"/>
      <c r="C150" s="121"/>
      <c r="D150" s="123">
        <f t="shared" si="35"/>
        <v>0</v>
      </c>
      <c r="E150" s="123">
        <f t="shared" si="36"/>
        <v>0</v>
      </c>
      <c r="F150" s="44">
        <f t="shared" si="37"/>
        <v>0</v>
      </c>
      <c r="G150" s="44">
        <f t="shared" si="38"/>
        <v>0</v>
      </c>
      <c r="H150" s="44">
        <f t="shared" si="39"/>
        <v>0</v>
      </c>
      <c r="I150" s="44">
        <f t="shared" si="40"/>
        <v>0</v>
      </c>
      <c r="J150" s="44">
        <f t="shared" si="41"/>
        <v>0</v>
      </c>
      <c r="K150" s="44">
        <f t="shared" si="42"/>
        <v>0</v>
      </c>
      <c r="L150" s="44">
        <f t="shared" si="43"/>
        <v>0</v>
      </c>
      <c r="M150" s="44">
        <f t="shared" ca="1" si="44"/>
        <v>-5.1713956673790377E-6</v>
      </c>
      <c r="N150" s="44">
        <f t="shared" ca="1" si="45"/>
        <v>0</v>
      </c>
      <c r="O150" s="124">
        <f t="shared" ca="1" si="46"/>
        <v>0</v>
      </c>
      <c r="P150" s="44">
        <f t="shared" ca="1" si="47"/>
        <v>0</v>
      </c>
      <c r="Q150" s="44">
        <f t="shared" ca="1" si="48"/>
        <v>0</v>
      </c>
      <c r="R150" s="28">
        <f t="shared" ca="1" si="49"/>
        <v>5.1713956673790377E-6</v>
      </c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5">
      <c r="A151" s="121"/>
      <c r="B151" s="121"/>
      <c r="C151" s="121"/>
      <c r="D151" s="123">
        <f t="shared" si="35"/>
        <v>0</v>
      </c>
      <c r="E151" s="123">
        <f t="shared" si="36"/>
        <v>0</v>
      </c>
      <c r="F151" s="44">
        <f t="shared" si="37"/>
        <v>0</v>
      </c>
      <c r="G151" s="44">
        <f t="shared" si="38"/>
        <v>0</v>
      </c>
      <c r="H151" s="44">
        <f t="shared" si="39"/>
        <v>0</v>
      </c>
      <c r="I151" s="44">
        <f t="shared" si="40"/>
        <v>0</v>
      </c>
      <c r="J151" s="44">
        <f t="shared" si="41"/>
        <v>0</v>
      </c>
      <c r="K151" s="44">
        <f t="shared" si="42"/>
        <v>0</v>
      </c>
      <c r="L151" s="44">
        <f t="shared" si="43"/>
        <v>0</v>
      </c>
      <c r="M151" s="44">
        <f t="shared" ca="1" si="44"/>
        <v>-5.1713956673790377E-6</v>
      </c>
      <c r="N151" s="44">
        <f t="shared" ca="1" si="45"/>
        <v>0</v>
      </c>
      <c r="O151" s="124">
        <f t="shared" ca="1" si="46"/>
        <v>0</v>
      </c>
      <c r="P151" s="44">
        <f t="shared" ca="1" si="47"/>
        <v>0</v>
      </c>
      <c r="Q151" s="44">
        <f t="shared" ca="1" si="48"/>
        <v>0</v>
      </c>
      <c r="R151" s="28">
        <f t="shared" ca="1" si="49"/>
        <v>5.1713956673790377E-6</v>
      </c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5">
      <c r="A152" s="121"/>
      <c r="B152" s="121"/>
      <c r="C152" s="121"/>
      <c r="D152" s="123">
        <f t="shared" si="35"/>
        <v>0</v>
      </c>
      <c r="E152" s="123">
        <f t="shared" si="36"/>
        <v>0</v>
      </c>
      <c r="F152" s="44">
        <f t="shared" si="37"/>
        <v>0</v>
      </c>
      <c r="G152" s="44">
        <f t="shared" si="38"/>
        <v>0</v>
      </c>
      <c r="H152" s="44">
        <f t="shared" si="39"/>
        <v>0</v>
      </c>
      <c r="I152" s="44">
        <f t="shared" si="40"/>
        <v>0</v>
      </c>
      <c r="J152" s="44">
        <f t="shared" si="41"/>
        <v>0</v>
      </c>
      <c r="K152" s="44">
        <f t="shared" si="42"/>
        <v>0</v>
      </c>
      <c r="L152" s="44">
        <f t="shared" si="43"/>
        <v>0</v>
      </c>
      <c r="M152" s="44">
        <f t="shared" ca="1" si="44"/>
        <v>-5.1713956673790377E-6</v>
      </c>
      <c r="N152" s="44">
        <f t="shared" ca="1" si="45"/>
        <v>0</v>
      </c>
      <c r="O152" s="124">
        <f t="shared" ca="1" si="46"/>
        <v>0</v>
      </c>
      <c r="P152" s="44">
        <f t="shared" ca="1" si="47"/>
        <v>0</v>
      </c>
      <c r="Q152" s="44">
        <f t="shared" ca="1" si="48"/>
        <v>0</v>
      </c>
      <c r="R152" s="28">
        <f t="shared" ca="1" si="49"/>
        <v>5.1713956673790377E-6</v>
      </c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5">
      <c r="A153" s="121"/>
      <c r="B153" s="121"/>
      <c r="C153" s="121"/>
      <c r="D153" s="123">
        <f t="shared" si="35"/>
        <v>0</v>
      </c>
      <c r="E153" s="123">
        <f t="shared" si="36"/>
        <v>0</v>
      </c>
      <c r="F153" s="44">
        <f t="shared" si="37"/>
        <v>0</v>
      </c>
      <c r="G153" s="44">
        <f t="shared" si="38"/>
        <v>0</v>
      </c>
      <c r="H153" s="44">
        <f t="shared" si="39"/>
        <v>0</v>
      </c>
      <c r="I153" s="44">
        <f t="shared" si="40"/>
        <v>0</v>
      </c>
      <c r="J153" s="44">
        <f t="shared" si="41"/>
        <v>0</v>
      </c>
      <c r="K153" s="44">
        <f t="shared" si="42"/>
        <v>0</v>
      </c>
      <c r="L153" s="44">
        <f t="shared" si="43"/>
        <v>0</v>
      </c>
      <c r="M153" s="44">
        <f t="shared" ca="1" si="44"/>
        <v>-5.1713956673790377E-6</v>
      </c>
      <c r="N153" s="44">
        <f t="shared" ca="1" si="45"/>
        <v>0</v>
      </c>
      <c r="O153" s="124">
        <f t="shared" ca="1" si="46"/>
        <v>0</v>
      </c>
      <c r="P153" s="44">
        <f t="shared" ca="1" si="47"/>
        <v>0</v>
      </c>
      <c r="Q153" s="44">
        <f t="shared" ca="1" si="48"/>
        <v>0</v>
      </c>
      <c r="R153" s="28">
        <f t="shared" ca="1" si="49"/>
        <v>5.1713956673790377E-6</v>
      </c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5">
      <c r="A154" s="121"/>
      <c r="B154" s="121"/>
      <c r="C154" s="121"/>
      <c r="D154" s="123">
        <f t="shared" si="35"/>
        <v>0</v>
      </c>
      <c r="E154" s="123">
        <f t="shared" si="36"/>
        <v>0</v>
      </c>
      <c r="F154" s="44">
        <f t="shared" si="37"/>
        <v>0</v>
      </c>
      <c r="G154" s="44">
        <f t="shared" si="38"/>
        <v>0</v>
      </c>
      <c r="H154" s="44">
        <f t="shared" si="39"/>
        <v>0</v>
      </c>
      <c r="I154" s="44">
        <f t="shared" si="40"/>
        <v>0</v>
      </c>
      <c r="J154" s="44">
        <f t="shared" si="41"/>
        <v>0</v>
      </c>
      <c r="K154" s="44">
        <f t="shared" si="42"/>
        <v>0</v>
      </c>
      <c r="L154" s="44">
        <f t="shared" si="43"/>
        <v>0</v>
      </c>
      <c r="M154" s="44">
        <f t="shared" ca="1" si="44"/>
        <v>-5.1713956673790377E-6</v>
      </c>
      <c r="N154" s="44">
        <f t="shared" ca="1" si="45"/>
        <v>0</v>
      </c>
      <c r="O154" s="124">
        <f t="shared" ca="1" si="46"/>
        <v>0</v>
      </c>
      <c r="P154" s="44">
        <f t="shared" ca="1" si="47"/>
        <v>0</v>
      </c>
      <c r="Q154" s="44">
        <f t="shared" ca="1" si="48"/>
        <v>0</v>
      </c>
      <c r="R154" s="28">
        <f t="shared" ca="1" si="49"/>
        <v>5.1713956673790377E-6</v>
      </c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5">
      <c r="A155" s="121"/>
      <c r="B155" s="121"/>
      <c r="C155" s="121"/>
      <c r="D155" s="123">
        <f t="shared" si="35"/>
        <v>0</v>
      </c>
      <c r="E155" s="123">
        <f t="shared" si="36"/>
        <v>0</v>
      </c>
      <c r="F155" s="44">
        <f t="shared" si="37"/>
        <v>0</v>
      </c>
      <c r="G155" s="44">
        <f t="shared" si="38"/>
        <v>0</v>
      </c>
      <c r="H155" s="44">
        <f t="shared" si="39"/>
        <v>0</v>
      </c>
      <c r="I155" s="44">
        <f t="shared" si="40"/>
        <v>0</v>
      </c>
      <c r="J155" s="44">
        <f t="shared" si="41"/>
        <v>0</v>
      </c>
      <c r="K155" s="44">
        <f t="shared" si="42"/>
        <v>0</v>
      </c>
      <c r="L155" s="44">
        <f t="shared" si="43"/>
        <v>0</v>
      </c>
      <c r="M155" s="44">
        <f t="shared" ca="1" si="44"/>
        <v>-5.1713956673790377E-6</v>
      </c>
      <c r="N155" s="44">
        <f t="shared" ca="1" si="45"/>
        <v>0</v>
      </c>
      <c r="O155" s="124">
        <f t="shared" ca="1" si="46"/>
        <v>0</v>
      </c>
      <c r="P155" s="44">
        <f t="shared" ca="1" si="47"/>
        <v>0</v>
      </c>
      <c r="Q155" s="44">
        <f t="shared" ca="1" si="48"/>
        <v>0</v>
      </c>
      <c r="R155" s="28">
        <f t="shared" ca="1" si="49"/>
        <v>5.1713956673790377E-6</v>
      </c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5">
      <c r="A156" s="121"/>
      <c r="B156" s="121"/>
      <c r="C156" s="121"/>
      <c r="D156" s="123">
        <f t="shared" si="35"/>
        <v>0</v>
      </c>
      <c r="E156" s="123">
        <f t="shared" si="36"/>
        <v>0</v>
      </c>
      <c r="F156" s="44">
        <f t="shared" si="37"/>
        <v>0</v>
      </c>
      <c r="G156" s="44">
        <f t="shared" si="38"/>
        <v>0</v>
      </c>
      <c r="H156" s="44">
        <f t="shared" si="39"/>
        <v>0</v>
      </c>
      <c r="I156" s="44">
        <f t="shared" si="40"/>
        <v>0</v>
      </c>
      <c r="J156" s="44">
        <f t="shared" si="41"/>
        <v>0</v>
      </c>
      <c r="K156" s="44">
        <f t="shared" si="42"/>
        <v>0</v>
      </c>
      <c r="L156" s="44">
        <f t="shared" si="43"/>
        <v>0</v>
      </c>
      <c r="M156" s="44">
        <f t="shared" ca="1" si="44"/>
        <v>-5.1713956673790377E-6</v>
      </c>
      <c r="N156" s="44">
        <f t="shared" ca="1" si="45"/>
        <v>0</v>
      </c>
      <c r="O156" s="124">
        <f t="shared" ca="1" si="46"/>
        <v>0</v>
      </c>
      <c r="P156" s="44">
        <f t="shared" ca="1" si="47"/>
        <v>0</v>
      </c>
      <c r="Q156" s="44">
        <f t="shared" ca="1" si="48"/>
        <v>0</v>
      </c>
      <c r="R156" s="28">
        <f t="shared" ca="1" si="49"/>
        <v>5.1713956673790377E-6</v>
      </c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5">
      <c r="A157" s="121"/>
      <c r="B157" s="121"/>
      <c r="C157" s="121"/>
      <c r="D157" s="123">
        <f t="shared" si="35"/>
        <v>0</v>
      </c>
      <c r="E157" s="123">
        <f t="shared" si="36"/>
        <v>0</v>
      </c>
      <c r="F157" s="44">
        <f t="shared" si="37"/>
        <v>0</v>
      </c>
      <c r="G157" s="44">
        <f t="shared" si="38"/>
        <v>0</v>
      </c>
      <c r="H157" s="44">
        <f t="shared" si="39"/>
        <v>0</v>
      </c>
      <c r="I157" s="44">
        <f t="shared" si="40"/>
        <v>0</v>
      </c>
      <c r="J157" s="44">
        <f t="shared" si="41"/>
        <v>0</v>
      </c>
      <c r="K157" s="44">
        <f t="shared" si="42"/>
        <v>0</v>
      </c>
      <c r="L157" s="44">
        <f t="shared" si="43"/>
        <v>0</v>
      </c>
      <c r="M157" s="44">
        <f t="shared" ca="1" si="44"/>
        <v>-5.1713956673790377E-6</v>
      </c>
      <c r="N157" s="44">
        <f t="shared" ca="1" si="45"/>
        <v>0</v>
      </c>
      <c r="O157" s="124">
        <f t="shared" ca="1" si="46"/>
        <v>0</v>
      </c>
      <c r="P157" s="44">
        <f t="shared" ca="1" si="47"/>
        <v>0</v>
      </c>
      <c r="Q157" s="44">
        <f t="shared" ca="1" si="48"/>
        <v>0</v>
      </c>
      <c r="R157" s="28">
        <f t="shared" ca="1" si="49"/>
        <v>5.1713956673790377E-6</v>
      </c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5">
      <c r="A158" s="121"/>
      <c r="B158" s="121"/>
      <c r="C158" s="121"/>
      <c r="D158" s="123">
        <f t="shared" si="35"/>
        <v>0</v>
      </c>
      <c r="E158" s="123">
        <f t="shared" si="36"/>
        <v>0</v>
      </c>
      <c r="F158" s="44">
        <f t="shared" si="37"/>
        <v>0</v>
      </c>
      <c r="G158" s="44">
        <f t="shared" si="38"/>
        <v>0</v>
      </c>
      <c r="H158" s="44">
        <f t="shared" si="39"/>
        <v>0</v>
      </c>
      <c r="I158" s="44">
        <f t="shared" si="40"/>
        <v>0</v>
      </c>
      <c r="J158" s="44">
        <f t="shared" si="41"/>
        <v>0</v>
      </c>
      <c r="K158" s="44">
        <f t="shared" si="42"/>
        <v>0</v>
      </c>
      <c r="L158" s="44">
        <f t="shared" si="43"/>
        <v>0</v>
      </c>
      <c r="M158" s="44">
        <f t="shared" ca="1" si="44"/>
        <v>-5.1713956673790377E-6</v>
      </c>
      <c r="N158" s="44">
        <f t="shared" ca="1" si="45"/>
        <v>0</v>
      </c>
      <c r="O158" s="124">
        <f t="shared" ca="1" si="46"/>
        <v>0</v>
      </c>
      <c r="P158" s="44">
        <f t="shared" ca="1" si="47"/>
        <v>0</v>
      </c>
      <c r="Q158" s="44">
        <f t="shared" ca="1" si="48"/>
        <v>0</v>
      </c>
      <c r="R158" s="28">
        <f t="shared" ca="1" si="49"/>
        <v>5.1713956673790377E-6</v>
      </c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5">
      <c r="A159" s="121"/>
      <c r="B159" s="121"/>
      <c r="C159" s="121"/>
      <c r="D159" s="123">
        <f t="shared" si="35"/>
        <v>0</v>
      </c>
      <c r="E159" s="123">
        <f t="shared" si="36"/>
        <v>0</v>
      </c>
      <c r="F159" s="44">
        <f t="shared" si="37"/>
        <v>0</v>
      </c>
      <c r="G159" s="44">
        <f t="shared" si="38"/>
        <v>0</v>
      </c>
      <c r="H159" s="44">
        <f t="shared" si="39"/>
        <v>0</v>
      </c>
      <c r="I159" s="44">
        <f t="shared" si="40"/>
        <v>0</v>
      </c>
      <c r="J159" s="44">
        <f t="shared" si="41"/>
        <v>0</v>
      </c>
      <c r="K159" s="44">
        <f t="shared" si="42"/>
        <v>0</v>
      </c>
      <c r="L159" s="44">
        <f t="shared" si="43"/>
        <v>0</v>
      </c>
      <c r="M159" s="44">
        <f t="shared" ca="1" si="44"/>
        <v>-5.1713956673790377E-6</v>
      </c>
      <c r="N159" s="44">
        <f t="shared" ca="1" si="45"/>
        <v>0</v>
      </c>
      <c r="O159" s="124">
        <f t="shared" ca="1" si="46"/>
        <v>0</v>
      </c>
      <c r="P159" s="44">
        <f t="shared" ca="1" si="47"/>
        <v>0</v>
      </c>
      <c r="Q159" s="44">
        <f t="shared" ca="1" si="48"/>
        <v>0</v>
      </c>
      <c r="R159" s="28">
        <f t="shared" ca="1" si="49"/>
        <v>5.1713956673790377E-6</v>
      </c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5">
      <c r="A160" s="121"/>
      <c r="B160" s="121"/>
      <c r="C160" s="121"/>
      <c r="D160" s="123">
        <f t="shared" si="35"/>
        <v>0</v>
      </c>
      <c r="E160" s="123">
        <f t="shared" si="36"/>
        <v>0</v>
      </c>
      <c r="F160" s="44">
        <f t="shared" si="37"/>
        <v>0</v>
      </c>
      <c r="G160" s="44">
        <f t="shared" si="38"/>
        <v>0</v>
      </c>
      <c r="H160" s="44">
        <f t="shared" si="39"/>
        <v>0</v>
      </c>
      <c r="I160" s="44">
        <f t="shared" si="40"/>
        <v>0</v>
      </c>
      <c r="J160" s="44">
        <f t="shared" si="41"/>
        <v>0</v>
      </c>
      <c r="K160" s="44">
        <f t="shared" si="42"/>
        <v>0</v>
      </c>
      <c r="L160" s="44">
        <f t="shared" si="43"/>
        <v>0</v>
      </c>
      <c r="M160" s="44">
        <f t="shared" ca="1" si="44"/>
        <v>-5.1713956673790377E-6</v>
      </c>
      <c r="N160" s="44">
        <f t="shared" ca="1" si="45"/>
        <v>0</v>
      </c>
      <c r="O160" s="124">
        <f t="shared" ca="1" si="46"/>
        <v>0</v>
      </c>
      <c r="P160" s="44">
        <f t="shared" ca="1" si="47"/>
        <v>0</v>
      </c>
      <c r="Q160" s="44">
        <f t="shared" ca="1" si="48"/>
        <v>0</v>
      </c>
      <c r="R160" s="28">
        <f t="shared" ca="1" si="49"/>
        <v>5.1713956673790377E-6</v>
      </c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5">
      <c r="A161" s="121"/>
      <c r="B161" s="121"/>
      <c r="C161" s="121"/>
      <c r="D161" s="123">
        <f t="shared" si="35"/>
        <v>0</v>
      </c>
      <c r="E161" s="123">
        <f t="shared" si="36"/>
        <v>0</v>
      </c>
      <c r="F161" s="44">
        <f t="shared" si="37"/>
        <v>0</v>
      </c>
      <c r="G161" s="44">
        <f t="shared" si="38"/>
        <v>0</v>
      </c>
      <c r="H161" s="44">
        <f t="shared" si="39"/>
        <v>0</v>
      </c>
      <c r="I161" s="44">
        <f t="shared" si="40"/>
        <v>0</v>
      </c>
      <c r="J161" s="44">
        <f t="shared" si="41"/>
        <v>0</v>
      </c>
      <c r="K161" s="44">
        <f t="shared" si="42"/>
        <v>0</v>
      </c>
      <c r="L161" s="44">
        <f t="shared" si="43"/>
        <v>0</v>
      </c>
      <c r="M161" s="44">
        <f t="shared" ca="1" si="44"/>
        <v>-5.1713956673790377E-6</v>
      </c>
      <c r="N161" s="44">
        <f t="shared" ca="1" si="45"/>
        <v>0</v>
      </c>
      <c r="O161" s="124">
        <f t="shared" ca="1" si="46"/>
        <v>0</v>
      </c>
      <c r="P161" s="44">
        <f t="shared" ca="1" si="47"/>
        <v>0</v>
      </c>
      <c r="Q161" s="44">
        <f t="shared" ca="1" si="48"/>
        <v>0</v>
      </c>
      <c r="R161" s="28">
        <f t="shared" ca="1" si="49"/>
        <v>5.1713956673790377E-6</v>
      </c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5">
      <c r="A162" s="121"/>
      <c r="B162" s="121"/>
      <c r="C162" s="121"/>
      <c r="D162" s="123">
        <f t="shared" si="35"/>
        <v>0</v>
      </c>
      <c r="E162" s="123">
        <f t="shared" si="36"/>
        <v>0</v>
      </c>
      <c r="F162" s="44">
        <f t="shared" si="37"/>
        <v>0</v>
      </c>
      <c r="G162" s="44">
        <f t="shared" si="38"/>
        <v>0</v>
      </c>
      <c r="H162" s="44">
        <f t="shared" si="39"/>
        <v>0</v>
      </c>
      <c r="I162" s="44">
        <f t="shared" si="40"/>
        <v>0</v>
      </c>
      <c r="J162" s="44">
        <f t="shared" si="41"/>
        <v>0</v>
      </c>
      <c r="K162" s="44">
        <f t="shared" si="42"/>
        <v>0</v>
      </c>
      <c r="L162" s="44">
        <f t="shared" si="43"/>
        <v>0</v>
      </c>
      <c r="M162" s="44">
        <f t="shared" ca="1" si="44"/>
        <v>-5.1713956673790377E-6</v>
      </c>
      <c r="N162" s="44">
        <f t="shared" ca="1" si="45"/>
        <v>0</v>
      </c>
      <c r="O162" s="124">
        <f t="shared" ca="1" si="46"/>
        <v>0</v>
      </c>
      <c r="P162" s="44">
        <f t="shared" ca="1" si="47"/>
        <v>0</v>
      </c>
      <c r="Q162" s="44">
        <f t="shared" ca="1" si="48"/>
        <v>0</v>
      </c>
      <c r="R162" s="28">
        <f t="shared" ca="1" si="49"/>
        <v>5.1713956673790377E-6</v>
      </c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5">
      <c r="A163" s="121"/>
      <c r="B163" s="121"/>
      <c r="C163" s="121"/>
      <c r="D163" s="123">
        <f t="shared" si="35"/>
        <v>0</v>
      </c>
      <c r="E163" s="123">
        <f t="shared" si="36"/>
        <v>0</v>
      </c>
      <c r="F163" s="44">
        <f t="shared" si="37"/>
        <v>0</v>
      </c>
      <c r="G163" s="44">
        <f t="shared" si="38"/>
        <v>0</v>
      </c>
      <c r="H163" s="44">
        <f t="shared" si="39"/>
        <v>0</v>
      </c>
      <c r="I163" s="44">
        <f t="shared" si="40"/>
        <v>0</v>
      </c>
      <c r="J163" s="44">
        <f t="shared" si="41"/>
        <v>0</v>
      </c>
      <c r="K163" s="44">
        <f t="shared" si="42"/>
        <v>0</v>
      </c>
      <c r="L163" s="44">
        <f t="shared" si="43"/>
        <v>0</v>
      </c>
      <c r="M163" s="44">
        <f t="shared" ca="1" si="44"/>
        <v>-5.1713956673790377E-6</v>
      </c>
      <c r="N163" s="44">
        <f t="shared" ca="1" si="45"/>
        <v>0</v>
      </c>
      <c r="O163" s="124">
        <f t="shared" ca="1" si="46"/>
        <v>0</v>
      </c>
      <c r="P163" s="44">
        <f t="shared" ca="1" si="47"/>
        <v>0</v>
      </c>
      <c r="Q163" s="44">
        <f t="shared" ca="1" si="48"/>
        <v>0</v>
      </c>
      <c r="R163" s="28">
        <f t="shared" ca="1" si="49"/>
        <v>5.1713956673790377E-6</v>
      </c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5">
      <c r="A164" s="121"/>
      <c r="B164" s="121"/>
      <c r="C164" s="121"/>
      <c r="D164" s="123">
        <f t="shared" si="35"/>
        <v>0</v>
      </c>
      <c r="E164" s="123">
        <f t="shared" si="36"/>
        <v>0</v>
      </c>
      <c r="F164" s="44">
        <f t="shared" si="37"/>
        <v>0</v>
      </c>
      <c r="G164" s="44">
        <f t="shared" si="38"/>
        <v>0</v>
      </c>
      <c r="H164" s="44">
        <f t="shared" si="39"/>
        <v>0</v>
      </c>
      <c r="I164" s="44">
        <f t="shared" si="40"/>
        <v>0</v>
      </c>
      <c r="J164" s="44">
        <f t="shared" si="41"/>
        <v>0</v>
      </c>
      <c r="K164" s="44">
        <f t="shared" si="42"/>
        <v>0</v>
      </c>
      <c r="L164" s="44">
        <f t="shared" si="43"/>
        <v>0</v>
      </c>
      <c r="M164" s="44">
        <f t="shared" ca="1" si="44"/>
        <v>-5.1713956673790377E-6</v>
      </c>
      <c r="N164" s="44">
        <f t="shared" ca="1" si="45"/>
        <v>0</v>
      </c>
      <c r="O164" s="124">
        <f t="shared" ca="1" si="46"/>
        <v>0</v>
      </c>
      <c r="P164" s="44">
        <f t="shared" ca="1" si="47"/>
        <v>0</v>
      </c>
      <c r="Q164" s="44">
        <f t="shared" ca="1" si="48"/>
        <v>0</v>
      </c>
      <c r="R164" s="28">
        <f t="shared" ca="1" si="49"/>
        <v>5.1713956673790377E-6</v>
      </c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5">
      <c r="A165" s="121"/>
      <c r="B165" s="121"/>
      <c r="C165" s="121"/>
      <c r="D165" s="123">
        <f t="shared" si="35"/>
        <v>0</v>
      </c>
      <c r="E165" s="123">
        <f t="shared" si="36"/>
        <v>0</v>
      </c>
      <c r="F165" s="44">
        <f t="shared" si="37"/>
        <v>0</v>
      </c>
      <c r="G165" s="44">
        <f t="shared" si="38"/>
        <v>0</v>
      </c>
      <c r="H165" s="44">
        <f t="shared" si="39"/>
        <v>0</v>
      </c>
      <c r="I165" s="44">
        <f t="shared" si="40"/>
        <v>0</v>
      </c>
      <c r="J165" s="44">
        <f t="shared" si="41"/>
        <v>0</v>
      </c>
      <c r="K165" s="44">
        <f t="shared" si="42"/>
        <v>0</v>
      </c>
      <c r="L165" s="44">
        <f t="shared" si="43"/>
        <v>0</v>
      </c>
      <c r="M165" s="44">
        <f t="shared" ca="1" si="44"/>
        <v>-5.1713956673790377E-6</v>
      </c>
      <c r="N165" s="44">
        <f t="shared" ca="1" si="45"/>
        <v>0</v>
      </c>
      <c r="O165" s="124">
        <f t="shared" ca="1" si="46"/>
        <v>0</v>
      </c>
      <c r="P165" s="44">
        <f t="shared" ca="1" si="47"/>
        <v>0</v>
      </c>
      <c r="Q165" s="44">
        <f t="shared" ca="1" si="48"/>
        <v>0</v>
      </c>
      <c r="R165" s="28">
        <f t="shared" ca="1" si="49"/>
        <v>5.1713956673790377E-6</v>
      </c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5">
      <c r="A166" s="121"/>
      <c r="B166" s="121"/>
      <c r="C166" s="121"/>
      <c r="D166" s="123">
        <f t="shared" si="35"/>
        <v>0</v>
      </c>
      <c r="E166" s="123">
        <f t="shared" si="36"/>
        <v>0</v>
      </c>
      <c r="F166" s="44">
        <f t="shared" si="37"/>
        <v>0</v>
      </c>
      <c r="G166" s="44">
        <f t="shared" si="38"/>
        <v>0</v>
      </c>
      <c r="H166" s="44">
        <f t="shared" si="39"/>
        <v>0</v>
      </c>
      <c r="I166" s="44">
        <f t="shared" si="40"/>
        <v>0</v>
      </c>
      <c r="J166" s="44">
        <f t="shared" si="41"/>
        <v>0</v>
      </c>
      <c r="K166" s="44">
        <f t="shared" si="42"/>
        <v>0</v>
      </c>
      <c r="L166" s="44">
        <f t="shared" si="43"/>
        <v>0</v>
      </c>
      <c r="M166" s="44">
        <f t="shared" ca="1" si="44"/>
        <v>-5.1713956673790377E-6</v>
      </c>
      <c r="N166" s="44">
        <f t="shared" ca="1" si="45"/>
        <v>0</v>
      </c>
      <c r="O166" s="124">
        <f t="shared" ca="1" si="46"/>
        <v>0</v>
      </c>
      <c r="P166" s="44">
        <f t="shared" ca="1" si="47"/>
        <v>0</v>
      </c>
      <c r="Q166" s="44">
        <f t="shared" ca="1" si="48"/>
        <v>0</v>
      </c>
      <c r="R166" s="28">
        <f t="shared" ca="1" si="49"/>
        <v>5.1713956673790377E-6</v>
      </c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5">
      <c r="A167" s="121"/>
      <c r="B167" s="121"/>
      <c r="C167" s="121"/>
      <c r="D167" s="123">
        <f t="shared" si="35"/>
        <v>0</v>
      </c>
      <c r="E167" s="123">
        <f t="shared" si="36"/>
        <v>0</v>
      </c>
      <c r="F167" s="44">
        <f t="shared" si="37"/>
        <v>0</v>
      </c>
      <c r="G167" s="44">
        <f t="shared" si="38"/>
        <v>0</v>
      </c>
      <c r="H167" s="44">
        <f t="shared" si="39"/>
        <v>0</v>
      </c>
      <c r="I167" s="44">
        <f t="shared" si="40"/>
        <v>0</v>
      </c>
      <c r="J167" s="44">
        <f t="shared" si="41"/>
        <v>0</v>
      </c>
      <c r="K167" s="44">
        <f t="shared" si="42"/>
        <v>0</v>
      </c>
      <c r="L167" s="44">
        <f t="shared" si="43"/>
        <v>0</v>
      </c>
      <c r="M167" s="44">
        <f t="shared" ca="1" si="44"/>
        <v>-5.1713956673790377E-6</v>
      </c>
      <c r="N167" s="44">
        <f t="shared" ca="1" si="45"/>
        <v>0</v>
      </c>
      <c r="O167" s="124">
        <f t="shared" ca="1" si="46"/>
        <v>0</v>
      </c>
      <c r="P167" s="44">
        <f t="shared" ca="1" si="47"/>
        <v>0</v>
      </c>
      <c r="Q167" s="44">
        <f t="shared" ca="1" si="48"/>
        <v>0</v>
      </c>
      <c r="R167" s="28">
        <f t="shared" ca="1" si="49"/>
        <v>5.1713956673790377E-6</v>
      </c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5">
      <c r="A168" s="121"/>
      <c r="B168" s="121"/>
      <c r="C168" s="121"/>
      <c r="D168" s="123">
        <f t="shared" si="35"/>
        <v>0</v>
      </c>
      <c r="E168" s="123">
        <f t="shared" si="36"/>
        <v>0</v>
      </c>
      <c r="F168" s="44">
        <f t="shared" si="37"/>
        <v>0</v>
      </c>
      <c r="G168" s="44">
        <f t="shared" si="38"/>
        <v>0</v>
      </c>
      <c r="H168" s="44">
        <f t="shared" si="39"/>
        <v>0</v>
      </c>
      <c r="I168" s="44">
        <f t="shared" si="40"/>
        <v>0</v>
      </c>
      <c r="J168" s="44">
        <f t="shared" si="41"/>
        <v>0</v>
      </c>
      <c r="K168" s="44">
        <f t="shared" si="42"/>
        <v>0</v>
      </c>
      <c r="L168" s="44">
        <f t="shared" si="43"/>
        <v>0</v>
      </c>
      <c r="M168" s="44">
        <f t="shared" ca="1" si="44"/>
        <v>-5.1713956673790377E-6</v>
      </c>
      <c r="N168" s="44">
        <f t="shared" ca="1" si="45"/>
        <v>0</v>
      </c>
      <c r="O168" s="124">
        <f t="shared" ca="1" si="46"/>
        <v>0</v>
      </c>
      <c r="P168" s="44">
        <f t="shared" ca="1" si="47"/>
        <v>0</v>
      </c>
      <c r="Q168" s="44">
        <f t="shared" ca="1" si="48"/>
        <v>0</v>
      </c>
      <c r="R168" s="28">
        <f t="shared" ca="1" si="49"/>
        <v>5.1713956673790377E-6</v>
      </c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5">
      <c r="A169" s="121"/>
      <c r="B169" s="121"/>
      <c r="C169" s="121"/>
      <c r="D169" s="123">
        <f t="shared" si="35"/>
        <v>0</v>
      </c>
      <c r="E169" s="123">
        <f t="shared" si="36"/>
        <v>0</v>
      </c>
      <c r="F169" s="44">
        <f t="shared" si="37"/>
        <v>0</v>
      </c>
      <c r="G169" s="44">
        <f t="shared" si="38"/>
        <v>0</v>
      </c>
      <c r="H169" s="44">
        <f t="shared" si="39"/>
        <v>0</v>
      </c>
      <c r="I169" s="44">
        <f t="shared" si="40"/>
        <v>0</v>
      </c>
      <c r="J169" s="44">
        <f t="shared" si="41"/>
        <v>0</v>
      </c>
      <c r="K169" s="44">
        <f t="shared" si="42"/>
        <v>0</v>
      </c>
      <c r="L169" s="44">
        <f t="shared" si="43"/>
        <v>0</v>
      </c>
      <c r="M169" s="44">
        <f t="shared" ca="1" si="44"/>
        <v>-5.1713956673790377E-6</v>
      </c>
      <c r="N169" s="44">
        <f t="shared" ca="1" si="45"/>
        <v>0</v>
      </c>
      <c r="O169" s="124">
        <f t="shared" ca="1" si="46"/>
        <v>0</v>
      </c>
      <c r="P169" s="44">
        <f t="shared" ca="1" si="47"/>
        <v>0</v>
      </c>
      <c r="Q169" s="44">
        <f t="shared" ca="1" si="48"/>
        <v>0</v>
      </c>
      <c r="R169" s="28">
        <f t="shared" ca="1" si="49"/>
        <v>5.1713956673790377E-6</v>
      </c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5">
      <c r="A170" s="121"/>
      <c r="B170" s="121"/>
      <c r="C170" s="121"/>
      <c r="D170" s="123">
        <f t="shared" si="35"/>
        <v>0</v>
      </c>
      <c r="E170" s="123">
        <f t="shared" si="36"/>
        <v>0</v>
      </c>
      <c r="F170" s="44">
        <f t="shared" si="37"/>
        <v>0</v>
      </c>
      <c r="G170" s="44">
        <f t="shared" si="38"/>
        <v>0</v>
      </c>
      <c r="H170" s="44">
        <f t="shared" si="39"/>
        <v>0</v>
      </c>
      <c r="I170" s="44">
        <f t="shared" si="40"/>
        <v>0</v>
      </c>
      <c r="J170" s="44">
        <f t="shared" si="41"/>
        <v>0</v>
      </c>
      <c r="K170" s="44">
        <f t="shared" si="42"/>
        <v>0</v>
      </c>
      <c r="L170" s="44">
        <f t="shared" si="43"/>
        <v>0</v>
      </c>
      <c r="M170" s="44">
        <f t="shared" ca="1" si="44"/>
        <v>-5.1713956673790377E-6</v>
      </c>
      <c r="N170" s="44">
        <f t="shared" ca="1" si="45"/>
        <v>0</v>
      </c>
      <c r="O170" s="124">
        <f t="shared" ca="1" si="46"/>
        <v>0</v>
      </c>
      <c r="P170" s="44">
        <f t="shared" ca="1" si="47"/>
        <v>0</v>
      </c>
      <c r="Q170" s="44">
        <f t="shared" ca="1" si="48"/>
        <v>0</v>
      </c>
      <c r="R170" s="28">
        <f t="shared" ca="1" si="49"/>
        <v>5.1713956673790377E-6</v>
      </c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5">
      <c r="A171" s="121"/>
      <c r="B171" s="121"/>
      <c r="C171" s="121"/>
      <c r="D171" s="123">
        <f t="shared" si="35"/>
        <v>0</v>
      </c>
      <c r="E171" s="123">
        <f t="shared" si="36"/>
        <v>0</v>
      </c>
      <c r="F171" s="44">
        <f t="shared" si="37"/>
        <v>0</v>
      </c>
      <c r="G171" s="44">
        <f t="shared" si="38"/>
        <v>0</v>
      </c>
      <c r="H171" s="44">
        <f t="shared" si="39"/>
        <v>0</v>
      </c>
      <c r="I171" s="44">
        <f t="shared" si="40"/>
        <v>0</v>
      </c>
      <c r="J171" s="44">
        <f t="shared" si="41"/>
        <v>0</v>
      </c>
      <c r="K171" s="44">
        <f t="shared" si="42"/>
        <v>0</v>
      </c>
      <c r="L171" s="44">
        <f t="shared" si="43"/>
        <v>0</v>
      </c>
      <c r="M171" s="44">
        <f t="shared" ca="1" si="44"/>
        <v>-5.1713956673790377E-6</v>
      </c>
      <c r="N171" s="44">
        <f t="shared" ca="1" si="45"/>
        <v>0</v>
      </c>
      <c r="O171" s="124">
        <f t="shared" ca="1" si="46"/>
        <v>0</v>
      </c>
      <c r="P171" s="44">
        <f t="shared" ca="1" si="47"/>
        <v>0</v>
      </c>
      <c r="Q171" s="44">
        <f t="shared" ca="1" si="48"/>
        <v>0</v>
      </c>
      <c r="R171" s="28">
        <f t="shared" ca="1" si="49"/>
        <v>5.1713956673790377E-6</v>
      </c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5">
      <c r="A172" s="121"/>
      <c r="B172" s="121"/>
      <c r="C172" s="121"/>
      <c r="D172" s="123">
        <f t="shared" si="35"/>
        <v>0</v>
      </c>
      <c r="E172" s="123">
        <f t="shared" si="36"/>
        <v>0</v>
      </c>
      <c r="F172" s="44">
        <f t="shared" si="37"/>
        <v>0</v>
      </c>
      <c r="G172" s="44">
        <f t="shared" si="38"/>
        <v>0</v>
      </c>
      <c r="H172" s="44">
        <f t="shared" si="39"/>
        <v>0</v>
      </c>
      <c r="I172" s="44">
        <f t="shared" si="40"/>
        <v>0</v>
      </c>
      <c r="J172" s="44">
        <f t="shared" si="41"/>
        <v>0</v>
      </c>
      <c r="K172" s="44">
        <f t="shared" si="42"/>
        <v>0</v>
      </c>
      <c r="L172" s="44">
        <f t="shared" si="43"/>
        <v>0</v>
      </c>
      <c r="M172" s="44">
        <f t="shared" ca="1" si="44"/>
        <v>-5.1713956673790377E-6</v>
      </c>
      <c r="N172" s="44">
        <f t="shared" ca="1" si="45"/>
        <v>0</v>
      </c>
      <c r="O172" s="124">
        <f t="shared" ca="1" si="46"/>
        <v>0</v>
      </c>
      <c r="P172" s="44">
        <f t="shared" ca="1" si="47"/>
        <v>0</v>
      </c>
      <c r="Q172" s="44">
        <f t="shared" ca="1" si="48"/>
        <v>0</v>
      </c>
      <c r="R172" s="28">
        <f t="shared" ca="1" si="49"/>
        <v>5.1713956673790377E-6</v>
      </c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5">
      <c r="A173" s="121"/>
      <c r="B173" s="121"/>
      <c r="C173" s="121"/>
      <c r="D173" s="123">
        <f t="shared" si="35"/>
        <v>0</v>
      </c>
      <c r="E173" s="123">
        <f t="shared" si="36"/>
        <v>0</v>
      </c>
      <c r="F173" s="44">
        <f t="shared" si="37"/>
        <v>0</v>
      </c>
      <c r="G173" s="44">
        <f t="shared" si="38"/>
        <v>0</v>
      </c>
      <c r="H173" s="44">
        <f t="shared" si="39"/>
        <v>0</v>
      </c>
      <c r="I173" s="44">
        <f t="shared" si="40"/>
        <v>0</v>
      </c>
      <c r="J173" s="44">
        <f t="shared" si="41"/>
        <v>0</v>
      </c>
      <c r="K173" s="44">
        <f t="shared" si="42"/>
        <v>0</v>
      </c>
      <c r="L173" s="44">
        <f t="shared" si="43"/>
        <v>0</v>
      </c>
      <c r="M173" s="44">
        <f t="shared" ca="1" si="44"/>
        <v>-5.1713956673790377E-6</v>
      </c>
      <c r="N173" s="44">
        <f t="shared" ca="1" si="45"/>
        <v>0</v>
      </c>
      <c r="O173" s="124">
        <f t="shared" ca="1" si="46"/>
        <v>0</v>
      </c>
      <c r="P173" s="44">
        <f t="shared" ca="1" si="47"/>
        <v>0</v>
      </c>
      <c r="Q173" s="44">
        <f t="shared" ca="1" si="48"/>
        <v>0</v>
      </c>
      <c r="R173" s="28">
        <f t="shared" ca="1" si="49"/>
        <v>5.1713956673790377E-6</v>
      </c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5">
      <c r="A174" s="121"/>
      <c r="B174" s="121"/>
      <c r="C174" s="121"/>
      <c r="D174" s="123">
        <f t="shared" si="35"/>
        <v>0</v>
      </c>
      <c r="E174" s="123">
        <f t="shared" si="36"/>
        <v>0</v>
      </c>
      <c r="F174" s="44">
        <f t="shared" si="37"/>
        <v>0</v>
      </c>
      <c r="G174" s="44">
        <f t="shared" si="38"/>
        <v>0</v>
      </c>
      <c r="H174" s="44">
        <f t="shared" si="39"/>
        <v>0</v>
      </c>
      <c r="I174" s="44">
        <f t="shared" si="40"/>
        <v>0</v>
      </c>
      <c r="J174" s="44">
        <f t="shared" si="41"/>
        <v>0</v>
      </c>
      <c r="K174" s="44">
        <f t="shared" si="42"/>
        <v>0</v>
      </c>
      <c r="L174" s="44">
        <f t="shared" si="43"/>
        <v>0</v>
      </c>
      <c r="M174" s="44">
        <f t="shared" ca="1" si="44"/>
        <v>-5.1713956673790377E-6</v>
      </c>
      <c r="N174" s="44">
        <f t="shared" ca="1" si="45"/>
        <v>0</v>
      </c>
      <c r="O174" s="124">
        <f t="shared" ca="1" si="46"/>
        <v>0</v>
      </c>
      <c r="P174" s="44">
        <f t="shared" ca="1" si="47"/>
        <v>0</v>
      </c>
      <c r="Q174" s="44">
        <f t="shared" ca="1" si="48"/>
        <v>0</v>
      </c>
      <c r="R174" s="28">
        <f t="shared" ca="1" si="49"/>
        <v>5.1713956673790377E-6</v>
      </c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5">
      <c r="A175" s="121"/>
      <c r="B175" s="121"/>
      <c r="C175" s="121"/>
      <c r="D175" s="123">
        <f t="shared" si="35"/>
        <v>0</v>
      </c>
      <c r="E175" s="123">
        <f t="shared" si="36"/>
        <v>0</v>
      </c>
      <c r="F175" s="44">
        <f t="shared" si="37"/>
        <v>0</v>
      </c>
      <c r="G175" s="44">
        <f t="shared" si="38"/>
        <v>0</v>
      </c>
      <c r="H175" s="44">
        <f t="shared" si="39"/>
        <v>0</v>
      </c>
      <c r="I175" s="44">
        <f t="shared" si="40"/>
        <v>0</v>
      </c>
      <c r="J175" s="44">
        <f t="shared" si="41"/>
        <v>0</v>
      </c>
      <c r="K175" s="44">
        <f t="shared" si="42"/>
        <v>0</v>
      </c>
      <c r="L175" s="44">
        <f t="shared" si="43"/>
        <v>0</v>
      </c>
      <c r="M175" s="44">
        <f t="shared" ca="1" si="44"/>
        <v>-5.1713956673790377E-6</v>
      </c>
      <c r="N175" s="44">
        <f t="shared" ca="1" si="45"/>
        <v>0</v>
      </c>
      <c r="O175" s="124">
        <f t="shared" ca="1" si="46"/>
        <v>0</v>
      </c>
      <c r="P175" s="44">
        <f t="shared" ca="1" si="47"/>
        <v>0</v>
      </c>
      <c r="Q175" s="44">
        <f t="shared" ca="1" si="48"/>
        <v>0</v>
      </c>
      <c r="R175" s="28">
        <f t="shared" ca="1" si="49"/>
        <v>5.1713956673790377E-6</v>
      </c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5">
      <c r="A176" s="121"/>
      <c r="B176" s="121"/>
      <c r="C176" s="121"/>
      <c r="D176" s="123">
        <f t="shared" si="35"/>
        <v>0</v>
      </c>
      <c r="E176" s="123">
        <f t="shared" si="36"/>
        <v>0</v>
      </c>
      <c r="F176" s="44">
        <f t="shared" si="37"/>
        <v>0</v>
      </c>
      <c r="G176" s="44">
        <f t="shared" si="38"/>
        <v>0</v>
      </c>
      <c r="H176" s="44">
        <f t="shared" si="39"/>
        <v>0</v>
      </c>
      <c r="I176" s="44">
        <f t="shared" si="40"/>
        <v>0</v>
      </c>
      <c r="J176" s="44">
        <f t="shared" si="41"/>
        <v>0</v>
      </c>
      <c r="K176" s="44">
        <f t="shared" si="42"/>
        <v>0</v>
      </c>
      <c r="L176" s="44">
        <f t="shared" si="43"/>
        <v>0</v>
      </c>
      <c r="M176" s="44">
        <f t="shared" ca="1" si="44"/>
        <v>-5.1713956673790377E-6</v>
      </c>
      <c r="N176" s="44">
        <f t="shared" ca="1" si="45"/>
        <v>0</v>
      </c>
      <c r="O176" s="124">
        <f t="shared" ca="1" si="46"/>
        <v>0</v>
      </c>
      <c r="P176" s="44">
        <f t="shared" ca="1" si="47"/>
        <v>0</v>
      </c>
      <c r="Q176" s="44">
        <f t="shared" ca="1" si="48"/>
        <v>0</v>
      </c>
      <c r="R176" s="28">
        <f t="shared" ca="1" si="49"/>
        <v>5.1713956673790377E-6</v>
      </c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5">
      <c r="A177" s="121"/>
      <c r="B177" s="121"/>
      <c r="C177" s="121"/>
      <c r="D177" s="123">
        <f t="shared" si="35"/>
        <v>0</v>
      </c>
      <c r="E177" s="123">
        <f t="shared" si="36"/>
        <v>0</v>
      </c>
      <c r="F177" s="44">
        <f t="shared" si="37"/>
        <v>0</v>
      </c>
      <c r="G177" s="44">
        <f t="shared" si="38"/>
        <v>0</v>
      </c>
      <c r="H177" s="44">
        <f t="shared" si="39"/>
        <v>0</v>
      </c>
      <c r="I177" s="44">
        <f t="shared" si="40"/>
        <v>0</v>
      </c>
      <c r="J177" s="44">
        <f t="shared" si="41"/>
        <v>0</v>
      </c>
      <c r="K177" s="44">
        <f t="shared" si="42"/>
        <v>0</v>
      </c>
      <c r="L177" s="44">
        <f t="shared" si="43"/>
        <v>0</v>
      </c>
      <c r="M177" s="44">
        <f t="shared" ca="1" si="44"/>
        <v>-5.1713956673790377E-6</v>
      </c>
      <c r="N177" s="44">
        <f t="shared" ca="1" si="45"/>
        <v>0</v>
      </c>
      <c r="O177" s="124">
        <f t="shared" ca="1" si="46"/>
        <v>0</v>
      </c>
      <c r="P177" s="44">
        <f t="shared" ca="1" si="47"/>
        <v>0</v>
      </c>
      <c r="Q177" s="44">
        <f t="shared" ca="1" si="48"/>
        <v>0</v>
      </c>
      <c r="R177" s="28">
        <f t="shared" ca="1" si="49"/>
        <v>5.1713956673790377E-6</v>
      </c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5">
      <c r="A178" s="121"/>
      <c r="B178" s="121"/>
      <c r="C178" s="121"/>
      <c r="D178" s="123">
        <f t="shared" si="35"/>
        <v>0</v>
      </c>
      <c r="E178" s="123">
        <f t="shared" si="36"/>
        <v>0</v>
      </c>
      <c r="F178" s="44">
        <f t="shared" si="37"/>
        <v>0</v>
      </c>
      <c r="G178" s="44">
        <f t="shared" si="38"/>
        <v>0</v>
      </c>
      <c r="H178" s="44">
        <f t="shared" si="39"/>
        <v>0</v>
      </c>
      <c r="I178" s="44">
        <f t="shared" si="40"/>
        <v>0</v>
      </c>
      <c r="J178" s="44">
        <f t="shared" si="41"/>
        <v>0</v>
      </c>
      <c r="K178" s="44">
        <f t="shared" si="42"/>
        <v>0</v>
      </c>
      <c r="L178" s="44">
        <f t="shared" si="43"/>
        <v>0</v>
      </c>
      <c r="M178" s="44">
        <f t="shared" ca="1" si="44"/>
        <v>-5.1713956673790377E-6</v>
      </c>
      <c r="N178" s="44">
        <f t="shared" ca="1" si="45"/>
        <v>0</v>
      </c>
      <c r="O178" s="124">
        <f t="shared" ca="1" si="46"/>
        <v>0</v>
      </c>
      <c r="P178" s="44">
        <f t="shared" ca="1" si="47"/>
        <v>0</v>
      </c>
      <c r="Q178" s="44">
        <f t="shared" ca="1" si="48"/>
        <v>0</v>
      </c>
      <c r="R178" s="28">
        <f t="shared" ca="1" si="49"/>
        <v>5.1713956673790377E-6</v>
      </c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5">
      <c r="A179" s="121"/>
      <c r="B179" s="121"/>
      <c r="C179" s="121"/>
      <c r="D179" s="123">
        <f t="shared" si="35"/>
        <v>0</v>
      </c>
      <c r="E179" s="123">
        <f t="shared" si="36"/>
        <v>0</v>
      </c>
      <c r="F179" s="44">
        <f t="shared" si="37"/>
        <v>0</v>
      </c>
      <c r="G179" s="44">
        <f t="shared" si="38"/>
        <v>0</v>
      </c>
      <c r="H179" s="44">
        <f t="shared" si="39"/>
        <v>0</v>
      </c>
      <c r="I179" s="44">
        <f t="shared" si="40"/>
        <v>0</v>
      </c>
      <c r="J179" s="44">
        <f t="shared" si="41"/>
        <v>0</v>
      </c>
      <c r="K179" s="44">
        <f t="shared" si="42"/>
        <v>0</v>
      </c>
      <c r="L179" s="44">
        <f t="shared" si="43"/>
        <v>0</v>
      </c>
      <c r="M179" s="44">
        <f t="shared" ca="1" si="44"/>
        <v>-5.1713956673790377E-6</v>
      </c>
      <c r="N179" s="44">
        <f t="shared" ca="1" si="45"/>
        <v>0</v>
      </c>
      <c r="O179" s="124">
        <f t="shared" ca="1" si="46"/>
        <v>0</v>
      </c>
      <c r="P179" s="44">
        <f t="shared" ca="1" si="47"/>
        <v>0</v>
      </c>
      <c r="Q179" s="44">
        <f t="shared" ca="1" si="48"/>
        <v>0</v>
      </c>
      <c r="R179" s="28">
        <f t="shared" ca="1" si="49"/>
        <v>5.1713956673790377E-6</v>
      </c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5">
      <c r="A180" s="121"/>
      <c r="B180" s="121"/>
      <c r="C180" s="121"/>
      <c r="D180" s="123">
        <f t="shared" si="35"/>
        <v>0</v>
      </c>
      <c r="E180" s="123">
        <f t="shared" si="36"/>
        <v>0</v>
      </c>
      <c r="F180" s="44">
        <f t="shared" si="37"/>
        <v>0</v>
      </c>
      <c r="G180" s="44">
        <f t="shared" si="38"/>
        <v>0</v>
      </c>
      <c r="H180" s="44">
        <f t="shared" si="39"/>
        <v>0</v>
      </c>
      <c r="I180" s="44">
        <f t="shared" si="40"/>
        <v>0</v>
      </c>
      <c r="J180" s="44">
        <f t="shared" si="41"/>
        <v>0</v>
      </c>
      <c r="K180" s="44">
        <f t="shared" si="42"/>
        <v>0</v>
      </c>
      <c r="L180" s="44">
        <f t="shared" si="43"/>
        <v>0</v>
      </c>
      <c r="M180" s="44">
        <f t="shared" ca="1" si="44"/>
        <v>-5.1713956673790377E-6</v>
      </c>
      <c r="N180" s="44">
        <f t="shared" ca="1" si="45"/>
        <v>0</v>
      </c>
      <c r="O180" s="124">
        <f t="shared" ca="1" si="46"/>
        <v>0</v>
      </c>
      <c r="P180" s="44">
        <f t="shared" ca="1" si="47"/>
        <v>0</v>
      </c>
      <c r="Q180" s="44">
        <f t="shared" ca="1" si="48"/>
        <v>0</v>
      </c>
      <c r="R180" s="28">
        <f t="shared" ca="1" si="49"/>
        <v>5.1713956673790377E-6</v>
      </c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5">
      <c r="A181" s="121"/>
      <c r="B181" s="121"/>
      <c r="C181" s="121"/>
      <c r="D181" s="123">
        <f t="shared" si="35"/>
        <v>0</v>
      </c>
      <c r="E181" s="123">
        <f t="shared" si="36"/>
        <v>0</v>
      </c>
      <c r="F181" s="44">
        <f t="shared" si="37"/>
        <v>0</v>
      </c>
      <c r="G181" s="44">
        <f t="shared" si="38"/>
        <v>0</v>
      </c>
      <c r="H181" s="44">
        <f t="shared" si="39"/>
        <v>0</v>
      </c>
      <c r="I181" s="44">
        <f t="shared" si="40"/>
        <v>0</v>
      </c>
      <c r="J181" s="44">
        <f t="shared" si="41"/>
        <v>0</v>
      </c>
      <c r="K181" s="44">
        <f t="shared" si="42"/>
        <v>0</v>
      </c>
      <c r="L181" s="44">
        <f t="shared" si="43"/>
        <v>0</v>
      </c>
      <c r="M181" s="44">
        <f t="shared" ca="1" si="44"/>
        <v>-5.1713956673790377E-6</v>
      </c>
      <c r="N181" s="44">
        <f t="shared" ca="1" si="45"/>
        <v>0</v>
      </c>
      <c r="O181" s="124">
        <f t="shared" ca="1" si="46"/>
        <v>0</v>
      </c>
      <c r="P181" s="44">
        <f t="shared" ca="1" si="47"/>
        <v>0</v>
      </c>
      <c r="Q181" s="44">
        <f t="shared" ca="1" si="48"/>
        <v>0</v>
      </c>
      <c r="R181" s="28">
        <f t="shared" ca="1" si="49"/>
        <v>5.1713956673790377E-6</v>
      </c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5">
      <c r="A182" s="121"/>
      <c r="B182" s="121"/>
      <c r="C182" s="121"/>
      <c r="D182" s="123">
        <f t="shared" si="35"/>
        <v>0</v>
      </c>
      <c r="E182" s="123">
        <f t="shared" si="36"/>
        <v>0</v>
      </c>
      <c r="F182" s="44">
        <f t="shared" si="37"/>
        <v>0</v>
      </c>
      <c r="G182" s="44">
        <f t="shared" si="38"/>
        <v>0</v>
      </c>
      <c r="H182" s="44">
        <f t="shared" si="39"/>
        <v>0</v>
      </c>
      <c r="I182" s="44">
        <f t="shared" si="40"/>
        <v>0</v>
      </c>
      <c r="J182" s="44">
        <f t="shared" si="41"/>
        <v>0</v>
      </c>
      <c r="K182" s="44">
        <f t="shared" si="42"/>
        <v>0</v>
      </c>
      <c r="L182" s="44">
        <f t="shared" si="43"/>
        <v>0</v>
      </c>
      <c r="M182" s="44">
        <f t="shared" ca="1" si="44"/>
        <v>-5.1713956673790377E-6</v>
      </c>
      <c r="N182" s="44">
        <f t="shared" ca="1" si="45"/>
        <v>0</v>
      </c>
      <c r="O182" s="124">
        <f t="shared" ca="1" si="46"/>
        <v>0</v>
      </c>
      <c r="P182" s="44">
        <f t="shared" ca="1" si="47"/>
        <v>0</v>
      </c>
      <c r="Q182" s="44">
        <f t="shared" ca="1" si="48"/>
        <v>0</v>
      </c>
      <c r="R182" s="28">
        <f t="shared" ca="1" si="49"/>
        <v>5.1713956673790377E-6</v>
      </c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5">
      <c r="A183" s="121"/>
      <c r="B183" s="121"/>
      <c r="C183" s="121"/>
      <c r="D183" s="123">
        <f t="shared" si="35"/>
        <v>0</v>
      </c>
      <c r="E183" s="123">
        <f t="shared" si="36"/>
        <v>0</v>
      </c>
      <c r="F183" s="44">
        <f t="shared" si="37"/>
        <v>0</v>
      </c>
      <c r="G183" s="44">
        <f t="shared" si="38"/>
        <v>0</v>
      </c>
      <c r="H183" s="44">
        <f t="shared" si="39"/>
        <v>0</v>
      </c>
      <c r="I183" s="44">
        <f t="shared" si="40"/>
        <v>0</v>
      </c>
      <c r="J183" s="44">
        <f t="shared" si="41"/>
        <v>0</v>
      </c>
      <c r="K183" s="44">
        <f t="shared" si="42"/>
        <v>0</v>
      </c>
      <c r="L183" s="44">
        <f t="shared" si="43"/>
        <v>0</v>
      </c>
      <c r="M183" s="44">
        <f t="shared" ca="1" si="44"/>
        <v>-5.1713956673790377E-6</v>
      </c>
      <c r="N183" s="44">
        <f t="shared" ca="1" si="45"/>
        <v>0</v>
      </c>
      <c r="O183" s="124">
        <f t="shared" ca="1" si="46"/>
        <v>0</v>
      </c>
      <c r="P183" s="44">
        <f t="shared" ca="1" si="47"/>
        <v>0</v>
      </c>
      <c r="Q183" s="44">
        <f t="shared" ca="1" si="48"/>
        <v>0</v>
      </c>
      <c r="R183" s="28">
        <f t="shared" ca="1" si="49"/>
        <v>5.1713956673790377E-6</v>
      </c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5">
      <c r="A184" s="121"/>
      <c r="B184" s="121"/>
      <c r="C184" s="121"/>
      <c r="D184" s="123">
        <f t="shared" si="35"/>
        <v>0</v>
      </c>
      <c r="E184" s="123">
        <f t="shared" si="36"/>
        <v>0</v>
      </c>
      <c r="F184" s="44">
        <f t="shared" si="37"/>
        <v>0</v>
      </c>
      <c r="G184" s="44">
        <f t="shared" si="38"/>
        <v>0</v>
      </c>
      <c r="H184" s="44">
        <f t="shared" si="39"/>
        <v>0</v>
      </c>
      <c r="I184" s="44">
        <f t="shared" si="40"/>
        <v>0</v>
      </c>
      <c r="J184" s="44">
        <f t="shared" si="41"/>
        <v>0</v>
      </c>
      <c r="K184" s="44">
        <f t="shared" si="42"/>
        <v>0</v>
      </c>
      <c r="L184" s="44">
        <f t="shared" si="43"/>
        <v>0</v>
      </c>
      <c r="M184" s="44">
        <f t="shared" ca="1" si="44"/>
        <v>-5.1713956673790377E-6</v>
      </c>
      <c r="N184" s="44">
        <f t="shared" ca="1" si="45"/>
        <v>0</v>
      </c>
      <c r="O184" s="124">
        <f t="shared" ca="1" si="46"/>
        <v>0</v>
      </c>
      <c r="P184" s="44">
        <f t="shared" ca="1" si="47"/>
        <v>0</v>
      </c>
      <c r="Q184" s="44">
        <f t="shared" ca="1" si="48"/>
        <v>0</v>
      </c>
      <c r="R184" s="28">
        <f t="shared" ca="1" si="49"/>
        <v>5.1713956673790377E-6</v>
      </c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5">
      <c r="A185" s="121"/>
      <c r="B185" s="121"/>
      <c r="C185" s="121"/>
      <c r="D185" s="123">
        <f t="shared" si="35"/>
        <v>0</v>
      </c>
      <c r="E185" s="123">
        <f t="shared" si="36"/>
        <v>0</v>
      </c>
      <c r="F185" s="44">
        <f t="shared" si="37"/>
        <v>0</v>
      </c>
      <c r="G185" s="44">
        <f t="shared" si="38"/>
        <v>0</v>
      </c>
      <c r="H185" s="44">
        <f t="shared" si="39"/>
        <v>0</v>
      </c>
      <c r="I185" s="44">
        <f t="shared" si="40"/>
        <v>0</v>
      </c>
      <c r="J185" s="44">
        <f t="shared" si="41"/>
        <v>0</v>
      </c>
      <c r="K185" s="44">
        <f t="shared" si="42"/>
        <v>0</v>
      </c>
      <c r="L185" s="44">
        <f t="shared" si="43"/>
        <v>0</v>
      </c>
      <c r="M185" s="44">
        <f t="shared" ca="1" si="44"/>
        <v>-5.1713956673790377E-6</v>
      </c>
      <c r="N185" s="44">
        <f t="shared" ca="1" si="45"/>
        <v>0</v>
      </c>
      <c r="O185" s="124">
        <f t="shared" ca="1" si="46"/>
        <v>0</v>
      </c>
      <c r="P185" s="44">
        <f t="shared" ca="1" si="47"/>
        <v>0</v>
      </c>
      <c r="Q185" s="44">
        <f t="shared" ca="1" si="48"/>
        <v>0</v>
      </c>
      <c r="R185" s="28">
        <f t="shared" ca="1" si="49"/>
        <v>5.1713956673790377E-6</v>
      </c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5">
      <c r="A186" s="121"/>
      <c r="B186" s="121"/>
      <c r="C186" s="121"/>
      <c r="D186" s="123">
        <f t="shared" si="35"/>
        <v>0</v>
      </c>
      <c r="E186" s="123">
        <f t="shared" si="36"/>
        <v>0</v>
      </c>
      <c r="F186" s="44">
        <f t="shared" si="37"/>
        <v>0</v>
      </c>
      <c r="G186" s="44">
        <f t="shared" si="38"/>
        <v>0</v>
      </c>
      <c r="H186" s="44">
        <f t="shared" si="39"/>
        <v>0</v>
      </c>
      <c r="I186" s="44">
        <f t="shared" si="40"/>
        <v>0</v>
      </c>
      <c r="J186" s="44">
        <f t="shared" si="41"/>
        <v>0</v>
      </c>
      <c r="K186" s="44">
        <f t="shared" si="42"/>
        <v>0</v>
      </c>
      <c r="L186" s="44">
        <f t="shared" si="43"/>
        <v>0</v>
      </c>
      <c r="M186" s="44">
        <f t="shared" ca="1" si="44"/>
        <v>-5.1713956673790377E-6</v>
      </c>
      <c r="N186" s="44">
        <f t="shared" ca="1" si="45"/>
        <v>0</v>
      </c>
      <c r="O186" s="124">
        <f t="shared" ca="1" si="46"/>
        <v>0</v>
      </c>
      <c r="P186" s="44">
        <f t="shared" ca="1" si="47"/>
        <v>0</v>
      </c>
      <c r="Q186" s="44">
        <f t="shared" ca="1" si="48"/>
        <v>0</v>
      </c>
      <c r="R186" s="28">
        <f t="shared" ca="1" si="49"/>
        <v>5.1713956673790377E-6</v>
      </c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5">
      <c r="A187" s="121"/>
      <c r="B187" s="121"/>
      <c r="C187" s="121"/>
      <c r="D187" s="123">
        <f t="shared" si="35"/>
        <v>0</v>
      </c>
      <c r="E187" s="123">
        <f t="shared" si="36"/>
        <v>0</v>
      </c>
      <c r="F187" s="44">
        <f t="shared" si="37"/>
        <v>0</v>
      </c>
      <c r="G187" s="44">
        <f t="shared" si="38"/>
        <v>0</v>
      </c>
      <c r="H187" s="44">
        <f t="shared" si="39"/>
        <v>0</v>
      </c>
      <c r="I187" s="44">
        <f t="shared" si="40"/>
        <v>0</v>
      </c>
      <c r="J187" s="44">
        <f t="shared" si="41"/>
        <v>0</v>
      </c>
      <c r="K187" s="44">
        <f t="shared" si="42"/>
        <v>0</v>
      </c>
      <c r="L187" s="44">
        <f t="shared" si="43"/>
        <v>0</v>
      </c>
      <c r="M187" s="44">
        <f t="shared" ca="1" si="44"/>
        <v>-5.1713956673790377E-6</v>
      </c>
      <c r="N187" s="44">
        <f t="shared" ca="1" si="45"/>
        <v>0</v>
      </c>
      <c r="O187" s="124">
        <f t="shared" ca="1" si="46"/>
        <v>0</v>
      </c>
      <c r="P187" s="44">
        <f t="shared" ca="1" si="47"/>
        <v>0</v>
      </c>
      <c r="Q187" s="44">
        <f t="shared" ca="1" si="48"/>
        <v>0</v>
      </c>
      <c r="R187" s="28">
        <f t="shared" ca="1" si="49"/>
        <v>5.1713956673790377E-6</v>
      </c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5">
      <c r="A188" s="121"/>
      <c r="B188" s="121"/>
      <c r="C188" s="121"/>
      <c r="D188" s="123">
        <f t="shared" si="35"/>
        <v>0</v>
      </c>
      <c r="E188" s="123">
        <f t="shared" si="36"/>
        <v>0</v>
      </c>
      <c r="F188" s="44">
        <f t="shared" si="37"/>
        <v>0</v>
      </c>
      <c r="G188" s="44">
        <f t="shared" si="38"/>
        <v>0</v>
      </c>
      <c r="H188" s="44">
        <f t="shared" si="39"/>
        <v>0</v>
      </c>
      <c r="I188" s="44">
        <f t="shared" si="40"/>
        <v>0</v>
      </c>
      <c r="J188" s="44">
        <f t="shared" si="41"/>
        <v>0</v>
      </c>
      <c r="K188" s="44">
        <f t="shared" si="42"/>
        <v>0</v>
      </c>
      <c r="L188" s="44">
        <f t="shared" si="43"/>
        <v>0</v>
      </c>
      <c r="M188" s="44">
        <f t="shared" ca="1" si="44"/>
        <v>-5.1713956673790377E-6</v>
      </c>
      <c r="N188" s="44">
        <f t="shared" ca="1" si="45"/>
        <v>0</v>
      </c>
      <c r="O188" s="124">
        <f t="shared" ca="1" si="46"/>
        <v>0</v>
      </c>
      <c r="P188" s="44">
        <f t="shared" ca="1" si="47"/>
        <v>0</v>
      </c>
      <c r="Q188" s="44">
        <f t="shared" ca="1" si="48"/>
        <v>0</v>
      </c>
      <c r="R188" s="28">
        <f t="shared" ca="1" si="49"/>
        <v>5.1713956673790377E-6</v>
      </c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5">
      <c r="A189" s="121"/>
      <c r="B189" s="121"/>
      <c r="C189" s="121"/>
      <c r="D189" s="123">
        <f t="shared" si="35"/>
        <v>0</v>
      </c>
      <c r="E189" s="123">
        <f t="shared" si="36"/>
        <v>0</v>
      </c>
      <c r="F189" s="44">
        <f t="shared" si="37"/>
        <v>0</v>
      </c>
      <c r="G189" s="44">
        <f t="shared" si="38"/>
        <v>0</v>
      </c>
      <c r="H189" s="44">
        <f t="shared" si="39"/>
        <v>0</v>
      </c>
      <c r="I189" s="44">
        <f t="shared" si="40"/>
        <v>0</v>
      </c>
      <c r="J189" s="44">
        <f t="shared" si="41"/>
        <v>0</v>
      </c>
      <c r="K189" s="44">
        <f t="shared" si="42"/>
        <v>0</v>
      </c>
      <c r="L189" s="44">
        <f t="shared" si="43"/>
        <v>0</v>
      </c>
      <c r="M189" s="44">
        <f t="shared" ca="1" si="44"/>
        <v>-5.1713956673790377E-6</v>
      </c>
      <c r="N189" s="44">
        <f t="shared" ca="1" si="45"/>
        <v>0</v>
      </c>
      <c r="O189" s="124">
        <f t="shared" ca="1" si="46"/>
        <v>0</v>
      </c>
      <c r="P189" s="44">
        <f t="shared" ca="1" si="47"/>
        <v>0</v>
      </c>
      <c r="Q189" s="44">
        <f t="shared" ca="1" si="48"/>
        <v>0</v>
      </c>
      <c r="R189" s="28">
        <f t="shared" ca="1" si="49"/>
        <v>5.1713956673790377E-6</v>
      </c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5">
      <c r="A190" s="121"/>
      <c r="B190" s="121"/>
      <c r="C190" s="121"/>
      <c r="D190" s="123">
        <f t="shared" si="35"/>
        <v>0</v>
      </c>
      <c r="E190" s="123">
        <f t="shared" si="36"/>
        <v>0</v>
      </c>
      <c r="F190" s="44">
        <f t="shared" si="37"/>
        <v>0</v>
      </c>
      <c r="G190" s="44">
        <f t="shared" si="38"/>
        <v>0</v>
      </c>
      <c r="H190" s="44">
        <f t="shared" si="39"/>
        <v>0</v>
      </c>
      <c r="I190" s="44">
        <f t="shared" si="40"/>
        <v>0</v>
      </c>
      <c r="J190" s="44">
        <f t="shared" si="41"/>
        <v>0</v>
      </c>
      <c r="K190" s="44">
        <f t="shared" si="42"/>
        <v>0</v>
      </c>
      <c r="L190" s="44">
        <f t="shared" si="43"/>
        <v>0</v>
      </c>
      <c r="M190" s="44">
        <f t="shared" ca="1" si="44"/>
        <v>-5.1713956673790377E-6</v>
      </c>
      <c r="N190" s="44">
        <f t="shared" ca="1" si="45"/>
        <v>0</v>
      </c>
      <c r="O190" s="124">
        <f t="shared" ca="1" si="46"/>
        <v>0</v>
      </c>
      <c r="P190" s="44">
        <f t="shared" ca="1" si="47"/>
        <v>0</v>
      </c>
      <c r="Q190" s="44">
        <f t="shared" ca="1" si="48"/>
        <v>0</v>
      </c>
      <c r="R190" s="28">
        <f t="shared" ca="1" si="49"/>
        <v>5.1713956673790377E-6</v>
      </c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5">
      <c r="A191" s="121"/>
      <c r="B191" s="121"/>
      <c r="C191" s="121"/>
      <c r="D191" s="123">
        <f t="shared" si="35"/>
        <v>0</v>
      </c>
      <c r="E191" s="123">
        <f t="shared" si="36"/>
        <v>0</v>
      </c>
      <c r="F191" s="44">
        <f t="shared" si="37"/>
        <v>0</v>
      </c>
      <c r="G191" s="44">
        <f t="shared" si="38"/>
        <v>0</v>
      </c>
      <c r="H191" s="44">
        <f t="shared" si="39"/>
        <v>0</v>
      </c>
      <c r="I191" s="44">
        <f t="shared" si="40"/>
        <v>0</v>
      </c>
      <c r="J191" s="44">
        <f t="shared" si="41"/>
        <v>0</v>
      </c>
      <c r="K191" s="44">
        <f t="shared" si="42"/>
        <v>0</v>
      </c>
      <c r="L191" s="44">
        <f t="shared" si="43"/>
        <v>0</v>
      </c>
      <c r="M191" s="44">
        <f t="shared" ca="1" si="44"/>
        <v>-5.1713956673790377E-6</v>
      </c>
      <c r="N191" s="44">
        <f t="shared" ca="1" si="45"/>
        <v>0</v>
      </c>
      <c r="O191" s="124">
        <f t="shared" ca="1" si="46"/>
        <v>0</v>
      </c>
      <c r="P191" s="44">
        <f t="shared" ca="1" si="47"/>
        <v>0</v>
      </c>
      <c r="Q191" s="44">
        <f t="shared" ca="1" si="48"/>
        <v>0</v>
      </c>
      <c r="R191" s="28">
        <f t="shared" ca="1" si="49"/>
        <v>5.1713956673790377E-6</v>
      </c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5">
      <c r="A192" s="121"/>
      <c r="B192" s="121"/>
      <c r="C192" s="121"/>
      <c r="D192" s="123">
        <f t="shared" si="35"/>
        <v>0</v>
      </c>
      <c r="E192" s="123">
        <f t="shared" si="36"/>
        <v>0</v>
      </c>
      <c r="F192" s="44">
        <f t="shared" si="37"/>
        <v>0</v>
      </c>
      <c r="G192" s="44">
        <f t="shared" si="38"/>
        <v>0</v>
      </c>
      <c r="H192" s="44">
        <f t="shared" si="39"/>
        <v>0</v>
      </c>
      <c r="I192" s="44">
        <f t="shared" si="40"/>
        <v>0</v>
      </c>
      <c r="J192" s="44">
        <f t="shared" si="41"/>
        <v>0</v>
      </c>
      <c r="K192" s="44">
        <f t="shared" si="42"/>
        <v>0</v>
      </c>
      <c r="L192" s="44">
        <f t="shared" si="43"/>
        <v>0</v>
      </c>
      <c r="M192" s="44">
        <f t="shared" ca="1" si="44"/>
        <v>-5.1713956673790377E-6</v>
      </c>
      <c r="N192" s="44">
        <f t="shared" ca="1" si="45"/>
        <v>0</v>
      </c>
      <c r="O192" s="124">
        <f t="shared" ca="1" si="46"/>
        <v>0</v>
      </c>
      <c r="P192" s="44">
        <f t="shared" ca="1" si="47"/>
        <v>0</v>
      </c>
      <c r="Q192" s="44">
        <f t="shared" ca="1" si="48"/>
        <v>0</v>
      </c>
      <c r="R192" s="28">
        <f t="shared" ca="1" si="49"/>
        <v>5.1713956673790377E-6</v>
      </c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5">
      <c r="A193" s="121"/>
      <c r="B193" s="121"/>
      <c r="C193" s="121"/>
      <c r="D193" s="123">
        <f t="shared" si="35"/>
        <v>0</v>
      </c>
      <c r="E193" s="123">
        <f t="shared" si="36"/>
        <v>0</v>
      </c>
      <c r="F193" s="44">
        <f t="shared" si="37"/>
        <v>0</v>
      </c>
      <c r="G193" s="44">
        <f t="shared" si="38"/>
        <v>0</v>
      </c>
      <c r="H193" s="44">
        <f t="shared" si="39"/>
        <v>0</v>
      </c>
      <c r="I193" s="44">
        <f t="shared" si="40"/>
        <v>0</v>
      </c>
      <c r="J193" s="44">
        <f t="shared" si="41"/>
        <v>0</v>
      </c>
      <c r="K193" s="44">
        <f t="shared" si="42"/>
        <v>0</v>
      </c>
      <c r="L193" s="44">
        <f t="shared" si="43"/>
        <v>0</v>
      </c>
      <c r="M193" s="44">
        <f t="shared" ca="1" si="44"/>
        <v>-5.1713956673790377E-6</v>
      </c>
      <c r="N193" s="44">
        <f t="shared" ca="1" si="45"/>
        <v>0</v>
      </c>
      <c r="O193" s="124">
        <f t="shared" ca="1" si="46"/>
        <v>0</v>
      </c>
      <c r="P193" s="44">
        <f t="shared" ca="1" si="47"/>
        <v>0</v>
      </c>
      <c r="Q193" s="44">
        <f t="shared" ca="1" si="48"/>
        <v>0</v>
      </c>
      <c r="R193" s="28">
        <f t="shared" ca="1" si="49"/>
        <v>5.1713956673790377E-6</v>
      </c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5">
      <c r="A194" s="121"/>
      <c r="B194" s="121"/>
      <c r="C194" s="121"/>
      <c r="D194" s="123">
        <f t="shared" si="35"/>
        <v>0</v>
      </c>
      <c r="E194" s="123">
        <f t="shared" si="36"/>
        <v>0</v>
      </c>
      <c r="F194" s="44">
        <f t="shared" si="37"/>
        <v>0</v>
      </c>
      <c r="G194" s="44">
        <f t="shared" si="38"/>
        <v>0</v>
      </c>
      <c r="H194" s="44">
        <f t="shared" si="39"/>
        <v>0</v>
      </c>
      <c r="I194" s="44">
        <f t="shared" si="40"/>
        <v>0</v>
      </c>
      <c r="J194" s="44">
        <f t="shared" si="41"/>
        <v>0</v>
      </c>
      <c r="K194" s="44">
        <f t="shared" si="42"/>
        <v>0</v>
      </c>
      <c r="L194" s="44">
        <f t="shared" si="43"/>
        <v>0</v>
      </c>
      <c r="M194" s="44">
        <f t="shared" ca="1" si="44"/>
        <v>-5.1713956673790377E-6</v>
      </c>
      <c r="N194" s="44">
        <f t="shared" ca="1" si="45"/>
        <v>0</v>
      </c>
      <c r="O194" s="124">
        <f t="shared" ca="1" si="46"/>
        <v>0</v>
      </c>
      <c r="P194" s="44">
        <f t="shared" ca="1" si="47"/>
        <v>0</v>
      </c>
      <c r="Q194" s="44">
        <f t="shared" ca="1" si="48"/>
        <v>0</v>
      </c>
      <c r="R194" s="28">
        <f t="shared" ca="1" si="49"/>
        <v>5.1713956673790377E-6</v>
      </c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5">
      <c r="A195" s="121"/>
      <c r="B195" s="121"/>
      <c r="C195" s="121"/>
      <c r="D195" s="123">
        <f t="shared" si="35"/>
        <v>0</v>
      </c>
      <c r="E195" s="123">
        <f t="shared" si="36"/>
        <v>0</v>
      </c>
      <c r="F195" s="44">
        <f t="shared" si="37"/>
        <v>0</v>
      </c>
      <c r="G195" s="44">
        <f t="shared" si="38"/>
        <v>0</v>
      </c>
      <c r="H195" s="44">
        <f t="shared" si="39"/>
        <v>0</v>
      </c>
      <c r="I195" s="44">
        <f t="shared" si="40"/>
        <v>0</v>
      </c>
      <c r="J195" s="44">
        <f t="shared" si="41"/>
        <v>0</v>
      </c>
      <c r="K195" s="44">
        <f t="shared" si="42"/>
        <v>0</v>
      </c>
      <c r="L195" s="44">
        <f t="shared" si="43"/>
        <v>0</v>
      </c>
      <c r="M195" s="44">
        <f t="shared" ca="1" si="44"/>
        <v>-5.1713956673790377E-6</v>
      </c>
      <c r="N195" s="44">
        <f t="shared" ca="1" si="45"/>
        <v>0</v>
      </c>
      <c r="O195" s="124">
        <f t="shared" ca="1" si="46"/>
        <v>0</v>
      </c>
      <c r="P195" s="44">
        <f t="shared" ca="1" si="47"/>
        <v>0</v>
      </c>
      <c r="Q195" s="44">
        <f t="shared" ca="1" si="48"/>
        <v>0</v>
      </c>
      <c r="R195" s="28">
        <f t="shared" ca="1" si="49"/>
        <v>5.1713956673790377E-6</v>
      </c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5">
      <c r="A196" s="121"/>
      <c r="B196" s="121"/>
      <c r="C196" s="121"/>
      <c r="D196" s="123">
        <f t="shared" si="35"/>
        <v>0</v>
      </c>
      <c r="E196" s="123">
        <f t="shared" si="36"/>
        <v>0</v>
      </c>
      <c r="F196" s="44">
        <f t="shared" si="37"/>
        <v>0</v>
      </c>
      <c r="G196" s="44">
        <f t="shared" si="38"/>
        <v>0</v>
      </c>
      <c r="H196" s="44">
        <f t="shared" si="39"/>
        <v>0</v>
      </c>
      <c r="I196" s="44">
        <f t="shared" si="40"/>
        <v>0</v>
      </c>
      <c r="J196" s="44">
        <f t="shared" si="41"/>
        <v>0</v>
      </c>
      <c r="K196" s="44">
        <f t="shared" si="42"/>
        <v>0</v>
      </c>
      <c r="L196" s="44">
        <f t="shared" si="43"/>
        <v>0</v>
      </c>
      <c r="M196" s="44">
        <f t="shared" ca="1" si="44"/>
        <v>-5.1713956673790377E-6</v>
      </c>
      <c r="N196" s="44">
        <f t="shared" ca="1" si="45"/>
        <v>0</v>
      </c>
      <c r="O196" s="124">
        <f t="shared" ca="1" si="46"/>
        <v>0</v>
      </c>
      <c r="P196" s="44">
        <f t="shared" ca="1" si="47"/>
        <v>0</v>
      </c>
      <c r="Q196" s="44">
        <f t="shared" ca="1" si="48"/>
        <v>0</v>
      </c>
      <c r="R196" s="28">
        <f t="shared" ca="1" si="49"/>
        <v>5.1713956673790377E-6</v>
      </c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5">
      <c r="A197" s="121"/>
      <c r="B197" s="121"/>
      <c r="C197" s="121"/>
      <c r="D197" s="123">
        <f t="shared" si="35"/>
        <v>0</v>
      </c>
      <c r="E197" s="123">
        <f t="shared" si="36"/>
        <v>0</v>
      </c>
      <c r="F197" s="44">
        <f t="shared" si="37"/>
        <v>0</v>
      </c>
      <c r="G197" s="44">
        <f t="shared" si="38"/>
        <v>0</v>
      </c>
      <c r="H197" s="44">
        <f t="shared" si="39"/>
        <v>0</v>
      </c>
      <c r="I197" s="44">
        <f t="shared" si="40"/>
        <v>0</v>
      </c>
      <c r="J197" s="44">
        <f t="shared" si="41"/>
        <v>0</v>
      </c>
      <c r="K197" s="44">
        <f t="shared" si="42"/>
        <v>0</v>
      </c>
      <c r="L197" s="44">
        <f t="shared" si="43"/>
        <v>0</v>
      </c>
      <c r="M197" s="44">
        <f t="shared" ca="1" si="44"/>
        <v>-5.1713956673790377E-6</v>
      </c>
      <c r="N197" s="44">
        <f t="shared" ca="1" si="45"/>
        <v>0</v>
      </c>
      <c r="O197" s="124">
        <f t="shared" ca="1" si="46"/>
        <v>0</v>
      </c>
      <c r="P197" s="44">
        <f t="shared" ca="1" si="47"/>
        <v>0</v>
      </c>
      <c r="Q197" s="44">
        <f t="shared" ca="1" si="48"/>
        <v>0</v>
      </c>
      <c r="R197" s="28">
        <f t="shared" ca="1" si="49"/>
        <v>5.1713956673790377E-6</v>
      </c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5">
      <c r="A198" s="121"/>
      <c r="B198" s="121"/>
      <c r="C198" s="121"/>
      <c r="D198" s="123">
        <f t="shared" si="35"/>
        <v>0</v>
      </c>
      <c r="E198" s="123">
        <f t="shared" si="36"/>
        <v>0</v>
      </c>
      <c r="F198" s="44">
        <f t="shared" si="37"/>
        <v>0</v>
      </c>
      <c r="G198" s="44">
        <f t="shared" si="38"/>
        <v>0</v>
      </c>
      <c r="H198" s="44">
        <f t="shared" si="39"/>
        <v>0</v>
      </c>
      <c r="I198" s="44">
        <f t="shared" si="40"/>
        <v>0</v>
      </c>
      <c r="J198" s="44">
        <f t="shared" si="41"/>
        <v>0</v>
      </c>
      <c r="K198" s="44">
        <f t="shared" si="42"/>
        <v>0</v>
      </c>
      <c r="L198" s="44">
        <f t="shared" si="43"/>
        <v>0</v>
      </c>
      <c r="M198" s="44">
        <f t="shared" ca="1" si="44"/>
        <v>-5.1713956673790377E-6</v>
      </c>
      <c r="N198" s="44">
        <f t="shared" ca="1" si="45"/>
        <v>0</v>
      </c>
      <c r="O198" s="124">
        <f t="shared" ca="1" si="46"/>
        <v>0</v>
      </c>
      <c r="P198" s="44">
        <f t="shared" ca="1" si="47"/>
        <v>0</v>
      </c>
      <c r="Q198" s="44">
        <f t="shared" ca="1" si="48"/>
        <v>0</v>
      </c>
      <c r="R198" s="28">
        <f t="shared" ca="1" si="49"/>
        <v>5.1713956673790377E-6</v>
      </c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5">
      <c r="A199" s="121"/>
      <c r="B199" s="121"/>
      <c r="C199" s="121"/>
      <c r="D199" s="123">
        <f t="shared" si="35"/>
        <v>0</v>
      </c>
      <c r="E199" s="123">
        <f t="shared" si="36"/>
        <v>0</v>
      </c>
      <c r="F199" s="44">
        <f t="shared" si="37"/>
        <v>0</v>
      </c>
      <c r="G199" s="44">
        <f t="shared" si="38"/>
        <v>0</v>
      </c>
      <c r="H199" s="44">
        <f t="shared" si="39"/>
        <v>0</v>
      </c>
      <c r="I199" s="44">
        <f t="shared" si="40"/>
        <v>0</v>
      </c>
      <c r="J199" s="44">
        <f t="shared" si="41"/>
        <v>0</v>
      </c>
      <c r="K199" s="44">
        <f t="shared" si="42"/>
        <v>0</v>
      </c>
      <c r="L199" s="44">
        <f t="shared" si="43"/>
        <v>0</v>
      </c>
      <c r="M199" s="44">
        <f t="shared" ca="1" si="44"/>
        <v>-5.1713956673790377E-6</v>
      </c>
      <c r="N199" s="44">
        <f t="shared" ca="1" si="45"/>
        <v>0</v>
      </c>
      <c r="O199" s="124">
        <f t="shared" ca="1" si="46"/>
        <v>0</v>
      </c>
      <c r="P199" s="44">
        <f t="shared" ca="1" si="47"/>
        <v>0</v>
      </c>
      <c r="Q199" s="44">
        <f t="shared" ca="1" si="48"/>
        <v>0</v>
      </c>
      <c r="R199" s="28">
        <f t="shared" ca="1" si="49"/>
        <v>5.1713956673790377E-6</v>
      </c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5">
      <c r="A200" s="121"/>
      <c r="B200" s="121"/>
      <c r="C200" s="121"/>
      <c r="D200" s="123">
        <f t="shared" si="35"/>
        <v>0</v>
      </c>
      <c r="E200" s="123">
        <f t="shared" si="36"/>
        <v>0</v>
      </c>
      <c r="F200" s="44">
        <f t="shared" si="37"/>
        <v>0</v>
      </c>
      <c r="G200" s="44">
        <f t="shared" si="38"/>
        <v>0</v>
      </c>
      <c r="H200" s="44">
        <f t="shared" si="39"/>
        <v>0</v>
      </c>
      <c r="I200" s="44">
        <f t="shared" si="40"/>
        <v>0</v>
      </c>
      <c r="J200" s="44">
        <f t="shared" si="41"/>
        <v>0</v>
      </c>
      <c r="K200" s="44">
        <f t="shared" si="42"/>
        <v>0</v>
      </c>
      <c r="L200" s="44">
        <f t="shared" si="43"/>
        <v>0</v>
      </c>
      <c r="M200" s="44">
        <f t="shared" ca="1" si="44"/>
        <v>-5.1713956673790377E-6</v>
      </c>
      <c r="N200" s="44">
        <f t="shared" ca="1" si="45"/>
        <v>0</v>
      </c>
      <c r="O200" s="124">
        <f t="shared" ca="1" si="46"/>
        <v>0</v>
      </c>
      <c r="P200" s="44">
        <f t="shared" ca="1" si="47"/>
        <v>0</v>
      </c>
      <c r="Q200" s="44">
        <f t="shared" ca="1" si="48"/>
        <v>0</v>
      </c>
      <c r="R200" s="28">
        <f t="shared" ca="1" si="49"/>
        <v>5.1713956673790377E-6</v>
      </c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5">
      <c r="A201" s="121"/>
      <c r="B201" s="121"/>
      <c r="C201" s="121"/>
      <c r="D201" s="123">
        <f t="shared" si="35"/>
        <v>0</v>
      </c>
      <c r="E201" s="123">
        <f t="shared" si="36"/>
        <v>0</v>
      </c>
      <c r="F201" s="44">
        <f t="shared" si="37"/>
        <v>0</v>
      </c>
      <c r="G201" s="44">
        <f t="shared" si="38"/>
        <v>0</v>
      </c>
      <c r="H201" s="44">
        <f t="shared" si="39"/>
        <v>0</v>
      </c>
      <c r="I201" s="44">
        <f t="shared" si="40"/>
        <v>0</v>
      </c>
      <c r="J201" s="44">
        <f t="shared" si="41"/>
        <v>0</v>
      </c>
      <c r="K201" s="44">
        <f t="shared" si="42"/>
        <v>0</v>
      </c>
      <c r="L201" s="44">
        <f t="shared" si="43"/>
        <v>0</v>
      </c>
      <c r="M201" s="44">
        <f t="shared" ca="1" si="44"/>
        <v>-5.1713956673790377E-6</v>
      </c>
      <c r="N201" s="44">
        <f t="shared" ca="1" si="45"/>
        <v>0</v>
      </c>
      <c r="O201" s="124">
        <f t="shared" ca="1" si="46"/>
        <v>0</v>
      </c>
      <c r="P201" s="44">
        <f t="shared" ca="1" si="47"/>
        <v>0</v>
      </c>
      <c r="Q201" s="44">
        <f t="shared" ca="1" si="48"/>
        <v>0</v>
      </c>
      <c r="R201" s="28">
        <f t="shared" ca="1" si="49"/>
        <v>5.1713956673790377E-6</v>
      </c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5">
      <c r="A202" s="121"/>
      <c r="B202" s="121"/>
      <c r="C202" s="121"/>
      <c r="D202" s="123">
        <f t="shared" si="35"/>
        <v>0</v>
      </c>
      <c r="E202" s="123">
        <f t="shared" si="36"/>
        <v>0</v>
      </c>
      <c r="F202" s="44">
        <f t="shared" si="37"/>
        <v>0</v>
      </c>
      <c r="G202" s="44">
        <f t="shared" si="38"/>
        <v>0</v>
      </c>
      <c r="H202" s="44">
        <f t="shared" si="39"/>
        <v>0</v>
      </c>
      <c r="I202" s="44">
        <f t="shared" si="40"/>
        <v>0</v>
      </c>
      <c r="J202" s="44">
        <f t="shared" si="41"/>
        <v>0</v>
      </c>
      <c r="K202" s="44">
        <f t="shared" si="42"/>
        <v>0</v>
      </c>
      <c r="L202" s="44">
        <f t="shared" si="43"/>
        <v>0</v>
      </c>
      <c r="M202" s="44">
        <f t="shared" ca="1" si="44"/>
        <v>-5.1713956673790377E-6</v>
      </c>
      <c r="N202" s="44">
        <f t="shared" ca="1" si="45"/>
        <v>0</v>
      </c>
      <c r="O202" s="124">
        <f t="shared" ca="1" si="46"/>
        <v>0</v>
      </c>
      <c r="P202" s="44">
        <f t="shared" ca="1" si="47"/>
        <v>0</v>
      </c>
      <c r="Q202" s="44">
        <f t="shared" ca="1" si="48"/>
        <v>0</v>
      </c>
      <c r="R202" s="28">
        <f t="shared" ca="1" si="49"/>
        <v>5.1713956673790377E-6</v>
      </c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5">
      <c r="A203" s="121"/>
      <c r="B203" s="121"/>
      <c r="C203" s="121"/>
      <c r="D203" s="123">
        <f t="shared" si="35"/>
        <v>0</v>
      </c>
      <c r="E203" s="123">
        <f t="shared" si="36"/>
        <v>0</v>
      </c>
      <c r="F203" s="44">
        <f t="shared" si="37"/>
        <v>0</v>
      </c>
      <c r="G203" s="44">
        <f t="shared" si="38"/>
        <v>0</v>
      </c>
      <c r="H203" s="44">
        <f t="shared" si="39"/>
        <v>0</v>
      </c>
      <c r="I203" s="44">
        <f t="shared" si="40"/>
        <v>0</v>
      </c>
      <c r="J203" s="44">
        <f t="shared" si="41"/>
        <v>0</v>
      </c>
      <c r="K203" s="44">
        <f t="shared" si="42"/>
        <v>0</v>
      </c>
      <c r="L203" s="44">
        <f t="shared" si="43"/>
        <v>0</v>
      </c>
      <c r="M203" s="44">
        <f t="shared" ca="1" si="44"/>
        <v>-5.1713956673790377E-6</v>
      </c>
      <c r="N203" s="44">
        <f t="shared" ca="1" si="45"/>
        <v>0</v>
      </c>
      <c r="O203" s="124">
        <f t="shared" ca="1" si="46"/>
        <v>0</v>
      </c>
      <c r="P203" s="44">
        <f t="shared" ca="1" si="47"/>
        <v>0</v>
      </c>
      <c r="Q203" s="44">
        <f t="shared" ca="1" si="48"/>
        <v>0</v>
      </c>
      <c r="R203" s="28">
        <f t="shared" ca="1" si="49"/>
        <v>5.1713956673790377E-6</v>
      </c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5">
      <c r="A204" s="121"/>
      <c r="B204" s="121"/>
      <c r="C204" s="121"/>
      <c r="D204" s="123">
        <f t="shared" si="35"/>
        <v>0</v>
      </c>
      <c r="E204" s="123">
        <f t="shared" si="36"/>
        <v>0</v>
      </c>
      <c r="F204" s="44">
        <f t="shared" si="37"/>
        <v>0</v>
      </c>
      <c r="G204" s="44">
        <f t="shared" si="38"/>
        <v>0</v>
      </c>
      <c r="H204" s="44">
        <f t="shared" si="39"/>
        <v>0</v>
      </c>
      <c r="I204" s="44">
        <f t="shared" si="40"/>
        <v>0</v>
      </c>
      <c r="J204" s="44">
        <f t="shared" si="41"/>
        <v>0</v>
      </c>
      <c r="K204" s="44">
        <f t="shared" si="42"/>
        <v>0</v>
      </c>
      <c r="L204" s="44">
        <f t="shared" si="43"/>
        <v>0</v>
      </c>
      <c r="M204" s="44">
        <f t="shared" ca="1" si="44"/>
        <v>-5.1713956673790377E-6</v>
      </c>
      <c r="N204" s="44">
        <f t="shared" ca="1" si="45"/>
        <v>0</v>
      </c>
      <c r="O204" s="124">
        <f t="shared" ca="1" si="46"/>
        <v>0</v>
      </c>
      <c r="P204" s="44">
        <f t="shared" ca="1" si="47"/>
        <v>0</v>
      </c>
      <c r="Q204" s="44">
        <f t="shared" ca="1" si="48"/>
        <v>0</v>
      </c>
      <c r="R204" s="28">
        <f t="shared" ca="1" si="49"/>
        <v>5.1713956673790377E-6</v>
      </c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5">
      <c r="A205" s="121"/>
      <c r="B205" s="121"/>
      <c r="C205" s="121"/>
      <c r="D205" s="123">
        <f t="shared" si="35"/>
        <v>0</v>
      </c>
      <c r="E205" s="123">
        <f t="shared" si="36"/>
        <v>0</v>
      </c>
      <c r="F205" s="44">
        <f t="shared" si="37"/>
        <v>0</v>
      </c>
      <c r="G205" s="44">
        <f t="shared" si="38"/>
        <v>0</v>
      </c>
      <c r="H205" s="44">
        <f t="shared" si="39"/>
        <v>0</v>
      </c>
      <c r="I205" s="44">
        <f t="shared" si="40"/>
        <v>0</v>
      </c>
      <c r="J205" s="44">
        <f t="shared" si="41"/>
        <v>0</v>
      </c>
      <c r="K205" s="44">
        <f t="shared" si="42"/>
        <v>0</v>
      </c>
      <c r="L205" s="44">
        <f t="shared" si="43"/>
        <v>0</v>
      </c>
      <c r="M205" s="44">
        <f t="shared" ca="1" si="44"/>
        <v>-5.1713956673790377E-6</v>
      </c>
      <c r="N205" s="44">
        <f t="shared" ca="1" si="45"/>
        <v>0</v>
      </c>
      <c r="O205" s="124">
        <f t="shared" ca="1" si="46"/>
        <v>0</v>
      </c>
      <c r="P205" s="44">
        <f t="shared" ca="1" si="47"/>
        <v>0</v>
      </c>
      <c r="Q205" s="44">
        <f t="shared" ca="1" si="48"/>
        <v>0</v>
      </c>
      <c r="R205" s="28">
        <f t="shared" ca="1" si="49"/>
        <v>5.1713956673790377E-6</v>
      </c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5">
      <c r="A206" s="121"/>
      <c r="B206" s="121"/>
      <c r="C206" s="121"/>
      <c r="D206" s="123">
        <f t="shared" si="35"/>
        <v>0</v>
      </c>
      <c r="E206" s="123">
        <f t="shared" si="36"/>
        <v>0</v>
      </c>
      <c r="F206" s="44">
        <f t="shared" si="37"/>
        <v>0</v>
      </c>
      <c r="G206" s="44">
        <f t="shared" si="38"/>
        <v>0</v>
      </c>
      <c r="H206" s="44">
        <f t="shared" si="39"/>
        <v>0</v>
      </c>
      <c r="I206" s="44">
        <f t="shared" si="40"/>
        <v>0</v>
      </c>
      <c r="J206" s="44">
        <f t="shared" si="41"/>
        <v>0</v>
      </c>
      <c r="K206" s="44">
        <f t="shared" si="42"/>
        <v>0</v>
      </c>
      <c r="L206" s="44">
        <f t="shared" si="43"/>
        <v>0</v>
      </c>
      <c r="M206" s="44">
        <f t="shared" ca="1" si="44"/>
        <v>-5.1713956673790377E-6</v>
      </c>
      <c r="N206" s="44">
        <f t="shared" ca="1" si="45"/>
        <v>0</v>
      </c>
      <c r="O206" s="124">
        <f t="shared" ca="1" si="46"/>
        <v>0</v>
      </c>
      <c r="P206" s="44">
        <f t="shared" ca="1" si="47"/>
        <v>0</v>
      </c>
      <c r="Q206" s="44">
        <f t="shared" ca="1" si="48"/>
        <v>0</v>
      </c>
      <c r="R206" s="28">
        <f t="shared" ca="1" si="49"/>
        <v>5.1713956673790377E-6</v>
      </c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5">
      <c r="A207" s="121"/>
      <c r="B207" s="121"/>
      <c r="C207" s="121"/>
      <c r="D207" s="123">
        <f t="shared" si="35"/>
        <v>0</v>
      </c>
      <c r="E207" s="123">
        <f t="shared" si="36"/>
        <v>0</v>
      </c>
      <c r="F207" s="44">
        <f t="shared" si="37"/>
        <v>0</v>
      </c>
      <c r="G207" s="44">
        <f t="shared" si="38"/>
        <v>0</v>
      </c>
      <c r="H207" s="44">
        <f t="shared" si="39"/>
        <v>0</v>
      </c>
      <c r="I207" s="44">
        <f t="shared" si="40"/>
        <v>0</v>
      </c>
      <c r="J207" s="44">
        <f t="shared" si="41"/>
        <v>0</v>
      </c>
      <c r="K207" s="44">
        <f t="shared" si="42"/>
        <v>0</v>
      </c>
      <c r="L207" s="44">
        <f t="shared" si="43"/>
        <v>0</v>
      </c>
      <c r="M207" s="44">
        <f t="shared" ca="1" si="44"/>
        <v>-5.1713956673790377E-6</v>
      </c>
      <c r="N207" s="44">
        <f t="shared" ca="1" si="45"/>
        <v>0</v>
      </c>
      <c r="O207" s="124">
        <f t="shared" ca="1" si="46"/>
        <v>0</v>
      </c>
      <c r="P207" s="44">
        <f t="shared" ca="1" si="47"/>
        <v>0</v>
      </c>
      <c r="Q207" s="44">
        <f t="shared" ca="1" si="48"/>
        <v>0</v>
      </c>
      <c r="R207" s="28">
        <f t="shared" ca="1" si="49"/>
        <v>5.1713956673790377E-6</v>
      </c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5">
      <c r="A208" s="121"/>
      <c r="B208" s="121"/>
      <c r="C208" s="121"/>
      <c r="D208" s="123">
        <f t="shared" si="35"/>
        <v>0</v>
      </c>
      <c r="E208" s="123">
        <f t="shared" si="36"/>
        <v>0</v>
      </c>
      <c r="F208" s="44">
        <f t="shared" si="37"/>
        <v>0</v>
      </c>
      <c r="G208" s="44">
        <f t="shared" si="38"/>
        <v>0</v>
      </c>
      <c r="H208" s="44">
        <f t="shared" si="39"/>
        <v>0</v>
      </c>
      <c r="I208" s="44">
        <f t="shared" si="40"/>
        <v>0</v>
      </c>
      <c r="J208" s="44">
        <f t="shared" si="41"/>
        <v>0</v>
      </c>
      <c r="K208" s="44">
        <f t="shared" si="42"/>
        <v>0</v>
      </c>
      <c r="L208" s="44">
        <f t="shared" si="43"/>
        <v>0</v>
      </c>
      <c r="M208" s="44">
        <f t="shared" ca="1" si="44"/>
        <v>-5.1713956673790377E-6</v>
      </c>
      <c r="N208" s="44">
        <f t="shared" ca="1" si="45"/>
        <v>0</v>
      </c>
      <c r="O208" s="124">
        <f t="shared" ca="1" si="46"/>
        <v>0</v>
      </c>
      <c r="P208" s="44">
        <f t="shared" ca="1" si="47"/>
        <v>0</v>
      </c>
      <c r="Q208" s="44">
        <f t="shared" ca="1" si="48"/>
        <v>0</v>
      </c>
      <c r="R208" s="28">
        <f t="shared" ca="1" si="49"/>
        <v>5.1713956673790377E-6</v>
      </c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5">
      <c r="A209" s="121"/>
      <c r="B209" s="121"/>
      <c r="C209" s="121"/>
      <c r="D209" s="123">
        <f t="shared" si="35"/>
        <v>0</v>
      </c>
      <c r="E209" s="123">
        <f t="shared" si="36"/>
        <v>0</v>
      </c>
      <c r="F209" s="44">
        <f t="shared" si="37"/>
        <v>0</v>
      </c>
      <c r="G209" s="44">
        <f t="shared" si="38"/>
        <v>0</v>
      </c>
      <c r="H209" s="44">
        <f t="shared" si="39"/>
        <v>0</v>
      </c>
      <c r="I209" s="44">
        <f t="shared" si="40"/>
        <v>0</v>
      </c>
      <c r="J209" s="44">
        <f t="shared" si="41"/>
        <v>0</v>
      </c>
      <c r="K209" s="44">
        <f t="shared" si="42"/>
        <v>0</v>
      </c>
      <c r="L209" s="44">
        <f t="shared" si="43"/>
        <v>0</v>
      </c>
      <c r="M209" s="44">
        <f t="shared" ca="1" si="44"/>
        <v>-5.1713956673790377E-6</v>
      </c>
      <c r="N209" s="44">
        <f t="shared" ca="1" si="45"/>
        <v>0</v>
      </c>
      <c r="O209" s="124">
        <f t="shared" ca="1" si="46"/>
        <v>0</v>
      </c>
      <c r="P209" s="44">
        <f t="shared" ca="1" si="47"/>
        <v>0</v>
      </c>
      <c r="Q209" s="44">
        <f t="shared" ca="1" si="48"/>
        <v>0</v>
      </c>
      <c r="R209" s="28">
        <f t="shared" ca="1" si="49"/>
        <v>5.1713956673790377E-6</v>
      </c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5">
      <c r="A210" s="121"/>
      <c r="B210" s="121"/>
      <c r="C210" s="121"/>
      <c r="D210" s="123">
        <f t="shared" si="35"/>
        <v>0</v>
      </c>
      <c r="E210" s="123">
        <f t="shared" si="36"/>
        <v>0</v>
      </c>
      <c r="F210" s="44">
        <f t="shared" si="37"/>
        <v>0</v>
      </c>
      <c r="G210" s="44">
        <f t="shared" si="38"/>
        <v>0</v>
      </c>
      <c r="H210" s="44">
        <f t="shared" si="39"/>
        <v>0</v>
      </c>
      <c r="I210" s="44">
        <f t="shared" si="40"/>
        <v>0</v>
      </c>
      <c r="J210" s="44">
        <f t="shared" si="41"/>
        <v>0</v>
      </c>
      <c r="K210" s="44">
        <f t="shared" si="42"/>
        <v>0</v>
      </c>
      <c r="L210" s="44">
        <f t="shared" si="43"/>
        <v>0</v>
      </c>
      <c r="M210" s="44">
        <f t="shared" ca="1" si="44"/>
        <v>-5.1713956673790377E-6</v>
      </c>
      <c r="N210" s="44">
        <f t="shared" ca="1" si="45"/>
        <v>0</v>
      </c>
      <c r="O210" s="124">
        <f t="shared" ca="1" si="46"/>
        <v>0</v>
      </c>
      <c r="P210" s="44">
        <f t="shared" ca="1" si="47"/>
        <v>0</v>
      </c>
      <c r="Q210" s="44">
        <f t="shared" ca="1" si="48"/>
        <v>0</v>
      </c>
      <c r="R210" s="28">
        <f t="shared" ca="1" si="49"/>
        <v>5.1713956673790377E-6</v>
      </c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5">
      <c r="A211" s="121"/>
      <c r="B211" s="121"/>
      <c r="C211" s="121"/>
      <c r="D211" s="123">
        <f t="shared" si="35"/>
        <v>0</v>
      </c>
      <c r="E211" s="123">
        <f t="shared" si="36"/>
        <v>0</v>
      </c>
      <c r="F211" s="44">
        <f t="shared" si="37"/>
        <v>0</v>
      </c>
      <c r="G211" s="44">
        <f t="shared" si="38"/>
        <v>0</v>
      </c>
      <c r="H211" s="44">
        <f t="shared" si="39"/>
        <v>0</v>
      </c>
      <c r="I211" s="44">
        <f t="shared" si="40"/>
        <v>0</v>
      </c>
      <c r="J211" s="44">
        <f t="shared" si="41"/>
        <v>0</v>
      </c>
      <c r="K211" s="44">
        <f t="shared" si="42"/>
        <v>0</v>
      </c>
      <c r="L211" s="44">
        <f t="shared" si="43"/>
        <v>0</v>
      </c>
      <c r="M211" s="44">
        <f t="shared" ca="1" si="44"/>
        <v>-5.1713956673790377E-6</v>
      </c>
      <c r="N211" s="44">
        <f t="shared" ca="1" si="45"/>
        <v>0</v>
      </c>
      <c r="O211" s="124">
        <f t="shared" ca="1" si="46"/>
        <v>0</v>
      </c>
      <c r="P211" s="44">
        <f t="shared" ca="1" si="47"/>
        <v>0</v>
      </c>
      <c r="Q211" s="44">
        <f t="shared" ca="1" si="48"/>
        <v>0</v>
      </c>
      <c r="R211" s="28">
        <f t="shared" ca="1" si="49"/>
        <v>5.1713956673790377E-6</v>
      </c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5">
      <c r="A212" s="121"/>
      <c r="B212" s="121"/>
      <c r="C212" s="121"/>
      <c r="D212" s="123">
        <f t="shared" si="35"/>
        <v>0</v>
      </c>
      <c r="E212" s="123">
        <f t="shared" si="36"/>
        <v>0</v>
      </c>
      <c r="F212" s="44">
        <f t="shared" si="37"/>
        <v>0</v>
      </c>
      <c r="G212" s="44">
        <f t="shared" si="38"/>
        <v>0</v>
      </c>
      <c r="H212" s="44">
        <f t="shared" si="39"/>
        <v>0</v>
      </c>
      <c r="I212" s="44">
        <f t="shared" si="40"/>
        <v>0</v>
      </c>
      <c r="J212" s="44">
        <f t="shared" si="41"/>
        <v>0</v>
      </c>
      <c r="K212" s="44">
        <f t="shared" si="42"/>
        <v>0</v>
      </c>
      <c r="L212" s="44">
        <f t="shared" si="43"/>
        <v>0</v>
      </c>
      <c r="M212" s="44">
        <f t="shared" ca="1" si="44"/>
        <v>-5.1713956673790377E-6</v>
      </c>
      <c r="N212" s="44">
        <f t="shared" ca="1" si="45"/>
        <v>0</v>
      </c>
      <c r="O212" s="124">
        <f t="shared" ca="1" si="46"/>
        <v>0</v>
      </c>
      <c r="P212" s="44">
        <f t="shared" ca="1" si="47"/>
        <v>0</v>
      </c>
      <c r="Q212" s="44">
        <f t="shared" ca="1" si="48"/>
        <v>0</v>
      </c>
      <c r="R212" s="28">
        <f t="shared" ca="1" si="49"/>
        <v>5.1713956673790377E-6</v>
      </c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5">
      <c r="A213" s="121"/>
      <c r="B213" s="121"/>
      <c r="C213" s="121"/>
      <c r="D213" s="123">
        <f t="shared" ref="D213:D276" si="50">A213/A$18</f>
        <v>0</v>
      </c>
      <c r="E213" s="123">
        <f t="shared" ref="E213:E276" si="51">B213/B$18</f>
        <v>0</v>
      </c>
      <c r="F213" s="44">
        <f t="shared" ref="F213:F276" si="52">$C213*D213</f>
        <v>0</v>
      </c>
      <c r="G213" s="44">
        <f t="shared" ref="G213:G276" si="53">$C213*E213</f>
        <v>0</v>
      </c>
      <c r="H213" s="44">
        <f t="shared" ref="H213:H276" si="54">C213*D213*D213</f>
        <v>0</v>
      </c>
      <c r="I213" s="44">
        <f t="shared" ref="I213:I276" si="55">C213*D213*D213*D213</f>
        <v>0</v>
      </c>
      <c r="J213" s="44">
        <f t="shared" ref="J213:J276" si="56">C213*D213*D213*D213*D213</f>
        <v>0</v>
      </c>
      <c r="K213" s="44">
        <f t="shared" ref="K213:K276" si="57">C213*E213*D213</f>
        <v>0</v>
      </c>
      <c r="L213" s="44">
        <f t="shared" ref="L213:L276" si="58">C213*E213*D213*D213</f>
        <v>0</v>
      </c>
      <c r="M213" s="44">
        <f t="shared" ref="M213:M276" ca="1" si="59">+E$4+E$5*D213+E$6*D213^2</f>
        <v>-5.1713956673790377E-6</v>
      </c>
      <c r="N213" s="44">
        <f t="shared" ref="N213:N276" ca="1" si="60">C213*(M213-E213)^2</f>
        <v>0</v>
      </c>
      <c r="O213" s="124">
        <f t="shared" ref="O213:O276" ca="1" si="61">(C213*O$1-O$2*F213+O$3*H213)^2</f>
        <v>0</v>
      </c>
      <c r="P213" s="44">
        <f t="shared" ref="P213:P276" ca="1" si="62">(-C213*O$2+O$4*F213-O$5*H213)^2</f>
        <v>0</v>
      </c>
      <c r="Q213" s="44">
        <f t="shared" ref="Q213:Q276" ca="1" si="63">+(C213*O$3-F213*O$5+H213*O$6)^2</f>
        <v>0</v>
      </c>
      <c r="R213" s="28">
        <f t="shared" ref="R213:R276" ca="1" si="64">+E213-M213</f>
        <v>5.1713956673790377E-6</v>
      </c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5">
      <c r="A214" s="121"/>
      <c r="B214" s="121"/>
      <c r="C214" s="121"/>
      <c r="D214" s="123">
        <f t="shared" si="50"/>
        <v>0</v>
      </c>
      <c r="E214" s="123">
        <f t="shared" si="51"/>
        <v>0</v>
      </c>
      <c r="F214" s="44">
        <f t="shared" si="52"/>
        <v>0</v>
      </c>
      <c r="G214" s="44">
        <f t="shared" si="53"/>
        <v>0</v>
      </c>
      <c r="H214" s="44">
        <f t="shared" si="54"/>
        <v>0</v>
      </c>
      <c r="I214" s="44">
        <f t="shared" si="55"/>
        <v>0</v>
      </c>
      <c r="J214" s="44">
        <f t="shared" si="56"/>
        <v>0</v>
      </c>
      <c r="K214" s="44">
        <f t="shared" si="57"/>
        <v>0</v>
      </c>
      <c r="L214" s="44">
        <f t="shared" si="58"/>
        <v>0</v>
      </c>
      <c r="M214" s="44">
        <f t="shared" ca="1" si="59"/>
        <v>-5.1713956673790377E-6</v>
      </c>
      <c r="N214" s="44">
        <f t="shared" ca="1" si="60"/>
        <v>0</v>
      </c>
      <c r="O214" s="124">
        <f t="shared" ca="1" si="61"/>
        <v>0</v>
      </c>
      <c r="P214" s="44">
        <f t="shared" ca="1" si="62"/>
        <v>0</v>
      </c>
      <c r="Q214" s="44">
        <f t="shared" ca="1" si="63"/>
        <v>0</v>
      </c>
      <c r="R214" s="28">
        <f t="shared" ca="1" si="64"/>
        <v>5.1713956673790377E-6</v>
      </c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5">
      <c r="A215" s="121"/>
      <c r="B215" s="121"/>
      <c r="C215" s="121"/>
      <c r="D215" s="123">
        <f t="shared" si="50"/>
        <v>0</v>
      </c>
      <c r="E215" s="123">
        <f t="shared" si="51"/>
        <v>0</v>
      </c>
      <c r="F215" s="44">
        <f t="shared" si="52"/>
        <v>0</v>
      </c>
      <c r="G215" s="44">
        <f t="shared" si="53"/>
        <v>0</v>
      </c>
      <c r="H215" s="44">
        <f t="shared" si="54"/>
        <v>0</v>
      </c>
      <c r="I215" s="44">
        <f t="shared" si="55"/>
        <v>0</v>
      </c>
      <c r="J215" s="44">
        <f t="shared" si="56"/>
        <v>0</v>
      </c>
      <c r="K215" s="44">
        <f t="shared" si="57"/>
        <v>0</v>
      </c>
      <c r="L215" s="44">
        <f t="shared" si="58"/>
        <v>0</v>
      </c>
      <c r="M215" s="44">
        <f t="shared" ca="1" si="59"/>
        <v>-5.1713956673790377E-6</v>
      </c>
      <c r="N215" s="44">
        <f t="shared" ca="1" si="60"/>
        <v>0</v>
      </c>
      <c r="O215" s="124">
        <f t="shared" ca="1" si="61"/>
        <v>0</v>
      </c>
      <c r="P215" s="44">
        <f t="shared" ca="1" si="62"/>
        <v>0</v>
      </c>
      <c r="Q215" s="44">
        <f t="shared" ca="1" si="63"/>
        <v>0</v>
      </c>
      <c r="R215" s="28">
        <f t="shared" ca="1" si="64"/>
        <v>5.1713956673790377E-6</v>
      </c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5">
      <c r="A216" s="121"/>
      <c r="B216" s="121"/>
      <c r="C216" s="121"/>
      <c r="D216" s="123">
        <f t="shared" si="50"/>
        <v>0</v>
      </c>
      <c r="E216" s="123">
        <f t="shared" si="51"/>
        <v>0</v>
      </c>
      <c r="F216" s="44">
        <f t="shared" si="52"/>
        <v>0</v>
      </c>
      <c r="G216" s="44">
        <f t="shared" si="53"/>
        <v>0</v>
      </c>
      <c r="H216" s="44">
        <f t="shared" si="54"/>
        <v>0</v>
      </c>
      <c r="I216" s="44">
        <f t="shared" si="55"/>
        <v>0</v>
      </c>
      <c r="J216" s="44">
        <f t="shared" si="56"/>
        <v>0</v>
      </c>
      <c r="K216" s="44">
        <f t="shared" si="57"/>
        <v>0</v>
      </c>
      <c r="L216" s="44">
        <f t="shared" si="58"/>
        <v>0</v>
      </c>
      <c r="M216" s="44">
        <f t="shared" ca="1" si="59"/>
        <v>-5.1713956673790377E-6</v>
      </c>
      <c r="N216" s="44">
        <f t="shared" ca="1" si="60"/>
        <v>0</v>
      </c>
      <c r="O216" s="124">
        <f t="shared" ca="1" si="61"/>
        <v>0</v>
      </c>
      <c r="P216" s="44">
        <f t="shared" ca="1" si="62"/>
        <v>0</v>
      </c>
      <c r="Q216" s="44">
        <f t="shared" ca="1" si="63"/>
        <v>0</v>
      </c>
      <c r="R216" s="28">
        <f t="shared" ca="1" si="64"/>
        <v>5.1713956673790377E-6</v>
      </c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5">
      <c r="A217" s="121"/>
      <c r="B217" s="121"/>
      <c r="C217" s="121"/>
      <c r="D217" s="123">
        <f t="shared" si="50"/>
        <v>0</v>
      </c>
      <c r="E217" s="123">
        <f t="shared" si="51"/>
        <v>0</v>
      </c>
      <c r="F217" s="44">
        <f t="shared" si="52"/>
        <v>0</v>
      </c>
      <c r="G217" s="44">
        <f t="shared" si="53"/>
        <v>0</v>
      </c>
      <c r="H217" s="44">
        <f t="shared" si="54"/>
        <v>0</v>
      </c>
      <c r="I217" s="44">
        <f t="shared" si="55"/>
        <v>0</v>
      </c>
      <c r="J217" s="44">
        <f t="shared" si="56"/>
        <v>0</v>
      </c>
      <c r="K217" s="44">
        <f t="shared" si="57"/>
        <v>0</v>
      </c>
      <c r="L217" s="44">
        <f t="shared" si="58"/>
        <v>0</v>
      </c>
      <c r="M217" s="44">
        <f t="shared" ca="1" si="59"/>
        <v>-5.1713956673790377E-6</v>
      </c>
      <c r="N217" s="44">
        <f t="shared" ca="1" si="60"/>
        <v>0</v>
      </c>
      <c r="O217" s="124">
        <f t="shared" ca="1" si="61"/>
        <v>0</v>
      </c>
      <c r="P217" s="44">
        <f t="shared" ca="1" si="62"/>
        <v>0</v>
      </c>
      <c r="Q217" s="44">
        <f t="shared" ca="1" si="63"/>
        <v>0</v>
      </c>
      <c r="R217" s="28">
        <f t="shared" ca="1" si="64"/>
        <v>5.1713956673790377E-6</v>
      </c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5">
      <c r="A218" s="121"/>
      <c r="B218" s="121"/>
      <c r="C218" s="121"/>
      <c r="D218" s="123">
        <f t="shared" si="50"/>
        <v>0</v>
      </c>
      <c r="E218" s="123">
        <f t="shared" si="51"/>
        <v>0</v>
      </c>
      <c r="F218" s="44">
        <f t="shared" si="52"/>
        <v>0</v>
      </c>
      <c r="G218" s="44">
        <f t="shared" si="53"/>
        <v>0</v>
      </c>
      <c r="H218" s="44">
        <f t="shared" si="54"/>
        <v>0</v>
      </c>
      <c r="I218" s="44">
        <f t="shared" si="55"/>
        <v>0</v>
      </c>
      <c r="J218" s="44">
        <f t="shared" si="56"/>
        <v>0</v>
      </c>
      <c r="K218" s="44">
        <f t="shared" si="57"/>
        <v>0</v>
      </c>
      <c r="L218" s="44">
        <f t="shared" si="58"/>
        <v>0</v>
      </c>
      <c r="M218" s="44">
        <f t="shared" ca="1" si="59"/>
        <v>-5.1713956673790377E-6</v>
      </c>
      <c r="N218" s="44">
        <f t="shared" ca="1" si="60"/>
        <v>0</v>
      </c>
      <c r="O218" s="124">
        <f t="shared" ca="1" si="61"/>
        <v>0</v>
      </c>
      <c r="P218" s="44">
        <f t="shared" ca="1" si="62"/>
        <v>0</v>
      </c>
      <c r="Q218" s="44">
        <f t="shared" ca="1" si="63"/>
        <v>0</v>
      </c>
      <c r="R218" s="28">
        <f t="shared" ca="1" si="64"/>
        <v>5.1713956673790377E-6</v>
      </c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5">
      <c r="A219" s="121"/>
      <c r="B219" s="121"/>
      <c r="C219" s="121"/>
      <c r="D219" s="123">
        <f t="shared" si="50"/>
        <v>0</v>
      </c>
      <c r="E219" s="123">
        <f t="shared" si="51"/>
        <v>0</v>
      </c>
      <c r="F219" s="44">
        <f t="shared" si="52"/>
        <v>0</v>
      </c>
      <c r="G219" s="44">
        <f t="shared" si="53"/>
        <v>0</v>
      </c>
      <c r="H219" s="44">
        <f t="shared" si="54"/>
        <v>0</v>
      </c>
      <c r="I219" s="44">
        <f t="shared" si="55"/>
        <v>0</v>
      </c>
      <c r="J219" s="44">
        <f t="shared" si="56"/>
        <v>0</v>
      </c>
      <c r="K219" s="44">
        <f t="shared" si="57"/>
        <v>0</v>
      </c>
      <c r="L219" s="44">
        <f t="shared" si="58"/>
        <v>0</v>
      </c>
      <c r="M219" s="44">
        <f t="shared" ca="1" si="59"/>
        <v>-5.1713956673790377E-6</v>
      </c>
      <c r="N219" s="44">
        <f t="shared" ca="1" si="60"/>
        <v>0</v>
      </c>
      <c r="O219" s="124">
        <f t="shared" ca="1" si="61"/>
        <v>0</v>
      </c>
      <c r="P219" s="44">
        <f t="shared" ca="1" si="62"/>
        <v>0</v>
      </c>
      <c r="Q219" s="44">
        <f t="shared" ca="1" si="63"/>
        <v>0</v>
      </c>
      <c r="R219" s="28">
        <f t="shared" ca="1" si="64"/>
        <v>5.1713956673790377E-6</v>
      </c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5">
      <c r="A220" s="121"/>
      <c r="B220" s="121"/>
      <c r="C220" s="121"/>
      <c r="D220" s="123">
        <f t="shared" si="50"/>
        <v>0</v>
      </c>
      <c r="E220" s="123">
        <f t="shared" si="51"/>
        <v>0</v>
      </c>
      <c r="F220" s="44">
        <f t="shared" si="52"/>
        <v>0</v>
      </c>
      <c r="G220" s="44">
        <f t="shared" si="53"/>
        <v>0</v>
      </c>
      <c r="H220" s="44">
        <f t="shared" si="54"/>
        <v>0</v>
      </c>
      <c r="I220" s="44">
        <f t="shared" si="55"/>
        <v>0</v>
      </c>
      <c r="J220" s="44">
        <f t="shared" si="56"/>
        <v>0</v>
      </c>
      <c r="K220" s="44">
        <f t="shared" si="57"/>
        <v>0</v>
      </c>
      <c r="L220" s="44">
        <f t="shared" si="58"/>
        <v>0</v>
      </c>
      <c r="M220" s="44">
        <f t="shared" ca="1" si="59"/>
        <v>-5.1713956673790377E-6</v>
      </c>
      <c r="N220" s="44">
        <f t="shared" ca="1" si="60"/>
        <v>0</v>
      </c>
      <c r="O220" s="124">
        <f t="shared" ca="1" si="61"/>
        <v>0</v>
      </c>
      <c r="P220" s="44">
        <f t="shared" ca="1" si="62"/>
        <v>0</v>
      </c>
      <c r="Q220" s="44">
        <f t="shared" ca="1" si="63"/>
        <v>0</v>
      </c>
      <c r="R220" s="28">
        <f t="shared" ca="1" si="64"/>
        <v>5.1713956673790377E-6</v>
      </c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5">
      <c r="A221" s="121"/>
      <c r="B221" s="121"/>
      <c r="C221" s="121"/>
      <c r="D221" s="123">
        <f t="shared" si="50"/>
        <v>0</v>
      </c>
      <c r="E221" s="123">
        <f t="shared" si="51"/>
        <v>0</v>
      </c>
      <c r="F221" s="44">
        <f t="shared" si="52"/>
        <v>0</v>
      </c>
      <c r="G221" s="44">
        <f t="shared" si="53"/>
        <v>0</v>
      </c>
      <c r="H221" s="44">
        <f t="shared" si="54"/>
        <v>0</v>
      </c>
      <c r="I221" s="44">
        <f t="shared" si="55"/>
        <v>0</v>
      </c>
      <c r="J221" s="44">
        <f t="shared" si="56"/>
        <v>0</v>
      </c>
      <c r="K221" s="44">
        <f t="shared" si="57"/>
        <v>0</v>
      </c>
      <c r="L221" s="44">
        <f t="shared" si="58"/>
        <v>0</v>
      </c>
      <c r="M221" s="44">
        <f t="shared" ca="1" si="59"/>
        <v>-5.1713956673790377E-6</v>
      </c>
      <c r="N221" s="44">
        <f t="shared" ca="1" si="60"/>
        <v>0</v>
      </c>
      <c r="O221" s="124">
        <f t="shared" ca="1" si="61"/>
        <v>0</v>
      </c>
      <c r="P221" s="44">
        <f t="shared" ca="1" si="62"/>
        <v>0</v>
      </c>
      <c r="Q221" s="44">
        <f t="shared" ca="1" si="63"/>
        <v>0</v>
      </c>
      <c r="R221" s="28">
        <f t="shared" ca="1" si="64"/>
        <v>5.1713956673790377E-6</v>
      </c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5">
      <c r="A222" s="121"/>
      <c r="B222" s="121"/>
      <c r="C222" s="121"/>
      <c r="D222" s="123">
        <f t="shared" si="50"/>
        <v>0</v>
      </c>
      <c r="E222" s="123">
        <f t="shared" si="51"/>
        <v>0</v>
      </c>
      <c r="F222" s="44">
        <f t="shared" si="52"/>
        <v>0</v>
      </c>
      <c r="G222" s="44">
        <f t="shared" si="53"/>
        <v>0</v>
      </c>
      <c r="H222" s="44">
        <f t="shared" si="54"/>
        <v>0</v>
      </c>
      <c r="I222" s="44">
        <f t="shared" si="55"/>
        <v>0</v>
      </c>
      <c r="J222" s="44">
        <f t="shared" si="56"/>
        <v>0</v>
      </c>
      <c r="K222" s="44">
        <f t="shared" si="57"/>
        <v>0</v>
      </c>
      <c r="L222" s="44">
        <f t="shared" si="58"/>
        <v>0</v>
      </c>
      <c r="M222" s="44">
        <f t="shared" ca="1" si="59"/>
        <v>-5.1713956673790377E-6</v>
      </c>
      <c r="N222" s="44">
        <f t="shared" ca="1" si="60"/>
        <v>0</v>
      </c>
      <c r="O222" s="124">
        <f t="shared" ca="1" si="61"/>
        <v>0</v>
      </c>
      <c r="P222" s="44">
        <f t="shared" ca="1" si="62"/>
        <v>0</v>
      </c>
      <c r="Q222" s="44">
        <f t="shared" ca="1" si="63"/>
        <v>0</v>
      </c>
      <c r="R222" s="28">
        <f t="shared" ca="1" si="64"/>
        <v>5.1713956673790377E-6</v>
      </c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5">
      <c r="A223" s="121"/>
      <c r="B223" s="121"/>
      <c r="C223" s="121"/>
      <c r="D223" s="123">
        <f t="shared" si="50"/>
        <v>0</v>
      </c>
      <c r="E223" s="123">
        <f t="shared" si="51"/>
        <v>0</v>
      </c>
      <c r="F223" s="44">
        <f t="shared" si="52"/>
        <v>0</v>
      </c>
      <c r="G223" s="44">
        <f t="shared" si="53"/>
        <v>0</v>
      </c>
      <c r="H223" s="44">
        <f t="shared" si="54"/>
        <v>0</v>
      </c>
      <c r="I223" s="44">
        <f t="shared" si="55"/>
        <v>0</v>
      </c>
      <c r="J223" s="44">
        <f t="shared" si="56"/>
        <v>0</v>
      </c>
      <c r="K223" s="44">
        <f t="shared" si="57"/>
        <v>0</v>
      </c>
      <c r="L223" s="44">
        <f t="shared" si="58"/>
        <v>0</v>
      </c>
      <c r="M223" s="44">
        <f t="shared" ca="1" si="59"/>
        <v>-5.1713956673790377E-6</v>
      </c>
      <c r="N223" s="44">
        <f t="shared" ca="1" si="60"/>
        <v>0</v>
      </c>
      <c r="O223" s="124">
        <f t="shared" ca="1" si="61"/>
        <v>0</v>
      </c>
      <c r="P223" s="44">
        <f t="shared" ca="1" si="62"/>
        <v>0</v>
      </c>
      <c r="Q223" s="44">
        <f t="shared" ca="1" si="63"/>
        <v>0</v>
      </c>
      <c r="R223" s="28">
        <f t="shared" ca="1" si="64"/>
        <v>5.1713956673790377E-6</v>
      </c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5">
      <c r="A224" s="121"/>
      <c r="B224" s="121"/>
      <c r="C224" s="121"/>
      <c r="D224" s="123">
        <f t="shared" si="50"/>
        <v>0</v>
      </c>
      <c r="E224" s="123">
        <f t="shared" si="51"/>
        <v>0</v>
      </c>
      <c r="F224" s="44">
        <f t="shared" si="52"/>
        <v>0</v>
      </c>
      <c r="G224" s="44">
        <f t="shared" si="53"/>
        <v>0</v>
      </c>
      <c r="H224" s="44">
        <f t="shared" si="54"/>
        <v>0</v>
      </c>
      <c r="I224" s="44">
        <f t="shared" si="55"/>
        <v>0</v>
      </c>
      <c r="J224" s="44">
        <f t="shared" si="56"/>
        <v>0</v>
      </c>
      <c r="K224" s="44">
        <f t="shared" si="57"/>
        <v>0</v>
      </c>
      <c r="L224" s="44">
        <f t="shared" si="58"/>
        <v>0</v>
      </c>
      <c r="M224" s="44">
        <f t="shared" ca="1" si="59"/>
        <v>-5.1713956673790377E-6</v>
      </c>
      <c r="N224" s="44">
        <f t="shared" ca="1" si="60"/>
        <v>0</v>
      </c>
      <c r="O224" s="124">
        <f t="shared" ca="1" si="61"/>
        <v>0</v>
      </c>
      <c r="P224" s="44">
        <f t="shared" ca="1" si="62"/>
        <v>0</v>
      </c>
      <c r="Q224" s="44">
        <f t="shared" ca="1" si="63"/>
        <v>0</v>
      </c>
      <c r="R224" s="28">
        <f t="shared" ca="1" si="64"/>
        <v>5.1713956673790377E-6</v>
      </c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5">
      <c r="A225" s="121"/>
      <c r="B225" s="121"/>
      <c r="C225" s="121"/>
      <c r="D225" s="123">
        <f t="shared" si="50"/>
        <v>0</v>
      </c>
      <c r="E225" s="123">
        <f t="shared" si="51"/>
        <v>0</v>
      </c>
      <c r="F225" s="44">
        <f t="shared" si="52"/>
        <v>0</v>
      </c>
      <c r="G225" s="44">
        <f t="shared" si="53"/>
        <v>0</v>
      </c>
      <c r="H225" s="44">
        <f t="shared" si="54"/>
        <v>0</v>
      </c>
      <c r="I225" s="44">
        <f t="shared" si="55"/>
        <v>0</v>
      </c>
      <c r="J225" s="44">
        <f t="shared" si="56"/>
        <v>0</v>
      </c>
      <c r="K225" s="44">
        <f t="shared" si="57"/>
        <v>0</v>
      </c>
      <c r="L225" s="44">
        <f t="shared" si="58"/>
        <v>0</v>
      </c>
      <c r="M225" s="44">
        <f t="shared" ca="1" si="59"/>
        <v>-5.1713956673790377E-6</v>
      </c>
      <c r="N225" s="44">
        <f t="shared" ca="1" si="60"/>
        <v>0</v>
      </c>
      <c r="O225" s="124">
        <f t="shared" ca="1" si="61"/>
        <v>0</v>
      </c>
      <c r="P225" s="44">
        <f t="shared" ca="1" si="62"/>
        <v>0</v>
      </c>
      <c r="Q225" s="44">
        <f t="shared" ca="1" si="63"/>
        <v>0</v>
      </c>
      <c r="R225" s="28">
        <f t="shared" ca="1" si="64"/>
        <v>5.1713956673790377E-6</v>
      </c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5">
      <c r="A226" s="121"/>
      <c r="B226" s="121"/>
      <c r="C226" s="121"/>
      <c r="D226" s="123">
        <f t="shared" si="50"/>
        <v>0</v>
      </c>
      <c r="E226" s="123">
        <f t="shared" si="51"/>
        <v>0</v>
      </c>
      <c r="F226" s="44">
        <f t="shared" si="52"/>
        <v>0</v>
      </c>
      <c r="G226" s="44">
        <f t="shared" si="53"/>
        <v>0</v>
      </c>
      <c r="H226" s="44">
        <f t="shared" si="54"/>
        <v>0</v>
      </c>
      <c r="I226" s="44">
        <f t="shared" si="55"/>
        <v>0</v>
      </c>
      <c r="J226" s="44">
        <f t="shared" si="56"/>
        <v>0</v>
      </c>
      <c r="K226" s="44">
        <f t="shared" si="57"/>
        <v>0</v>
      </c>
      <c r="L226" s="44">
        <f t="shared" si="58"/>
        <v>0</v>
      </c>
      <c r="M226" s="44">
        <f t="shared" ca="1" si="59"/>
        <v>-5.1713956673790377E-6</v>
      </c>
      <c r="N226" s="44">
        <f t="shared" ca="1" si="60"/>
        <v>0</v>
      </c>
      <c r="O226" s="124">
        <f t="shared" ca="1" si="61"/>
        <v>0</v>
      </c>
      <c r="P226" s="44">
        <f t="shared" ca="1" si="62"/>
        <v>0</v>
      </c>
      <c r="Q226" s="44">
        <f t="shared" ca="1" si="63"/>
        <v>0</v>
      </c>
      <c r="R226" s="28">
        <f t="shared" ca="1" si="64"/>
        <v>5.1713956673790377E-6</v>
      </c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5">
      <c r="A227" s="121"/>
      <c r="B227" s="121"/>
      <c r="C227" s="121"/>
      <c r="D227" s="123">
        <f t="shared" si="50"/>
        <v>0</v>
      </c>
      <c r="E227" s="123">
        <f t="shared" si="51"/>
        <v>0</v>
      </c>
      <c r="F227" s="44">
        <f t="shared" si="52"/>
        <v>0</v>
      </c>
      <c r="G227" s="44">
        <f t="shared" si="53"/>
        <v>0</v>
      </c>
      <c r="H227" s="44">
        <f t="shared" si="54"/>
        <v>0</v>
      </c>
      <c r="I227" s="44">
        <f t="shared" si="55"/>
        <v>0</v>
      </c>
      <c r="J227" s="44">
        <f t="shared" si="56"/>
        <v>0</v>
      </c>
      <c r="K227" s="44">
        <f t="shared" si="57"/>
        <v>0</v>
      </c>
      <c r="L227" s="44">
        <f t="shared" si="58"/>
        <v>0</v>
      </c>
      <c r="M227" s="44">
        <f t="shared" ca="1" si="59"/>
        <v>-5.1713956673790377E-6</v>
      </c>
      <c r="N227" s="44">
        <f t="shared" ca="1" si="60"/>
        <v>0</v>
      </c>
      <c r="O227" s="124">
        <f t="shared" ca="1" si="61"/>
        <v>0</v>
      </c>
      <c r="P227" s="44">
        <f t="shared" ca="1" si="62"/>
        <v>0</v>
      </c>
      <c r="Q227" s="44">
        <f t="shared" ca="1" si="63"/>
        <v>0</v>
      </c>
      <c r="R227" s="28">
        <f t="shared" ca="1" si="64"/>
        <v>5.1713956673790377E-6</v>
      </c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5">
      <c r="A228" s="121"/>
      <c r="B228" s="121"/>
      <c r="C228" s="121"/>
      <c r="D228" s="123">
        <f t="shared" si="50"/>
        <v>0</v>
      </c>
      <c r="E228" s="123">
        <f t="shared" si="51"/>
        <v>0</v>
      </c>
      <c r="F228" s="44">
        <f t="shared" si="52"/>
        <v>0</v>
      </c>
      <c r="G228" s="44">
        <f t="shared" si="53"/>
        <v>0</v>
      </c>
      <c r="H228" s="44">
        <f t="shared" si="54"/>
        <v>0</v>
      </c>
      <c r="I228" s="44">
        <f t="shared" si="55"/>
        <v>0</v>
      </c>
      <c r="J228" s="44">
        <f t="shared" si="56"/>
        <v>0</v>
      </c>
      <c r="K228" s="44">
        <f t="shared" si="57"/>
        <v>0</v>
      </c>
      <c r="L228" s="44">
        <f t="shared" si="58"/>
        <v>0</v>
      </c>
      <c r="M228" s="44">
        <f t="shared" ca="1" si="59"/>
        <v>-5.1713956673790377E-6</v>
      </c>
      <c r="N228" s="44">
        <f t="shared" ca="1" si="60"/>
        <v>0</v>
      </c>
      <c r="O228" s="124">
        <f t="shared" ca="1" si="61"/>
        <v>0</v>
      </c>
      <c r="P228" s="44">
        <f t="shared" ca="1" si="62"/>
        <v>0</v>
      </c>
      <c r="Q228" s="44">
        <f t="shared" ca="1" si="63"/>
        <v>0</v>
      </c>
      <c r="R228" s="28">
        <f t="shared" ca="1" si="64"/>
        <v>5.1713956673790377E-6</v>
      </c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5">
      <c r="A229" s="121"/>
      <c r="B229" s="121"/>
      <c r="C229" s="121"/>
      <c r="D229" s="123">
        <f t="shared" si="50"/>
        <v>0</v>
      </c>
      <c r="E229" s="123">
        <f t="shared" si="51"/>
        <v>0</v>
      </c>
      <c r="F229" s="44">
        <f t="shared" si="52"/>
        <v>0</v>
      </c>
      <c r="G229" s="44">
        <f t="shared" si="53"/>
        <v>0</v>
      </c>
      <c r="H229" s="44">
        <f t="shared" si="54"/>
        <v>0</v>
      </c>
      <c r="I229" s="44">
        <f t="shared" si="55"/>
        <v>0</v>
      </c>
      <c r="J229" s="44">
        <f t="shared" si="56"/>
        <v>0</v>
      </c>
      <c r="K229" s="44">
        <f t="shared" si="57"/>
        <v>0</v>
      </c>
      <c r="L229" s="44">
        <f t="shared" si="58"/>
        <v>0</v>
      </c>
      <c r="M229" s="44">
        <f t="shared" ca="1" si="59"/>
        <v>-5.1713956673790377E-6</v>
      </c>
      <c r="N229" s="44">
        <f t="shared" ca="1" si="60"/>
        <v>0</v>
      </c>
      <c r="O229" s="124">
        <f t="shared" ca="1" si="61"/>
        <v>0</v>
      </c>
      <c r="P229" s="44">
        <f t="shared" ca="1" si="62"/>
        <v>0</v>
      </c>
      <c r="Q229" s="44">
        <f t="shared" ca="1" si="63"/>
        <v>0</v>
      </c>
      <c r="R229" s="28">
        <f t="shared" ca="1" si="64"/>
        <v>5.1713956673790377E-6</v>
      </c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5">
      <c r="A230" s="121"/>
      <c r="B230" s="121"/>
      <c r="C230" s="121"/>
      <c r="D230" s="123">
        <f t="shared" si="50"/>
        <v>0</v>
      </c>
      <c r="E230" s="123">
        <f t="shared" si="51"/>
        <v>0</v>
      </c>
      <c r="F230" s="44">
        <f t="shared" si="52"/>
        <v>0</v>
      </c>
      <c r="G230" s="44">
        <f t="shared" si="53"/>
        <v>0</v>
      </c>
      <c r="H230" s="44">
        <f t="shared" si="54"/>
        <v>0</v>
      </c>
      <c r="I230" s="44">
        <f t="shared" si="55"/>
        <v>0</v>
      </c>
      <c r="J230" s="44">
        <f t="shared" si="56"/>
        <v>0</v>
      </c>
      <c r="K230" s="44">
        <f t="shared" si="57"/>
        <v>0</v>
      </c>
      <c r="L230" s="44">
        <f t="shared" si="58"/>
        <v>0</v>
      </c>
      <c r="M230" s="44">
        <f t="shared" ca="1" si="59"/>
        <v>-5.1713956673790377E-6</v>
      </c>
      <c r="N230" s="44">
        <f t="shared" ca="1" si="60"/>
        <v>0</v>
      </c>
      <c r="O230" s="124">
        <f t="shared" ca="1" si="61"/>
        <v>0</v>
      </c>
      <c r="P230" s="44">
        <f t="shared" ca="1" si="62"/>
        <v>0</v>
      </c>
      <c r="Q230" s="44">
        <f t="shared" ca="1" si="63"/>
        <v>0</v>
      </c>
      <c r="R230" s="28">
        <f t="shared" ca="1" si="64"/>
        <v>5.1713956673790377E-6</v>
      </c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5">
      <c r="A231" s="121"/>
      <c r="B231" s="121"/>
      <c r="C231" s="121"/>
      <c r="D231" s="123">
        <f t="shared" si="50"/>
        <v>0</v>
      </c>
      <c r="E231" s="123">
        <f t="shared" si="51"/>
        <v>0</v>
      </c>
      <c r="F231" s="44">
        <f t="shared" si="52"/>
        <v>0</v>
      </c>
      <c r="G231" s="44">
        <f t="shared" si="53"/>
        <v>0</v>
      </c>
      <c r="H231" s="44">
        <f t="shared" si="54"/>
        <v>0</v>
      </c>
      <c r="I231" s="44">
        <f t="shared" si="55"/>
        <v>0</v>
      </c>
      <c r="J231" s="44">
        <f t="shared" si="56"/>
        <v>0</v>
      </c>
      <c r="K231" s="44">
        <f t="shared" si="57"/>
        <v>0</v>
      </c>
      <c r="L231" s="44">
        <f t="shared" si="58"/>
        <v>0</v>
      </c>
      <c r="M231" s="44">
        <f t="shared" ca="1" si="59"/>
        <v>-5.1713956673790377E-6</v>
      </c>
      <c r="N231" s="44">
        <f t="shared" ca="1" si="60"/>
        <v>0</v>
      </c>
      <c r="O231" s="124">
        <f t="shared" ca="1" si="61"/>
        <v>0</v>
      </c>
      <c r="P231" s="44">
        <f t="shared" ca="1" si="62"/>
        <v>0</v>
      </c>
      <c r="Q231" s="44">
        <f t="shared" ca="1" si="63"/>
        <v>0</v>
      </c>
      <c r="R231" s="28">
        <f t="shared" ca="1" si="64"/>
        <v>5.1713956673790377E-6</v>
      </c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5">
      <c r="A232" s="121"/>
      <c r="B232" s="121"/>
      <c r="C232" s="121"/>
      <c r="D232" s="123">
        <f t="shared" si="50"/>
        <v>0</v>
      </c>
      <c r="E232" s="123">
        <f t="shared" si="51"/>
        <v>0</v>
      </c>
      <c r="F232" s="44">
        <f t="shared" si="52"/>
        <v>0</v>
      </c>
      <c r="G232" s="44">
        <f t="shared" si="53"/>
        <v>0</v>
      </c>
      <c r="H232" s="44">
        <f t="shared" si="54"/>
        <v>0</v>
      </c>
      <c r="I232" s="44">
        <f t="shared" si="55"/>
        <v>0</v>
      </c>
      <c r="J232" s="44">
        <f t="shared" si="56"/>
        <v>0</v>
      </c>
      <c r="K232" s="44">
        <f t="shared" si="57"/>
        <v>0</v>
      </c>
      <c r="L232" s="44">
        <f t="shared" si="58"/>
        <v>0</v>
      </c>
      <c r="M232" s="44">
        <f t="shared" ca="1" si="59"/>
        <v>-5.1713956673790377E-6</v>
      </c>
      <c r="N232" s="44">
        <f t="shared" ca="1" si="60"/>
        <v>0</v>
      </c>
      <c r="O232" s="124">
        <f t="shared" ca="1" si="61"/>
        <v>0</v>
      </c>
      <c r="P232" s="44">
        <f t="shared" ca="1" si="62"/>
        <v>0</v>
      </c>
      <c r="Q232" s="44">
        <f t="shared" ca="1" si="63"/>
        <v>0</v>
      </c>
      <c r="R232" s="28">
        <f t="shared" ca="1" si="64"/>
        <v>5.1713956673790377E-6</v>
      </c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5">
      <c r="A233" s="121"/>
      <c r="B233" s="121"/>
      <c r="C233" s="121"/>
      <c r="D233" s="123">
        <f t="shared" si="50"/>
        <v>0</v>
      </c>
      <c r="E233" s="123">
        <f t="shared" si="51"/>
        <v>0</v>
      </c>
      <c r="F233" s="44">
        <f t="shared" si="52"/>
        <v>0</v>
      </c>
      <c r="G233" s="44">
        <f t="shared" si="53"/>
        <v>0</v>
      </c>
      <c r="H233" s="44">
        <f t="shared" si="54"/>
        <v>0</v>
      </c>
      <c r="I233" s="44">
        <f t="shared" si="55"/>
        <v>0</v>
      </c>
      <c r="J233" s="44">
        <f t="shared" si="56"/>
        <v>0</v>
      </c>
      <c r="K233" s="44">
        <f t="shared" si="57"/>
        <v>0</v>
      </c>
      <c r="L233" s="44">
        <f t="shared" si="58"/>
        <v>0</v>
      </c>
      <c r="M233" s="44">
        <f t="shared" ca="1" si="59"/>
        <v>-5.1713956673790377E-6</v>
      </c>
      <c r="N233" s="44">
        <f t="shared" ca="1" si="60"/>
        <v>0</v>
      </c>
      <c r="O233" s="124">
        <f t="shared" ca="1" si="61"/>
        <v>0</v>
      </c>
      <c r="P233" s="44">
        <f t="shared" ca="1" si="62"/>
        <v>0</v>
      </c>
      <c r="Q233" s="44">
        <f t="shared" ca="1" si="63"/>
        <v>0</v>
      </c>
      <c r="R233" s="28">
        <f t="shared" ca="1" si="64"/>
        <v>5.1713956673790377E-6</v>
      </c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5">
      <c r="A234" s="121"/>
      <c r="B234" s="121"/>
      <c r="C234" s="121"/>
      <c r="D234" s="123">
        <f t="shared" si="50"/>
        <v>0</v>
      </c>
      <c r="E234" s="123">
        <f t="shared" si="51"/>
        <v>0</v>
      </c>
      <c r="F234" s="44">
        <f t="shared" si="52"/>
        <v>0</v>
      </c>
      <c r="G234" s="44">
        <f t="shared" si="53"/>
        <v>0</v>
      </c>
      <c r="H234" s="44">
        <f t="shared" si="54"/>
        <v>0</v>
      </c>
      <c r="I234" s="44">
        <f t="shared" si="55"/>
        <v>0</v>
      </c>
      <c r="J234" s="44">
        <f t="shared" si="56"/>
        <v>0</v>
      </c>
      <c r="K234" s="44">
        <f t="shared" si="57"/>
        <v>0</v>
      </c>
      <c r="L234" s="44">
        <f t="shared" si="58"/>
        <v>0</v>
      </c>
      <c r="M234" s="44">
        <f t="shared" ca="1" si="59"/>
        <v>-5.1713956673790377E-6</v>
      </c>
      <c r="N234" s="44">
        <f t="shared" ca="1" si="60"/>
        <v>0</v>
      </c>
      <c r="O234" s="124">
        <f t="shared" ca="1" si="61"/>
        <v>0</v>
      </c>
      <c r="P234" s="44">
        <f t="shared" ca="1" si="62"/>
        <v>0</v>
      </c>
      <c r="Q234" s="44">
        <f t="shared" ca="1" si="63"/>
        <v>0</v>
      </c>
      <c r="R234" s="28">
        <f t="shared" ca="1" si="64"/>
        <v>5.1713956673790377E-6</v>
      </c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5">
      <c r="A235" s="121"/>
      <c r="B235" s="121"/>
      <c r="C235" s="121"/>
      <c r="D235" s="123">
        <f t="shared" si="50"/>
        <v>0</v>
      </c>
      <c r="E235" s="123">
        <f t="shared" si="51"/>
        <v>0</v>
      </c>
      <c r="F235" s="44">
        <f t="shared" si="52"/>
        <v>0</v>
      </c>
      <c r="G235" s="44">
        <f t="shared" si="53"/>
        <v>0</v>
      </c>
      <c r="H235" s="44">
        <f t="shared" si="54"/>
        <v>0</v>
      </c>
      <c r="I235" s="44">
        <f t="shared" si="55"/>
        <v>0</v>
      </c>
      <c r="J235" s="44">
        <f t="shared" si="56"/>
        <v>0</v>
      </c>
      <c r="K235" s="44">
        <f t="shared" si="57"/>
        <v>0</v>
      </c>
      <c r="L235" s="44">
        <f t="shared" si="58"/>
        <v>0</v>
      </c>
      <c r="M235" s="44">
        <f t="shared" ca="1" si="59"/>
        <v>-5.1713956673790377E-6</v>
      </c>
      <c r="N235" s="44">
        <f t="shared" ca="1" si="60"/>
        <v>0</v>
      </c>
      <c r="O235" s="124">
        <f t="shared" ca="1" si="61"/>
        <v>0</v>
      </c>
      <c r="P235" s="44">
        <f t="shared" ca="1" si="62"/>
        <v>0</v>
      </c>
      <c r="Q235" s="44">
        <f t="shared" ca="1" si="63"/>
        <v>0</v>
      </c>
      <c r="R235" s="28">
        <f t="shared" ca="1" si="64"/>
        <v>5.1713956673790377E-6</v>
      </c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5">
      <c r="A236" s="121"/>
      <c r="B236" s="121"/>
      <c r="C236" s="121"/>
      <c r="D236" s="123">
        <f t="shared" si="50"/>
        <v>0</v>
      </c>
      <c r="E236" s="123">
        <f t="shared" si="51"/>
        <v>0</v>
      </c>
      <c r="F236" s="44">
        <f t="shared" si="52"/>
        <v>0</v>
      </c>
      <c r="G236" s="44">
        <f t="shared" si="53"/>
        <v>0</v>
      </c>
      <c r="H236" s="44">
        <f t="shared" si="54"/>
        <v>0</v>
      </c>
      <c r="I236" s="44">
        <f t="shared" si="55"/>
        <v>0</v>
      </c>
      <c r="J236" s="44">
        <f t="shared" si="56"/>
        <v>0</v>
      </c>
      <c r="K236" s="44">
        <f t="shared" si="57"/>
        <v>0</v>
      </c>
      <c r="L236" s="44">
        <f t="shared" si="58"/>
        <v>0</v>
      </c>
      <c r="M236" s="44">
        <f t="shared" ca="1" si="59"/>
        <v>-5.1713956673790377E-6</v>
      </c>
      <c r="N236" s="44">
        <f t="shared" ca="1" si="60"/>
        <v>0</v>
      </c>
      <c r="O236" s="124">
        <f t="shared" ca="1" si="61"/>
        <v>0</v>
      </c>
      <c r="P236" s="44">
        <f t="shared" ca="1" si="62"/>
        <v>0</v>
      </c>
      <c r="Q236" s="44">
        <f t="shared" ca="1" si="63"/>
        <v>0</v>
      </c>
      <c r="R236" s="28">
        <f t="shared" ca="1" si="64"/>
        <v>5.1713956673790377E-6</v>
      </c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5">
      <c r="A237" s="121"/>
      <c r="B237" s="121"/>
      <c r="C237" s="121"/>
      <c r="D237" s="123">
        <f t="shared" si="50"/>
        <v>0</v>
      </c>
      <c r="E237" s="123">
        <f t="shared" si="51"/>
        <v>0</v>
      </c>
      <c r="F237" s="44">
        <f t="shared" si="52"/>
        <v>0</v>
      </c>
      <c r="G237" s="44">
        <f t="shared" si="53"/>
        <v>0</v>
      </c>
      <c r="H237" s="44">
        <f t="shared" si="54"/>
        <v>0</v>
      </c>
      <c r="I237" s="44">
        <f t="shared" si="55"/>
        <v>0</v>
      </c>
      <c r="J237" s="44">
        <f t="shared" si="56"/>
        <v>0</v>
      </c>
      <c r="K237" s="44">
        <f t="shared" si="57"/>
        <v>0</v>
      </c>
      <c r="L237" s="44">
        <f t="shared" si="58"/>
        <v>0</v>
      </c>
      <c r="M237" s="44">
        <f t="shared" ca="1" si="59"/>
        <v>-5.1713956673790377E-6</v>
      </c>
      <c r="N237" s="44">
        <f t="shared" ca="1" si="60"/>
        <v>0</v>
      </c>
      <c r="O237" s="124">
        <f t="shared" ca="1" si="61"/>
        <v>0</v>
      </c>
      <c r="P237" s="44">
        <f t="shared" ca="1" si="62"/>
        <v>0</v>
      </c>
      <c r="Q237" s="44">
        <f t="shared" ca="1" si="63"/>
        <v>0</v>
      </c>
      <c r="R237" s="28">
        <f t="shared" ca="1" si="64"/>
        <v>5.1713956673790377E-6</v>
      </c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5">
      <c r="A238" s="121"/>
      <c r="B238" s="121"/>
      <c r="C238" s="121"/>
      <c r="D238" s="123">
        <f t="shared" si="50"/>
        <v>0</v>
      </c>
      <c r="E238" s="123">
        <f t="shared" si="51"/>
        <v>0</v>
      </c>
      <c r="F238" s="44">
        <f t="shared" si="52"/>
        <v>0</v>
      </c>
      <c r="G238" s="44">
        <f t="shared" si="53"/>
        <v>0</v>
      </c>
      <c r="H238" s="44">
        <f t="shared" si="54"/>
        <v>0</v>
      </c>
      <c r="I238" s="44">
        <f t="shared" si="55"/>
        <v>0</v>
      </c>
      <c r="J238" s="44">
        <f t="shared" si="56"/>
        <v>0</v>
      </c>
      <c r="K238" s="44">
        <f t="shared" si="57"/>
        <v>0</v>
      </c>
      <c r="L238" s="44">
        <f t="shared" si="58"/>
        <v>0</v>
      </c>
      <c r="M238" s="44">
        <f t="shared" ca="1" si="59"/>
        <v>-5.1713956673790377E-6</v>
      </c>
      <c r="N238" s="44">
        <f t="shared" ca="1" si="60"/>
        <v>0</v>
      </c>
      <c r="O238" s="124">
        <f t="shared" ca="1" si="61"/>
        <v>0</v>
      </c>
      <c r="P238" s="44">
        <f t="shared" ca="1" si="62"/>
        <v>0</v>
      </c>
      <c r="Q238" s="44">
        <f t="shared" ca="1" si="63"/>
        <v>0</v>
      </c>
      <c r="R238" s="28">
        <f t="shared" ca="1" si="64"/>
        <v>5.1713956673790377E-6</v>
      </c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5">
      <c r="A239" s="121"/>
      <c r="B239" s="121"/>
      <c r="C239" s="121"/>
      <c r="D239" s="123">
        <f t="shared" si="50"/>
        <v>0</v>
      </c>
      <c r="E239" s="123">
        <f t="shared" si="51"/>
        <v>0</v>
      </c>
      <c r="F239" s="44">
        <f t="shared" si="52"/>
        <v>0</v>
      </c>
      <c r="G239" s="44">
        <f t="shared" si="53"/>
        <v>0</v>
      </c>
      <c r="H239" s="44">
        <f t="shared" si="54"/>
        <v>0</v>
      </c>
      <c r="I239" s="44">
        <f t="shared" si="55"/>
        <v>0</v>
      </c>
      <c r="J239" s="44">
        <f t="shared" si="56"/>
        <v>0</v>
      </c>
      <c r="K239" s="44">
        <f t="shared" si="57"/>
        <v>0</v>
      </c>
      <c r="L239" s="44">
        <f t="shared" si="58"/>
        <v>0</v>
      </c>
      <c r="M239" s="44">
        <f t="shared" ca="1" si="59"/>
        <v>-5.1713956673790377E-6</v>
      </c>
      <c r="N239" s="44">
        <f t="shared" ca="1" si="60"/>
        <v>0</v>
      </c>
      <c r="O239" s="124">
        <f t="shared" ca="1" si="61"/>
        <v>0</v>
      </c>
      <c r="P239" s="44">
        <f t="shared" ca="1" si="62"/>
        <v>0</v>
      </c>
      <c r="Q239" s="44">
        <f t="shared" ca="1" si="63"/>
        <v>0</v>
      </c>
      <c r="R239" s="28">
        <f t="shared" ca="1" si="64"/>
        <v>5.1713956673790377E-6</v>
      </c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5">
      <c r="A240" s="121"/>
      <c r="B240" s="121"/>
      <c r="C240" s="121"/>
      <c r="D240" s="123">
        <f t="shared" si="50"/>
        <v>0</v>
      </c>
      <c r="E240" s="123">
        <f t="shared" si="51"/>
        <v>0</v>
      </c>
      <c r="F240" s="44">
        <f t="shared" si="52"/>
        <v>0</v>
      </c>
      <c r="G240" s="44">
        <f t="shared" si="53"/>
        <v>0</v>
      </c>
      <c r="H240" s="44">
        <f t="shared" si="54"/>
        <v>0</v>
      </c>
      <c r="I240" s="44">
        <f t="shared" si="55"/>
        <v>0</v>
      </c>
      <c r="J240" s="44">
        <f t="shared" si="56"/>
        <v>0</v>
      </c>
      <c r="K240" s="44">
        <f t="shared" si="57"/>
        <v>0</v>
      </c>
      <c r="L240" s="44">
        <f t="shared" si="58"/>
        <v>0</v>
      </c>
      <c r="M240" s="44">
        <f t="shared" ca="1" si="59"/>
        <v>-5.1713956673790377E-6</v>
      </c>
      <c r="N240" s="44">
        <f t="shared" ca="1" si="60"/>
        <v>0</v>
      </c>
      <c r="O240" s="124">
        <f t="shared" ca="1" si="61"/>
        <v>0</v>
      </c>
      <c r="P240" s="44">
        <f t="shared" ca="1" si="62"/>
        <v>0</v>
      </c>
      <c r="Q240" s="44">
        <f t="shared" ca="1" si="63"/>
        <v>0</v>
      </c>
      <c r="R240" s="28">
        <f t="shared" ca="1" si="64"/>
        <v>5.1713956673790377E-6</v>
      </c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5">
      <c r="A241" s="121"/>
      <c r="B241" s="121"/>
      <c r="C241" s="121"/>
      <c r="D241" s="123">
        <f t="shared" si="50"/>
        <v>0</v>
      </c>
      <c r="E241" s="123">
        <f t="shared" si="51"/>
        <v>0</v>
      </c>
      <c r="F241" s="44">
        <f t="shared" si="52"/>
        <v>0</v>
      </c>
      <c r="G241" s="44">
        <f t="shared" si="53"/>
        <v>0</v>
      </c>
      <c r="H241" s="44">
        <f t="shared" si="54"/>
        <v>0</v>
      </c>
      <c r="I241" s="44">
        <f t="shared" si="55"/>
        <v>0</v>
      </c>
      <c r="J241" s="44">
        <f t="shared" si="56"/>
        <v>0</v>
      </c>
      <c r="K241" s="44">
        <f t="shared" si="57"/>
        <v>0</v>
      </c>
      <c r="L241" s="44">
        <f t="shared" si="58"/>
        <v>0</v>
      </c>
      <c r="M241" s="44">
        <f t="shared" ca="1" si="59"/>
        <v>-5.1713956673790377E-6</v>
      </c>
      <c r="N241" s="44">
        <f t="shared" ca="1" si="60"/>
        <v>0</v>
      </c>
      <c r="O241" s="124">
        <f t="shared" ca="1" si="61"/>
        <v>0</v>
      </c>
      <c r="P241" s="44">
        <f t="shared" ca="1" si="62"/>
        <v>0</v>
      </c>
      <c r="Q241" s="44">
        <f t="shared" ca="1" si="63"/>
        <v>0</v>
      </c>
      <c r="R241" s="28">
        <f t="shared" ca="1" si="64"/>
        <v>5.1713956673790377E-6</v>
      </c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5">
      <c r="A242" s="121"/>
      <c r="B242" s="121"/>
      <c r="C242" s="121"/>
      <c r="D242" s="123">
        <f t="shared" si="50"/>
        <v>0</v>
      </c>
      <c r="E242" s="123">
        <f t="shared" si="51"/>
        <v>0</v>
      </c>
      <c r="F242" s="44">
        <f t="shared" si="52"/>
        <v>0</v>
      </c>
      <c r="G242" s="44">
        <f t="shared" si="53"/>
        <v>0</v>
      </c>
      <c r="H242" s="44">
        <f t="shared" si="54"/>
        <v>0</v>
      </c>
      <c r="I242" s="44">
        <f t="shared" si="55"/>
        <v>0</v>
      </c>
      <c r="J242" s="44">
        <f t="shared" si="56"/>
        <v>0</v>
      </c>
      <c r="K242" s="44">
        <f t="shared" si="57"/>
        <v>0</v>
      </c>
      <c r="L242" s="44">
        <f t="shared" si="58"/>
        <v>0</v>
      </c>
      <c r="M242" s="44">
        <f t="shared" ca="1" si="59"/>
        <v>-5.1713956673790377E-6</v>
      </c>
      <c r="N242" s="44">
        <f t="shared" ca="1" si="60"/>
        <v>0</v>
      </c>
      <c r="O242" s="124">
        <f t="shared" ca="1" si="61"/>
        <v>0</v>
      </c>
      <c r="P242" s="44">
        <f t="shared" ca="1" si="62"/>
        <v>0</v>
      </c>
      <c r="Q242" s="44">
        <f t="shared" ca="1" si="63"/>
        <v>0</v>
      </c>
      <c r="R242" s="28">
        <f t="shared" ca="1" si="64"/>
        <v>5.1713956673790377E-6</v>
      </c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5">
      <c r="A243" s="121"/>
      <c r="B243" s="121"/>
      <c r="C243" s="121"/>
      <c r="D243" s="123">
        <f t="shared" si="50"/>
        <v>0</v>
      </c>
      <c r="E243" s="123">
        <f t="shared" si="51"/>
        <v>0</v>
      </c>
      <c r="F243" s="44">
        <f t="shared" si="52"/>
        <v>0</v>
      </c>
      <c r="G243" s="44">
        <f t="shared" si="53"/>
        <v>0</v>
      </c>
      <c r="H243" s="44">
        <f t="shared" si="54"/>
        <v>0</v>
      </c>
      <c r="I243" s="44">
        <f t="shared" si="55"/>
        <v>0</v>
      </c>
      <c r="J243" s="44">
        <f t="shared" si="56"/>
        <v>0</v>
      </c>
      <c r="K243" s="44">
        <f t="shared" si="57"/>
        <v>0</v>
      </c>
      <c r="L243" s="44">
        <f t="shared" si="58"/>
        <v>0</v>
      </c>
      <c r="M243" s="44">
        <f t="shared" ca="1" si="59"/>
        <v>-5.1713956673790377E-6</v>
      </c>
      <c r="N243" s="44">
        <f t="shared" ca="1" si="60"/>
        <v>0</v>
      </c>
      <c r="O243" s="124">
        <f t="shared" ca="1" si="61"/>
        <v>0</v>
      </c>
      <c r="P243" s="44">
        <f t="shared" ca="1" si="62"/>
        <v>0</v>
      </c>
      <c r="Q243" s="44">
        <f t="shared" ca="1" si="63"/>
        <v>0</v>
      </c>
      <c r="R243" s="28">
        <f t="shared" ca="1" si="64"/>
        <v>5.1713956673790377E-6</v>
      </c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5">
      <c r="A244" s="121"/>
      <c r="B244" s="121"/>
      <c r="C244" s="121"/>
      <c r="D244" s="123">
        <f t="shared" si="50"/>
        <v>0</v>
      </c>
      <c r="E244" s="123">
        <f t="shared" si="51"/>
        <v>0</v>
      </c>
      <c r="F244" s="44">
        <f t="shared" si="52"/>
        <v>0</v>
      </c>
      <c r="G244" s="44">
        <f t="shared" si="53"/>
        <v>0</v>
      </c>
      <c r="H244" s="44">
        <f t="shared" si="54"/>
        <v>0</v>
      </c>
      <c r="I244" s="44">
        <f t="shared" si="55"/>
        <v>0</v>
      </c>
      <c r="J244" s="44">
        <f t="shared" si="56"/>
        <v>0</v>
      </c>
      <c r="K244" s="44">
        <f t="shared" si="57"/>
        <v>0</v>
      </c>
      <c r="L244" s="44">
        <f t="shared" si="58"/>
        <v>0</v>
      </c>
      <c r="M244" s="44">
        <f t="shared" ca="1" si="59"/>
        <v>-5.1713956673790377E-6</v>
      </c>
      <c r="N244" s="44">
        <f t="shared" ca="1" si="60"/>
        <v>0</v>
      </c>
      <c r="O244" s="124">
        <f t="shared" ca="1" si="61"/>
        <v>0</v>
      </c>
      <c r="P244" s="44">
        <f t="shared" ca="1" si="62"/>
        <v>0</v>
      </c>
      <c r="Q244" s="44">
        <f t="shared" ca="1" si="63"/>
        <v>0</v>
      </c>
      <c r="R244" s="28">
        <f t="shared" ca="1" si="64"/>
        <v>5.1713956673790377E-6</v>
      </c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5">
      <c r="A245" s="121"/>
      <c r="B245" s="121"/>
      <c r="C245" s="121"/>
      <c r="D245" s="123">
        <f t="shared" si="50"/>
        <v>0</v>
      </c>
      <c r="E245" s="123">
        <f t="shared" si="51"/>
        <v>0</v>
      </c>
      <c r="F245" s="44">
        <f t="shared" si="52"/>
        <v>0</v>
      </c>
      <c r="G245" s="44">
        <f t="shared" si="53"/>
        <v>0</v>
      </c>
      <c r="H245" s="44">
        <f t="shared" si="54"/>
        <v>0</v>
      </c>
      <c r="I245" s="44">
        <f t="shared" si="55"/>
        <v>0</v>
      </c>
      <c r="J245" s="44">
        <f t="shared" si="56"/>
        <v>0</v>
      </c>
      <c r="K245" s="44">
        <f t="shared" si="57"/>
        <v>0</v>
      </c>
      <c r="L245" s="44">
        <f t="shared" si="58"/>
        <v>0</v>
      </c>
      <c r="M245" s="44">
        <f t="shared" ca="1" si="59"/>
        <v>-5.1713956673790377E-6</v>
      </c>
      <c r="N245" s="44">
        <f t="shared" ca="1" si="60"/>
        <v>0</v>
      </c>
      <c r="O245" s="124">
        <f t="shared" ca="1" si="61"/>
        <v>0</v>
      </c>
      <c r="P245" s="44">
        <f t="shared" ca="1" si="62"/>
        <v>0</v>
      </c>
      <c r="Q245" s="44">
        <f t="shared" ca="1" si="63"/>
        <v>0</v>
      </c>
      <c r="R245" s="28">
        <f t="shared" ca="1" si="64"/>
        <v>5.1713956673790377E-6</v>
      </c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5">
      <c r="A246" s="121"/>
      <c r="B246" s="121"/>
      <c r="C246" s="121"/>
      <c r="D246" s="123">
        <f t="shared" si="50"/>
        <v>0</v>
      </c>
      <c r="E246" s="123">
        <f t="shared" si="51"/>
        <v>0</v>
      </c>
      <c r="F246" s="44">
        <f t="shared" si="52"/>
        <v>0</v>
      </c>
      <c r="G246" s="44">
        <f t="shared" si="53"/>
        <v>0</v>
      </c>
      <c r="H246" s="44">
        <f t="shared" si="54"/>
        <v>0</v>
      </c>
      <c r="I246" s="44">
        <f t="shared" si="55"/>
        <v>0</v>
      </c>
      <c r="J246" s="44">
        <f t="shared" si="56"/>
        <v>0</v>
      </c>
      <c r="K246" s="44">
        <f t="shared" si="57"/>
        <v>0</v>
      </c>
      <c r="L246" s="44">
        <f t="shared" si="58"/>
        <v>0</v>
      </c>
      <c r="M246" s="44">
        <f t="shared" ca="1" si="59"/>
        <v>-5.1713956673790377E-6</v>
      </c>
      <c r="N246" s="44">
        <f t="shared" ca="1" si="60"/>
        <v>0</v>
      </c>
      <c r="O246" s="124">
        <f t="shared" ca="1" si="61"/>
        <v>0</v>
      </c>
      <c r="P246" s="44">
        <f t="shared" ca="1" si="62"/>
        <v>0</v>
      </c>
      <c r="Q246" s="44">
        <f t="shared" ca="1" si="63"/>
        <v>0</v>
      </c>
      <c r="R246" s="28">
        <f t="shared" ca="1" si="64"/>
        <v>5.1713956673790377E-6</v>
      </c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5">
      <c r="A247" s="121"/>
      <c r="B247" s="121"/>
      <c r="C247" s="121"/>
      <c r="D247" s="123">
        <f t="shared" si="50"/>
        <v>0</v>
      </c>
      <c r="E247" s="123">
        <f t="shared" si="51"/>
        <v>0</v>
      </c>
      <c r="F247" s="44">
        <f t="shared" si="52"/>
        <v>0</v>
      </c>
      <c r="G247" s="44">
        <f t="shared" si="53"/>
        <v>0</v>
      </c>
      <c r="H247" s="44">
        <f t="shared" si="54"/>
        <v>0</v>
      </c>
      <c r="I247" s="44">
        <f t="shared" si="55"/>
        <v>0</v>
      </c>
      <c r="J247" s="44">
        <f t="shared" si="56"/>
        <v>0</v>
      </c>
      <c r="K247" s="44">
        <f t="shared" si="57"/>
        <v>0</v>
      </c>
      <c r="L247" s="44">
        <f t="shared" si="58"/>
        <v>0</v>
      </c>
      <c r="M247" s="44">
        <f t="shared" ca="1" si="59"/>
        <v>-5.1713956673790377E-6</v>
      </c>
      <c r="N247" s="44">
        <f t="shared" ca="1" si="60"/>
        <v>0</v>
      </c>
      <c r="O247" s="124">
        <f t="shared" ca="1" si="61"/>
        <v>0</v>
      </c>
      <c r="P247" s="44">
        <f t="shared" ca="1" si="62"/>
        <v>0</v>
      </c>
      <c r="Q247" s="44">
        <f t="shared" ca="1" si="63"/>
        <v>0</v>
      </c>
      <c r="R247" s="28">
        <f t="shared" ca="1" si="64"/>
        <v>5.1713956673790377E-6</v>
      </c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5">
      <c r="A248" s="121"/>
      <c r="B248" s="121"/>
      <c r="C248" s="121"/>
      <c r="D248" s="123">
        <f t="shared" si="50"/>
        <v>0</v>
      </c>
      <c r="E248" s="123">
        <f t="shared" si="51"/>
        <v>0</v>
      </c>
      <c r="F248" s="44">
        <f t="shared" si="52"/>
        <v>0</v>
      </c>
      <c r="G248" s="44">
        <f t="shared" si="53"/>
        <v>0</v>
      </c>
      <c r="H248" s="44">
        <f t="shared" si="54"/>
        <v>0</v>
      </c>
      <c r="I248" s="44">
        <f t="shared" si="55"/>
        <v>0</v>
      </c>
      <c r="J248" s="44">
        <f t="shared" si="56"/>
        <v>0</v>
      </c>
      <c r="K248" s="44">
        <f t="shared" si="57"/>
        <v>0</v>
      </c>
      <c r="L248" s="44">
        <f t="shared" si="58"/>
        <v>0</v>
      </c>
      <c r="M248" s="44">
        <f t="shared" ca="1" si="59"/>
        <v>-5.1713956673790377E-6</v>
      </c>
      <c r="N248" s="44">
        <f t="shared" ca="1" si="60"/>
        <v>0</v>
      </c>
      <c r="O248" s="124">
        <f t="shared" ca="1" si="61"/>
        <v>0</v>
      </c>
      <c r="P248" s="44">
        <f t="shared" ca="1" si="62"/>
        <v>0</v>
      </c>
      <c r="Q248" s="44">
        <f t="shared" ca="1" si="63"/>
        <v>0</v>
      </c>
      <c r="R248" s="28">
        <f t="shared" ca="1" si="64"/>
        <v>5.1713956673790377E-6</v>
      </c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5">
      <c r="A249" s="121"/>
      <c r="B249" s="121"/>
      <c r="C249" s="121"/>
      <c r="D249" s="123">
        <f t="shared" si="50"/>
        <v>0</v>
      </c>
      <c r="E249" s="123">
        <f t="shared" si="51"/>
        <v>0</v>
      </c>
      <c r="F249" s="44">
        <f t="shared" si="52"/>
        <v>0</v>
      </c>
      <c r="G249" s="44">
        <f t="shared" si="53"/>
        <v>0</v>
      </c>
      <c r="H249" s="44">
        <f t="shared" si="54"/>
        <v>0</v>
      </c>
      <c r="I249" s="44">
        <f t="shared" si="55"/>
        <v>0</v>
      </c>
      <c r="J249" s="44">
        <f t="shared" si="56"/>
        <v>0</v>
      </c>
      <c r="K249" s="44">
        <f t="shared" si="57"/>
        <v>0</v>
      </c>
      <c r="L249" s="44">
        <f t="shared" si="58"/>
        <v>0</v>
      </c>
      <c r="M249" s="44">
        <f t="shared" ca="1" si="59"/>
        <v>-5.1713956673790377E-6</v>
      </c>
      <c r="N249" s="44">
        <f t="shared" ca="1" si="60"/>
        <v>0</v>
      </c>
      <c r="O249" s="124">
        <f t="shared" ca="1" si="61"/>
        <v>0</v>
      </c>
      <c r="P249" s="44">
        <f t="shared" ca="1" si="62"/>
        <v>0</v>
      </c>
      <c r="Q249" s="44">
        <f t="shared" ca="1" si="63"/>
        <v>0</v>
      </c>
      <c r="R249" s="28">
        <f t="shared" ca="1" si="64"/>
        <v>5.1713956673790377E-6</v>
      </c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5">
      <c r="A250" s="121"/>
      <c r="B250" s="121"/>
      <c r="C250" s="121"/>
      <c r="D250" s="123">
        <f t="shared" si="50"/>
        <v>0</v>
      </c>
      <c r="E250" s="123">
        <f t="shared" si="51"/>
        <v>0</v>
      </c>
      <c r="F250" s="44">
        <f t="shared" si="52"/>
        <v>0</v>
      </c>
      <c r="G250" s="44">
        <f t="shared" si="53"/>
        <v>0</v>
      </c>
      <c r="H250" s="44">
        <f t="shared" si="54"/>
        <v>0</v>
      </c>
      <c r="I250" s="44">
        <f t="shared" si="55"/>
        <v>0</v>
      </c>
      <c r="J250" s="44">
        <f t="shared" si="56"/>
        <v>0</v>
      </c>
      <c r="K250" s="44">
        <f t="shared" si="57"/>
        <v>0</v>
      </c>
      <c r="L250" s="44">
        <f t="shared" si="58"/>
        <v>0</v>
      </c>
      <c r="M250" s="44">
        <f t="shared" ca="1" si="59"/>
        <v>-5.1713956673790377E-6</v>
      </c>
      <c r="N250" s="44">
        <f t="shared" ca="1" si="60"/>
        <v>0</v>
      </c>
      <c r="O250" s="124">
        <f t="shared" ca="1" si="61"/>
        <v>0</v>
      </c>
      <c r="P250" s="44">
        <f t="shared" ca="1" si="62"/>
        <v>0</v>
      </c>
      <c r="Q250" s="44">
        <f t="shared" ca="1" si="63"/>
        <v>0</v>
      </c>
      <c r="R250" s="28">
        <f t="shared" ca="1" si="64"/>
        <v>5.1713956673790377E-6</v>
      </c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5">
      <c r="A251" s="121"/>
      <c r="B251" s="121"/>
      <c r="C251" s="121"/>
      <c r="D251" s="123">
        <f t="shared" si="50"/>
        <v>0</v>
      </c>
      <c r="E251" s="123">
        <f t="shared" si="51"/>
        <v>0</v>
      </c>
      <c r="F251" s="44">
        <f t="shared" si="52"/>
        <v>0</v>
      </c>
      <c r="G251" s="44">
        <f t="shared" si="53"/>
        <v>0</v>
      </c>
      <c r="H251" s="44">
        <f t="shared" si="54"/>
        <v>0</v>
      </c>
      <c r="I251" s="44">
        <f t="shared" si="55"/>
        <v>0</v>
      </c>
      <c r="J251" s="44">
        <f t="shared" si="56"/>
        <v>0</v>
      </c>
      <c r="K251" s="44">
        <f t="shared" si="57"/>
        <v>0</v>
      </c>
      <c r="L251" s="44">
        <f t="shared" si="58"/>
        <v>0</v>
      </c>
      <c r="M251" s="44">
        <f t="shared" ca="1" si="59"/>
        <v>-5.1713956673790377E-6</v>
      </c>
      <c r="N251" s="44">
        <f t="shared" ca="1" si="60"/>
        <v>0</v>
      </c>
      <c r="O251" s="124">
        <f t="shared" ca="1" si="61"/>
        <v>0</v>
      </c>
      <c r="P251" s="44">
        <f t="shared" ca="1" si="62"/>
        <v>0</v>
      </c>
      <c r="Q251" s="44">
        <f t="shared" ca="1" si="63"/>
        <v>0</v>
      </c>
      <c r="R251" s="28">
        <f t="shared" ca="1" si="64"/>
        <v>5.1713956673790377E-6</v>
      </c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5">
      <c r="A252" s="121"/>
      <c r="B252" s="121"/>
      <c r="C252" s="121"/>
      <c r="D252" s="123">
        <f t="shared" si="50"/>
        <v>0</v>
      </c>
      <c r="E252" s="123">
        <f t="shared" si="51"/>
        <v>0</v>
      </c>
      <c r="F252" s="44">
        <f t="shared" si="52"/>
        <v>0</v>
      </c>
      <c r="G252" s="44">
        <f t="shared" si="53"/>
        <v>0</v>
      </c>
      <c r="H252" s="44">
        <f t="shared" si="54"/>
        <v>0</v>
      </c>
      <c r="I252" s="44">
        <f t="shared" si="55"/>
        <v>0</v>
      </c>
      <c r="J252" s="44">
        <f t="shared" si="56"/>
        <v>0</v>
      </c>
      <c r="K252" s="44">
        <f t="shared" si="57"/>
        <v>0</v>
      </c>
      <c r="L252" s="44">
        <f t="shared" si="58"/>
        <v>0</v>
      </c>
      <c r="M252" s="44">
        <f t="shared" ca="1" si="59"/>
        <v>-5.1713956673790377E-6</v>
      </c>
      <c r="N252" s="44">
        <f t="shared" ca="1" si="60"/>
        <v>0</v>
      </c>
      <c r="O252" s="124">
        <f t="shared" ca="1" si="61"/>
        <v>0</v>
      </c>
      <c r="P252" s="44">
        <f t="shared" ca="1" si="62"/>
        <v>0</v>
      </c>
      <c r="Q252" s="44">
        <f t="shared" ca="1" si="63"/>
        <v>0</v>
      </c>
      <c r="R252" s="28">
        <f t="shared" ca="1" si="64"/>
        <v>5.1713956673790377E-6</v>
      </c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5">
      <c r="A253" s="121"/>
      <c r="B253" s="121"/>
      <c r="C253" s="121"/>
      <c r="D253" s="123">
        <f t="shared" si="50"/>
        <v>0</v>
      </c>
      <c r="E253" s="123">
        <f t="shared" si="51"/>
        <v>0</v>
      </c>
      <c r="F253" s="44">
        <f t="shared" si="52"/>
        <v>0</v>
      </c>
      <c r="G253" s="44">
        <f t="shared" si="53"/>
        <v>0</v>
      </c>
      <c r="H253" s="44">
        <f t="shared" si="54"/>
        <v>0</v>
      </c>
      <c r="I253" s="44">
        <f t="shared" si="55"/>
        <v>0</v>
      </c>
      <c r="J253" s="44">
        <f t="shared" si="56"/>
        <v>0</v>
      </c>
      <c r="K253" s="44">
        <f t="shared" si="57"/>
        <v>0</v>
      </c>
      <c r="L253" s="44">
        <f t="shared" si="58"/>
        <v>0</v>
      </c>
      <c r="M253" s="44">
        <f t="shared" ca="1" si="59"/>
        <v>-5.1713956673790377E-6</v>
      </c>
      <c r="N253" s="44">
        <f t="shared" ca="1" si="60"/>
        <v>0</v>
      </c>
      <c r="O253" s="124">
        <f t="shared" ca="1" si="61"/>
        <v>0</v>
      </c>
      <c r="P253" s="44">
        <f t="shared" ca="1" si="62"/>
        <v>0</v>
      </c>
      <c r="Q253" s="44">
        <f t="shared" ca="1" si="63"/>
        <v>0</v>
      </c>
      <c r="R253" s="28">
        <f t="shared" ca="1" si="64"/>
        <v>5.1713956673790377E-6</v>
      </c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5">
      <c r="A254" s="121"/>
      <c r="B254" s="121"/>
      <c r="C254" s="121"/>
      <c r="D254" s="123">
        <f t="shared" si="50"/>
        <v>0</v>
      </c>
      <c r="E254" s="123">
        <f t="shared" si="51"/>
        <v>0</v>
      </c>
      <c r="F254" s="44">
        <f t="shared" si="52"/>
        <v>0</v>
      </c>
      <c r="G254" s="44">
        <f t="shared" si="53"/>
        <v>0</v>
      </c>
      <c r="H254" s="44">
        <f t="shared" si="54"/>
        <v>0</v>
      </c>
      <c r="I254" s="44">
        <f t="shared" si="55"/>
        <v>0</v>
      </c>
      <c r="J254" s="44">
        <f t="shared" si="56"/>
        <v>0</v>
      </c>
      <c r="K254" s="44">
        <f t="shared" si="57"/>
        <v>0</v>
      </c>
      <c r="L254" s="44">
        <f t="shared" si="58"/>
        <v>0</v>
      </c>
      <c r="M254" s="44">
        <f t="shared" ca="1" si="59"/>
        <v>-5.1713956673790377E-6</v>
      </c>
      <c r="N254" s="44">
        <f t="shared" ca="1" si="60"/>
        <v>0</v>
      </c>
      <c r="O254" s="124">
        <f t="shared" ca="1" si="61"/>
        <v>0</v>
      </c>
      <c r="P254" s="44">
        <f t="shared" ca="1" si="62"/>
        <v>0</v>
      </c>
      <c r="Q254" s="44">
        <f t="shared" ca="1" si="63"/>
        <v>0</v>
      </c>
      <c r="R254" s="28">
        <f t="shared" ca="1" si="64"/>
        <v>5.1713956673790377E-6</v>
      </c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5">
      <c r="A255" s="121"/>
      <c r="B255" s="121"/>
      <c r="C255" s="121"/>
      <c r="D255" s="123">
        <f t="shared" si="50"/>
        <v>0</v>
      </c>
      <c r="E255" s="123">
        <f t="shared" si="51"/>
        <v>0</v>
      </c>
      <c r="F255" s="44">
        <f t="shared" si="52"/>
        <v>0</v>
      </c>
      <c r="G255" s="44">
        <f t="shared" si="53"/>
        <v>0</v>
      </c>
      <c r="H255" s="44">
        <f t="shared" si="54"/>
        <v>0</v>
      </c>
      <c r="I255" s="44">
        <f t="shared" si="55"/>
        <v>0</v>
      </c>
      <c r="J255" s="44">
        <f t="shared" si="56"/>
        <v>0</v>
      </c>
      <c r="K255" s="44">
        <f t="shared" si="57"/>
        <v>0</v>
      </c>
      <c r="L255" s="44">
        <f t="shared" si="58"/>
        <v>0</v>
      </c>
      <c r="M255" s="44">
        <f t="shared" ca="1" si="59"/>
        <v>-5.1713956673790377E-6</v>
      </c>
      <c r="N255" s="44">
        <f t="shared" ca="1" si="60"/>
        <v>0</v>
      </c>
      <c r="O255" s="124">
        <f t="shared" ca="1" si="61"/>
        <v>0</v>
      </c>
      <c r="P255" s="44">
        <f t="shared" ca="1" si="62"/>
        <v>0</v>
      </c>
      <c r="Q255" s="44">
        <f t="shared" ca="1" si="63"/>
        <v>0</v>
      </c>
      <c r="R255" s="28">
        <f t="shared" ca="1" si="64"/>
        <v>5.1713956673790377E-6</v>
      </c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5">
      <c r="A256" s="121"/>
      <c r="B256" s="121"/>
      <c r="C256" s="121"/>
      <c r="D256" s="123">
        <f t="shared" si="50"/>
        <v>0</v>
      </c>
      <c r="E256" s="123">
        <f t="shared" si="51"/>
        <v>0</v>
      </c>
      <c r="F256" s="44">
        <f t="shared" si="52"/>
        <v>0</v>
      </c>
      <c r="G256" s="44">
        <f t="shared" si="53"/>
        <v>0</v>
      </c>
      <c r="H256" s="44">
        <f t="shared" si="54"/>
        <v>0</v>
      </c>
      <c r="I256" s="44">
        <f t="shared" si="55"/>
        <v>0</v>
      </c>
      <c r="J256" s="44">
        <f t="shared" si="56"/>
        <v>0</v>
      </c>
      <c r="K256" s="44">
        <f t="shared" si="57"/>
        <v>0</v>
      </c>
      <c r="L256" s="44">
        <f t="shared" si="58"/>
        <v>0</v>
      </c>
      <c r="M256" s="44">
        <f t="shared" ca="1" si="59"/>
        <v>-5.1713956673790377E-6</v>
      </c>
      <c r="N256" s="44">
        <f t="shared" ca="1" si="60"/>
        <v>0</v>
      </c>
      <c r="O256" s="124">
        <f t="shared" ca="1" si="61"/>
        <v>0</v>
      </c>
      <c r="P256" s="44">
        <f t="shared" ca="1" si="62"/>
        <v>0</v>
      </c>
      <c r="Q256" s="44">
        <f t="shared" ca="1" si="63"/>
        <v>0</v>
      </c>
      <c r="R256" s="28">
        <f t="shared" ca="1" si="64"/>
        <v>5.1713956673790377E-6</v>
      </c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5">
      <c r="A257" s="121"/>
      <c r="B257" s="121"/>
      <c r="C257" s="121"/>
      <c r="D257" s="123">
        <f t="shared" si="50"/>
        <v>0</v>
      </c>
      <c r="E257" s="123">
        <f t="shared" si="51"/>
        <v>0</v>
      </c>
      <c r="F257" s="44">
        <f t="shared" si="52"/>
        <v>0</v>
      </c>
      <c r="G257" s="44">
        <f t="shared" si="53"/>
        <v>0</v>
      </c>
      <c r="H257" s="44">
        <f t="shared" si="54"/>
        <v>0</v>
      </c>
      <c r="I257" s="44">
        <f t="shared" si="55"/>
        <v>0</v>
      </c>
      <c r="J257" s="44">
        <f t="shared" si="56"/>
        <v>0</v>
      </c>
      <c r="K257" s="44">
        <f t="shared" si="57"/>
        <v>0</v>
      </c>
      <c r="L257" s="44">
        <f t="shared" si="58"/>
        <v>0</v>
      </c>
      <c r="M257" s="44">
        <f t="shared" ca="1" si="59"/>
        <v>-5.1713956673790377E-6</v>
      </c>
      <c r="N257" s="44">
        <f t="shared" ca="1" si="60"/>
        <v>0</v>
      </c>
      <c r="O257" s="124">
        <f t="shared" ca="1" si="61"/>
        <v>0</v>
      </c>
      <c r="P257" s="44">
        <f t="shared" ca="1" si="62"/>
        <v>0</v>
      </c>
      <c r="Q257" s="44">
        <f t="shared" ca="1" si="63"/>
        <v>0</v>
      </c>
      <c r="R257" s="28">
        <f t="shared" ca="1" si="64"/>
        <v>5.1713956673790377E-6</v>
      </c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5">
      <c r="A258" s="121"/>
      <c r="B258" s="121"/>
      <c r="C258" s="121"/>
      <c r="D258" s="123">
        <f t="shared" si="50"/>
        <v>0</v>
      </c>
      <c r="E258" s="123">
        <f t="shared" si="51"/>
        <v>0</v>
      </c>
      <c r="F258" s="44">
        <f t="shared" si="52"/>
        <v>0</v>
      </c>
      <c r="G258" s="44">
        <f t="shared" si="53"/>
        <v>0</v>
      </c>
      <c r="H258" s="44">
        <f t="shared" si="54"/>
        <v>0</v>
      </c>
      <c r="I258" s="44">
        <f t="shared" si="55"/>
        <v>0</v>
      </c>
      <c r="J258" s="44">
        <f t="shared" si="56"/>
        <v>0</v>
      </c>
      <c r="K258" s="44">
        <f t="shared" si="57"/>
        <v>0</v>
      </c>
      <c r="L258" s="44">
        <f t="shared" si="58"/>
        <v>0</v>
      </c>
      <c r="M258" s="44">
        <f t="shared" ca="1" si="59"/>
        <v>-5.1713956673790377E-6</v>
      </c>
      <c r="N258" s="44">
        <f t="shared" ca="1" si="60"/>
        <v>0</v>
      </c>
      <c r="O258" s="124">
        <f t="shared" ca="1" si="61"/>
        <v>0</v>
      </c>
      <c r="P258" s="44">
        <f t="shared" ca="1" si="62"/>
        <v>0</v>
      </c>
      <c r="Q258" s="44">
        <f t="shared" ca="1" si="63"/>
        <v>0</v>
      </c>
      <c r="R258" s="28">
        <f t="shared" ca="1" si="64"/>
        <v>5.1713956673790377E-6</v>
      </c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5">
      <c r="A259" s="121"/>
      <c r="B259" s="121"/>
      <c r="C259" s="121"/>
      <c r="D259" s="123">
        <f t="shared" si="50"/>
        <v>0</v>
      </c>
      <c r="E259" s="123">
        <f t="shared" si="51"/>
        <v>0</v>
      </c>
      <c r="F259" s="44">
        <f t="shared" si="52"/>
        <v>0</v>
      </c>
      <c r="G259" s="44">
        <f t="shared" si="53"/>
        <v>0</v>
      </c>
      <c r="H259" s="44">
        <f t="shared" si="54"/>
        <v>0</v>
      </c>
      <c r="I259" s="44">
        <f t="shared" si="55"/>
        <v>0</v>
      </c>
      <c r="J259" s="44">
        <f t="shared" si="56"/>
        <v>0</v>
      </c>
      <c r="K259" s="44">
        <f t="shared" si="57"/>
        <v>0</v>
      </c>
      <c r="L259" s="44">
        <f t="shared" si="58"/>
        <v>0</v>
      </c>
      <c r="M259" s="44">
        <f t="shared" ca="1" si="59"/>
        <v>-5.1713956673790377E-6</v>
      </c>
      <c r="N259" s="44">
        <f t="shared" ca="1" si="60"/>
        <v>0</v>
      </c>
      <c r="O259" s="124">
        <f t="shared" ca="1" si="61"/>
        <v>0</v>
      </c>
      <c r="P259" s="44">
        <f t="shared" ca="1" si="62"/>
        <v>0</v>
      </c>
      <c r="Q259" s="44">
        <f t="shared" ca="1" si="63"/>
        <v>0</v>
      </c>
      <c r="R259" s="28">
        <f t="shared" ca="1" si="64"/>
        <v>5.1713956673790377E-6</v>
      </c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5">
      <c r="A260" s="121"/>
      <c r="B260" s="121"/>
      <c r="C260" s="121"/>
      <c r="D260" s="123">
        <f t="shared" si="50"/>
        <v>0</v>
      </c>
      <c r="E260" s="123">
        <f t="shared" si="51"/>
        <v>0</v>
      </c>
      <c r="F260" s="44">
        <f t="shared" si="52"/>
        <v>0</v>
      </c>
      <c r="G260" s="44">
        <f t="shared" si="53"/>
        <v>0</v>
      </c>
      <c r="H260" s="44">
        <f t="shared" si="54"/>
        <v>0</v>
      </c>
      <c r="I260" s="44">
        <f t="shared" si="55"/>
        <v>0</v>
      </c>
      <c r="J260" s="44">
        <f t="shared" si="56"/>
        <v>0</v>
      </c>
      <c r="K260" s="44">
        <f t="shared" si="57"/>
        <v>0</v>
      </c>
      <c r="L260" s="44">
        <f t="shared" si="58"/>
        <v>0</v>
      </c>
      <c r="M260" s="44">
        <f t="shared" ca="1" si="59"/>
        <v>-5.1713956673790377E-6</v>
      </c>
      <c r="N260" s="44">
        <f t="shared" ca="1" si="60"/>
        <v>0</v>
      </c>
      <c r="O260" s="124">
        <f t="shared" ca="1" si="61"/>
        <v>0</v>
      </c>
      <c r="P260" s="44">
        <f t="shared" ca="1" si="62"/>
        <v>0</v>
      </c>
      <c r="Q260" s="44">
        <f t="shared" ca="1" si="63"/>
        <v>0</v>
      </c>
      <c r="R260" s="28">
        <f t="shared" ca="1" si="64"/>
        <v>5.1713956673790377E-6</v>
      </c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5">
      <c r="A261" s="121"/>
      <c r="B261" s="121"/>
      <c r="C261" s="121"/>
      <c r="D261" s="123">
        <f t="shared" si="50"/>
        <v>0</v>
      </c>
      <c r="E261" s="123">
        <f t="shared" si="51"/>
        <v>0</v>
      </c>
      <c r="F261" s="44">
        <f t="shared" si="52"/>
        <v>0</v>
      </c>
      <c r="G261" s="44">
        <f t="shared" si="53"/>
        <v>0</v>
      </c>
      <c r="H261" s="44">
        <f t="shared" si="54"/>
        <v>0</v>
      </c>
      <c r="I261" s="44">
        <f t="shared" si="55"/>
        <v>0</v>
      </c>
      <c r="J261" s="44">
        <f t="shared" si="56"/>
        <v>0</v>
      </c>
      <c r="K261" s="44">
        <f t="shared" si="57"/>
        <v>0</v>
      </c>
      <c r="L261" s="44">
        <f t="shared" si="58"/>
        <v>0</v>
      </c>
      <c r="M261" s="44">
        <f t="shared" ca="1" si="59"/>
        <v>-5.1713956673790377E-6</v>
      </c>
      <c r="N261" s="44">
        <f t="shared" ca="1" si="60"/>
        <v>0</v>
      </c>
      <c r="O261" s="124">
        <f t="shared" ca="1" si="61"/>
        <v>0</v>
      </c>
      <c r="P261" s="44">
        <f t="shared" ca="1" si="62"/>
        <v>0</v>
      </c>
      <c r="Q261" s="44">
        <f t="shared" ca="1" si="63"/>
        <v>0</v>
      </c>
      <c r="R261" s="28">
        <f t="shared" ca="1" si="64"/>
        <v>5.1713956673790377E-6</v>
      </c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5">
      <c r="A262" s="121"/>
      <c r="B262" s="121"/>
      <c r="C262" s="121"/>
      <c r="D262" s="123">
        <f t="shared" si="50"/>
        <v>0</v>
      </c>
      <c r="E262" s="123">
        <f t="shared" si="51"/>
        <v>0</v>
      </c>
      <c r="F262" s="44">
        <f t="shared" si="52"/>
        <v>0</v>
      </c>
      <c r="G262" s="44">
        <f t="shared" si="53"/>
        <v>0</v>
      </c>
      <c r="H262" s="44">
        <f t="shared" si="54"/>
        <v>0</v>
      </c>
      <c r="I262" s="44">
        <f t="shared" si="55"/>
        <v>0</v>
      </c>
      <c r="J262" s="44">
        <f t="shared" si="56"/>
        <v>0</v>
      </c>
      <c r="K262" s="44">
        <f t="shared" si="57"/>
        <v>0</v>
      </c>
      <c r="L262" s="44">
        <f t="shared" si="58"/>
        <v>0</v>
      </c>
      <c r="M262" s="44">
        <f t="shared" ca="1" si="59"/>
        <v>-5.1713956673790377E-6</v>
      </c>
      <c r="N262" s="44">
        <f t="shared" ca="1" si="60"/>
        <v>0</v>
      </c>
      <c r="O262" s="124">
        <f t="shared" ca="1" si="61"/>
        <v>0</v>
      </c>
      <c r="P262" s="44">
        <f t="shared" ca="1" si="62"/>
        <v>0</v>
      </c>
      <c r="Q262" s="44">
        <f t="shared" ca="1" si="63"/>
        <v>0</v>
      </c>
      <c r="R262" s="28">
        <f t="shared" ca="1" si="64"/>
        <v>5.1713956673790377E-6</v>
      </c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5">
      <c r="A263" s="121"/>
      <c r="B263" s="121"/>
      <c r="C263" s="121"/>
      <c r="D263" s="123">
        <f t="shared" si="50"/>
        <v>0</v>
      </c>
      <c r="E263" s="123">
        <f t="shared" si="51"/>
        <v>0</v>
      </c>
      <c r="F263" s="44">
        <f t="shared" si="52"/>
        <v>0</v>
      </c>
      <c r="G263" s="44">
        <f t="shared" si="53"/>
        <v>0</v>
      </c>
      <c r="H263" s="44">
        <f t="shared" si="54"/>
        <v>0</v>
      </c>
      <c r="I263" s="44">
        <f t="shared" si="55"/>
        <v>0</v>
      </c>
      <c r="J263" s="44">
        <f t="shared" si="56"/>
        <v>0</v>
      </c>
      <c r="K263" s="44">
        <f t="shared" si="57"/>
        <v>0</v>
      </c>
      <c r="L263" s="44">
        <f t="shared" si="58"/>
        <v>0</v>
      </c>
      <c r="M263" s="44">
        <f t="shared" ca="1" si="59"/>
        <v>-5.1713956673790377E-6</v>
      </c>
      <c r="N263" s="44">
        <f t="shared" ca="1" si="60"/>
        <v>0</v>
      </c>
      <c r="O263" s="124">
        <f t="shared" ca="1" si="61"/>
        <v>0</v>
      </c>
      <c r="P263" s="44">
        <f t="shared" ca="1" si="62"/>
        <v>0</v>
      </c>
      <c r="Q263" s="44">
        <f t="shared" ca="1" si="63"/>
        <v>0</v>
      </c>
      <c r="R263" s="28">
        <f t="shared" ca="1" si="64"/>
        <v>5.1713956673790377E-6</v>
      </c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5">
      <c r="A264" s="121"/>
      <c r="B264" s="121"/>
      <c r="C264" s="121"/>
      <c r="D264" s="123">
        <f t="shared" si="50"/>
        <v>0</v>
      </c>
      <c r="E264" s="123">
        <f t="shared" si="51"/>
        <v>0</v>
      </c>
      <c r="F264" s="44">
        <f t="shared" si="52"/>
        <v>0</v>
      </c>
      <c r="G264" s="44">
        <f t="shared" si="53"/>
        <v>0</v>
      </c>
      <c r="H264" s="44">
        <f t="shared" si="54"/>
        <v>0</v>
      </c>
      <c r="I264" s="44">
        <f t="shared" si="55"/>
        <v>0</v>
      </c>
      <c r="J264" s="44">
        <f t="shared" si="56"/>
        <v>0</v>
      </c>
      <c r="K264" s="44">
        <f t="shared" si="57"/>
        <v>0</v>
      </c>
      <c r="L264" s="44">
        <f t="shared" si="58"/>
        <v>0</v>
      </c>
      <c r="M264" s="44">
        <f t="shared" ca="1" si="59"/>
        <v>-5.1713956673790377E-6</v>
      </c>
      <c r="N264" s="44">
        <f t="shared" ca="1" si="60"/>
        <v>0</v>
      </c>
      <c r="O264" s="124">
        <f t="shared" ca="1" si="61"/>
        <v>0</v>
      </c>
      <c r="P264" s="44">
        <f t="shared" ca="1" si="62"/>
        <v>0</v>
      </c>
      <c r="Q264" s="44">
        <f t="shared" ca="1" si="63"/>
        <v>0</v>
      </c>
      <c r="R264" s="28">
        <f t="shared" ca="1" si="64"/>
        <v>5.1713956673790377E-6</v>
      </c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5">
      <c r="A265" s="121"/>
      <c r="B265" s="121"/>
      <c r="C265" s="121"/>
      <c r="D265" s="123">
        <f t="shared" si="50"/>
        <v>0</v>
      </c>
      <c r="E265" s="123">
        <f t="shared" si="51"/>
        <v>0</v>
      </c>
      <c r="F265" s="44">
        <f t="shared" si="52"/>
        <v>0</v>
      </c>
      <c r="G265" s="44">
        <f t="shared" si="53"/>
        <v>0</v>
      </c>
      <c r="H265" s="44">
        <f t="shared" si="54"/>
        <v>0</v>
      </c>
      <c r="I265" s="44">
        <f t="shared" si="55"/>
        <v>0</v>
      </c>
      <c r="J265" s="44">
        <f t="shared" si="56"/>
        <v>0</v>
      </c>
      <c r="K265" s="44">
        <f t="shared" si="57"/>
        <v>0</v>
      </c>
      <c r="L265" s="44">
        <f t="shared" si="58"/>
        <v>0</v>
      </c>
      <c r="M265" s="44">
        <f t="shared" ca="1" si="59"/>
        <v>-5.1713956673790377E-6</v>
      </c>
      <c r="N265" s="44">
        <f t="shared" ca="1" si="60"/>
        <v>0</v>
      </c>
      <c r="O265" s="124">
        <f t="shared" ca="1" si="61"/>
        <v>0</v>
      </c>
      <c r="P265" s="44">
        <f t="shared" ca="1" si="62"/>
        <v>0</v>
      </c>
      <c r="Q265" s="44">
        <f t="shared" ca="1" si="63"/>
        <v>0</v>
      </c>
      <c r="R265" s="28">
        <f t="shared" ca="1" si="64"/>
        <v>5.1713956673790377E-6</v>
      </c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5">
      <c r="A266" s="121"/>
      <c r="B266" s="121"/>
      <c r="C266" s="121"/>
      <c r="D266" s="123">
        <f t="shared" si="50"/>
        <v>0</v>
      </c>
      <c r="E266" s="123">
        <f t="shared" si="51"/>
        <v>0</v>
      </c>
      <c r="F266" s="44">
        <f t="shared" si="52"/>
        <v>0</v>
      </c>
      <c r="G266" s="44">
        <f t="shared" si="53"/>
        <v>0</v>
      </c>
      <c r="H266" s="44">
        <f t="shared" si="54"/>
        <v>0</v>
      </c>
      <c r="I266" s="44">
        <f t="shared" si="55"/>
        <v>0</v>
      </c>
      <c r="J266" s="44">
        <f t="shared" si="56"/>
        <v>0</v>
      </c>
      <c r="K266" s="44">
        <f t="shared" si="57"/>
        <v>0</v>
      </c>
      <c r="L266" s="44">
        <f t="shared" si="58"/>
        <v>0</v>
      </c>
      <c r="M266" s="44">
        <f t="shared" ca="1" si="59"/>
        <v>-5.1713956673790377E-6</v>
      </c>
      <c r="N266" s="44">
        <f t="shared" ca="1" si="60"/>
        <v>0</v>
      </c>
      <c r="O266" s="124">
        <f t="shared" ca="1" si="61"/>
        <v>0</v>
      </c>
      <c r="P266" s="44">
        <f t="shared" ca="1" si="62"/>
        <v>0</v>
      </c>
      <c r="Q266" s="44">
        <f t="shared" ca="1" si="63"/>
        <v>0</v>
      </c>
      <c r="R266" s="28">
        <f t="shared" ca="1" si="64"/>
        <v>5.1713956673790377E-6</v>
      </c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5">
      <c r="A267" s="121"/>
      <c r="B267" s="121"/>
      <c r="C267" s="121"/>
      <c r="D267" s="123">
        <f t="shared" si="50"/>
        <v>0</v>
      </c>
      <c r="E267" s="123">
        <f t="shared" si="51"/>
        <v>0</v>
      </c>
      <c r="F267" s="44">
        <f t="shared" si="52"/>
        <v>0</v>
      </c>
      <c r="G267" s="44">
        <f t="shared" si="53"/>
        <v>0</v>
      </c>
      <c r="H267" s="44">
        <f t="shared" si="54"/>
        <v>0</v>
      </c>
      <c r="I267" s="44">
        <f t="shared" si="55"/>
        <v>0</v>
      </c>
      <c r="J267" s="44">
        <f t="shared" si="56"/>
        <v>0</v>
      </c>
      <c r="K267" s="44">
        <f t="shared" si="57"/>
        <v>0</v>
      </c>
      <c r="L267" s="44">
        <f t="shared" si="58"/>
        <v>0</v>
      </c>
      <c r="M267" s="44">
        <f t="shared" ca="1" si="59"/>
        <v>-5.1713956673790377E-6</v>
      </c>
      <c r="N267" s="44">
        <f t="shared" ca="1" si="60"/>
        <v>0</v>
      </c>
      <c r="O267" s="124">
        <f t="shared" ca="1" si="61"/>
        <v>0</v>
      </c>
      <c r="P267" s="44">
        <f t="shared" ca="1" si="62"/>
        <v>0</v>
      </c>
      <c r="Q267" s="44">
        <f t="shared" ca="1" si="63"/>
        <v>0</v>
      </c>
      <c r="R267" s="28">
        <f t="shared" ca="1" si="64"/>
        <v>5.1713956673790377E-6</v>
      </c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</row>
    <row r="268" spans="1:35">
      <c r="A268" s="121"/>
      <c r="B268" s="121"/>
      <c r="C268" s="121"/>
      <c r="D268" s="123">
        <f t="shared" si="50"/>
        <v>0</v>
      </c>
      <c r="E268" s="123">
        <f t="shared" si="51"/>
        <v>0</v>
      </c>
      <c r="F268" s="44">
        <f t="shared" si="52"/>
        <v>0</v>
      </c>
      <c r="G268" s="44">
        <f t="shared" si="53"/>
        <v>0</v>
      </c>
      <c r="H268" s="44">
        <f t="shared" si="54"/>
        <v>0</v>
      </c>
      <c r="I268" s="44">
        <f t="shared" si="55"/>
        <v>0</v>
      </c>
      <c r="J268" s="44">
        <f t="shared" si="56"/>
        <v>0</v>
      </c>
      <c r="K268" s="44">
        <f t="shared" si="57"/>
        <v>0</v>
      </c>
      <c r="L268" s="44">
        <f t="shared" si="58"/>
        <v>0</v>
      </c>
      <c r="M268" s="44">
        <f t="shared" ca="1" si="59"/>
        <v>-5.1713956673790377E-6</v>
      </c>
      <c r="N268" s="44">
        <f t="shared" ca="1" si="60"/>
        <v>0</v>
      </c>
      <c r="O268" s="124">
        <f t="shared" ca="1" si="61"/>
        <v>0</v>
      </c>
      <c r="P268" s="44">
        <f t="shared" ca="1" si="62"/>
        <v>0</v>
      </c>
      <c r="Q268" s="44">
        <f t="shared" ca="1" si="63"/>
        <v>0</v>
      </c>
      <c r="R268" s="28">
        <f t="shared" ca="1" si="64"/>
        <v>5.1713956673790377E-6</v>
      </c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</row>
    <row r="269" spans="1:35">
      <c r="A269" s="121"/>
      <c r="B269" s="121"/>
      <c r="C269" s="121"/>
      <c r="D269" s="123">
        <f t="shared" si="50"/>
        <v>0</v>
      </c>
      <c r="E269" s="123">
        <f t="shared" si="51"/>
        <v>0</v>
      </c>
      <c r="F269" s="44">
        <f t="shared" si="52"/>
        <v>0</v>
      </c>
      <c r="G269" s="44">
        <f t="shared" si="53"/>
        <v>0</v>
      </c>
      <c r="H269" s="44">
        <f t="shared" si="54"/>
        <v>0</v>
      </c>
      <c r="I269" s="44">
        <f t="shared" si="55"/>
        <v>0</v>
      </c>
      <c r="J269" s="44">
        <f t="shared" si="56"/>
        <v>0</v>
      </c>
      <c r="K269" s="44">
        <f t="shared" si="57"/>
        <v>0</v>
      </c>
      <c r="L269" s="44">
        <f t="shared" si="58"/>
        <v>0</v>
      </c>
      <c r="M269" s="44">
        <f t="shared" ca="1" si="59"/>
        <v>-5.1713956673790377E-6</v>
      </c>
      <c r="N269" s="44">
        <f t="shared" ca="1" si="60"/>
        <v>0</v>
      </c>
      <c r="O269" s="124">
        <f t="shared" ca="1" si="61"/>
        <v>0</v>
      </c>
      <c r="P269" s="44">
        <f t="shared" ca="1" si="62"/>
        <v>0</v>
      </c>
      <c r="Q269" s="44">
        <f t="shared" ca="1" si="63"/>
        <v>0</v>
      </c>
      <c r="R269" s="28">
        <f t="shared" ca="1" si="64"/>
        <v>5.1713956673790377E-6</v>
      </c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</row>
    <row r="270" spans="1:35">
      <c r="A270" s="121"/>
      <c r="B270" s="121"/>
      <c r="C270" s="121"/>
      <c r="D270" s="123">
        <f t="shared" si="50"/>
        <v>0</v>
      </c>
      <c r="E270" s="123">
        <f t="shared" si="51"/>
        <v>0</v>
      </c>
      <c r="F270" s="44">
        <f t="shared" si="52"/>
        <v>0</v>
      </c>
      <c r="G270" s="44">
        <f t="shared" si="53"/>
        <v>0</v>
      </c>
      <c r="H270" s="44">
        <f t="shared" si="54"/>
        <v>0</v>
      </c>
      <c r="I270" s="44">
        <f t="shared" si="55"/>
        <v>0</v>
      </c>
      <c r="J270" s="44">
        <f t="shared" si="56"/>
        <v>0</v>
      </c>
      <c r="K270" s="44">
        <f t="shared" si="57"/>
        <v>0</v>
      </c>
      <c r="L270" s="44">
        <f t="shared" si="58"/>
        <v>0</v>
      </c>
      <c r="M270" s="44">
        <f t="shared" ca="1" si="59"/>
        <v>-5.1713956673790377E-6</v>
      </c>
      <c r="N270" s="44">
        <f t="shared" ca="1" si="60"/>
        <v>0</v>
      </c>
      <c r="O270" s="124">
        <f t="shared" ca="1" si="61"/>
        <v>0</v>
      </c>
      <c r="P270" s="44">
        <f t="shared" ca="1" si="62"/>
        <v>0</v>
      </c>
      <c r="Q270" s="44">
        <f t="shared" ca="1" si="63"/>
        <v>0</v>
      </c>
      <c r="R270" s="28">
        <f t="shared" ca="1" si="64"/>
        <v>5.1713956673790377E-6</v>
      </c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</row>
    <row r="271" spans="1:35">
      <c r="A271" s="121"/>
      <c r="B271" s="121"/>
      <c r="C271" s="121"/>
      <c r="D271" s="123">
        <f t="shared" si="50"/>
        <v>0</v>
      </c>
      <c r="E271" s="123">
        <f t="shared" si="51"/>
        <v>0</v>
      </c>
      <c r="F271" s="44">
        <f t="shared" si="52"/>
        <v>0</v>
      </c>
      <c r="G271" s="44">
        <f t="shared" si="53"/>
        <v>0</v>
      </c>
      <c r="H271" s="44">
        <f t="shared" si="54"/>
        <v>0</v>
      </c>
      <c r="I271" s="44">
        <f t="shared" si="55"/>
        <v>0</v>
      </c>
      <c r="J271" s="44">
        <f t="shared" si="56"/>
        <v>0</v>
      </c>
      <c r="K271" s="44">
        <f t="shared" si="57"/>
        <v>0</v>
      </c>
      <c r="L271" s="44">
        <f t="shared" si="58"/>
        <v>0</v>
      </c>
      <c r="M271" s="44">
        <f t="shared" ca="1" si="59"/>
        <v>-5.1713956673790377E-6</v>
      </c>
      <c r="N271" s="44">
        <f t="shared" ca="1" si="60"/>
        <v>0</v>
      </c>
      <c r="O271" s="124">
        <f t="shared" ca="1" si="61"/>
        <v>0</v>
      </c>
      <c r="P271" s="44">
        <f t="shared" ca="1" si="62"/>
        <v>0</v>
      </c>
      <c r="Q271" s="44">
        <f t="shared" ca="1" si="63"/>
        <v>0</v>
      </c>
      <c r="R271" s="28">
        <f t="shared" ca="1" si="64"/>
        <v>5.1713956673790377E-6</v>
      </c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</row>
    <row r="272" spans="1:35">
      <c r="A272" s="121"/>
      <c r="B272" s="121"/>
      <c r="C272" s="121"/>
      <c r="D272" s="123">
        <f t="shared" si="50"/>
        <v>0</v>
      </c>
      <c r="E272" s="123">
        <f t="shared" si="51"/>
        <v>0</v>
      </c>
      <c r="F272" s="44">
        <f t="shared" si="52"/>
        <v>0</v>
      </c>
      <c r="G272" s="44">
        <f t="shared" si="53"/>
        <v>0</v>
      </c>
      <c r="H272" s="44">
        <f t="shared" si="54"/>
        <v>0</v>
      </c>
      <c r="I272" s="44">
        <f t="shared" si="55"/>
        <v>0</v>
      </c>
      <c r="J272" s="44">
        <f t="shared" si="56"/>
        <v>0</v>
      </c>
      <c r="K272" s="44">
        <f t="shared" si="57"/>
        <v>0</v>
      </c>
      <c r="L272" s="44">
        <f t="shared" si="58"/>
        <v>0</v>
      </c>
      <c r="M272" s="44">
        <f t="shared" ca="1" si="59"/>
        <v>-5.1713956673790377E-6</v>
      </c>
      <c r="N272" s="44">
        <f t="shared" ca="1" si="60"/>
        <v>0</v>
      </c>
      <c r="O272" s="124">
        <f t="shared" ca="1" si="61"/>
        <v>0</v>
      </c>
      <c r="P272" s="44">
        <f t="shared" ca="1" si="62"/>
        <v>0</v>
      </c>
      <c r="Q272" s="44">
        <f t="shared" ca="1" si="63"/>
        <v>0</v>
      </c>
      <c r="R272" s="28">
        <f t="shared" ca="1" si="64"/>
        <v>5.1713956673790377E-6</v>
      </c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</row>
    <row r="273" spans="1:35">
      <c r="A273" s="121"/>
      <c r="B273" s="121"/>
      <c r="C273" s="121"/>
      <c r="D273" s="123">
        <f t="shared" si="50"/>
        <v>0</v>
      </c>
      <c r="E273" s="123">
        <f t="shared" si="51"/>
        <v>0</v>
      </c>
      <c r="F273" s="44">
        <f t="shared" si="52"/>
        <v>0</v>
      </c>
      <c r="G273" s="44">
        <f t="shared" si="53"/>
        <v>0</v>
      </c>
      <c r="H273" s="44">
        <f t="shared" si="54"/>
        <v>0</v>
      </c>
      <c r="I273" s="44">
        <f t="shared" si="55"/>
        <v>0</v>
      </c>
      <c r="J273" s="44">
        <f t="shared" si="56"/>
        <v>0</v>
      </c>
      <c r="K273" s="44">
        <f t="shared" si="57"/>
        <v>0</v>
      </c>
      <c r="L273" s="44">
        <f t="shared" si="58"/>
        <v>0</v>
      </c>
      <c r="M273" s="44">
        <f t="shared" ca="1" si="59"/>
        <v>-5.1713956673790377E-6</v>
      </c>
      <c r="N273" s="44">
        <f t="shared" ca="1" si="60"/>
        <v>0</v>
      </c>
      <c r="O273" s="124">
        <f t="shared" ca="1" si="61"/>
        <v>0</v>
      </c>
      <c r="P273" s="44">
        <f t="shared" ca="1" si="62"/>
        <v>0</v>
      </c>
      <c r="Q273" s="44">
        <f t="shared" ca="1" si="63"/>
        <v>0</v>
      </c>
      <c r="R273" s="28">
        <f t="shared" ca="1" si="64"/>
        <v>5.1713956673790377E-6</v>
      </c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</row>
    <row r="274" spans="1:35">
      <c r="A274" s="121"/>
      <c r="B274" s="121"/>
      <c r="C274" s="121"/>
      <c r="D274" s="123">
        <f t="shared" si="50"/>
        <v>0</v>
      </c>
      <c r="E274" s="123">
        <f t="shared" si="51"/>
        <v>0</v>
      </c>
      <c r="F274" s="44">
        <f t="shared" si="52"/>
        <v>0</v>
      </c>
      <c r="G274" s="44">
        <f t="shared" si="53"/>
        <v>0</v>
      </c>
      <c r="H274" s="44">
        <f t="shared" si="54"/>
        <v>0</v>
      </c>
      <c r="I274" s="44">
        <f t="shared" si="55"/>
        <v>0</v>
      </c>
      <c r="J274" s="44">
        <f t="shared" si="56"/>
        <v>0</v>
      </c>
      <c r="K274" s="44">
        <f t="shared" si="57"/>
        <v>0</v>
      </c>
      <c r="L274" s="44">
        <f t="shared" si="58"/>
        <v>0</v>
      </c>
      <c r="M274" s="44">
        <f t="shared" ca="1" si="59"/>
        <v>-5.1713956673790377E-6</v>
      </c>
      <c r="N274" s="44">
        <f t="shared" ca="1" si="60"/>
        <v>0</v>
      </c>
      <c r="O274" s="124">
        <f t="shared" ca="1" si="61"/>
        <v>0</v>
      </c>
      <c r="P274" s="44">
        <f t="shared" ca="1" si="62"/>
        <v>0</v>
      </c>
      <c r="Q274" s="44">
        <f t="shared" ca="1" si="63"/>
        <v>0</v>
      </c>
      <c r="R274" s="28">
        <f t="shared" ca="1" si="64"/>
        <v>5.1713956673790377E-6</v>
      </c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</row>
    <row r="275" spans="1:35">
      <c r="A275" s="121"/>
      <c r="B275" s="121"/>
      <c r="C275" s="121"/>
      <c r="D275" s="123">
        <f t="shared" si="50"/>
        <v>0</v>
      </c>
      <c r="E275" s="123">
        <f t="shared" si="51"/>
        <v>0</v>
      </c>
      <c r="F275" s="44">
        <f t="shared" si="52"/>
        <v>0</v>
      </c>
      <c r="G275" s="44">
        <f t="shared" si="53"/>
        <v>0</v>
      </c>
      <c r="H275" s="44">
        <f t="shared" si="54"/>
        <v>0</v>
      </c>
      <c r="I275" s="44">
        <f t="shared" si="55"/>
        <v>0</v>
      </c>
      <c r="J275" s="44">
        <f t="shared" si="56"/>
        <v>0</v>
      </c>
      <c r="K275" s="44">
        <f t="shared" si="57"/>
        <v>0</v>
      </c>
      <c r="L275" s="44">
        <f t="shared" si="58"/>
        <v>0</v>
      </c>
      <c r="M275" s="44">
        <f t="shared" ca="1" si="59"/>
        <v>-5.1713956673790377E-6</v>
      </c>
      <c r="N275" s="44">
        <f t="shared" ca="1" si="60"/>
        <v>0</v>
      </c>
      <c r="O275" s="124">
        <f t="shared" ca="1" si="61"/>
        <v>0</v>
      </c>
      <c r="P275" s="44">
        <f t="shared" ca="1" si="62"/>
        <v>0</v>
      </c>
      <c r="Q275" s="44">
        <f t="shared" ca="1" si="63"/>
        <v>0</v>
      </c>
      <c r="R275" s="28">
        <f t="shared" ca="1" si="64"/>
        <v>5.1713956673790377E-6</v>
      </c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</row>
    <row r="276" spans="1:35">
      <c r="A276" s="121"/>
      <c r="B276" s="121"/>
      <c r="C276" s="121"/>
      <c r="D276" s="123">
        <f t="shared" si="50"/>
        <v>0</v>
      </c>
      <c r="E276" s="123">
        <f t="shared" si="51"/>
        <v>0</v>
      </c>
      <c r="F276" s="44">
        <f t="shared" si="52"/>
        <v>0</v>
      </c>
      <c r="G276" s="44">
        <f t="shared" si="53"/>
        <v>0</v>
      </c>
      <c r="H276" s="44">
        <f t="shared" si="54"/>
        <v>0</v>
      </c>
      <c r="I276" s="44">
        <f t="shared" si="55"/>
        <v>0</v>
      </c>
      <c r="J276" s="44">
        <f t="shared" si="56"/>
        <v>0</v>
      </c>
      <c r="K276" s="44">
        <f t="shared" si="57"/>
        <v>0</v>
      </c>
      <c r="L276" s="44">
        <f t="shared" si="58"/>
        <v>0</v>
      </c>
      <c r="M276" s="44">
        <f t="shared" ca="1" si="59"/>
        <v>-5.1713956673790377E-6</v>
      </c>
      <c r="N276" s="44">
        <f t="shared" ca="1" si="60"/>
        <v>0</v>
      </c>
      <c r="O276" s="124">
        <f t="shared" ca="1" si="61"/>
        <v>0</v>
      </c>
      <c r="P276" s="44">
        <f t="shared" ca="1" si="62"/>
        <v>0</v>
      </c>
      <c r="Q276" s="44">
        <f t="shared" ca="1" si="63"/>
        <v>0</v>
      </c>
      <c r="R276" s="28">
        <f t="shared" ca="1" si="64"/>
        <v>5.1713956673790377E-6</v>
      </c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</row>
    <row r="277" spans="1:35">
      <c r="A277" s="121"/>
      <c r="B277" s="121"/>
      <c r="C277" s="121"/>
      <c r="D277" s="123">
        <f t="shared" ref="D277:D340" si="65">A277/A$18</f>
        <v>0</v>
      </c>
      <c r="E277" s="123">
        <f t="shared" ref="E277:E340" si="66">B277/B$18</f>
        <v>0</v>
      </c>
      <c r="F277" s="44">
        <f t="shared" ref="F277:F340" si="67">$C277*D277</f>
        <v>0</v>
      </c>
      <c r="G277" s="44">
        <f t="shared" ref="G277:G340" si="68">$C277*E277</f>
        <v>0</v>
      </c>
      <c r="H277" s="44">
        <f t="shared" ref="H277:H340" si="69">C277*D277*D277</f>
        <v>0</v>
      </c>
      <c r="I277" s="44">
        <f t="shared" ref="I277:I340" si="70">C277*D277*D277*D277</f>
        <v>0</v>
      </c>
      <c r="J277" s="44">
        <f t="shared" ref="J277:J340" si="71">C277*D277*D277*D277*D277</f>
        <v>0</v>
      </c>
      <c r="K277" s="44">
        <f t="shared" ref="K277:K340" si="72">C277*E277*D277</f>
        <v>0</v>
      </c>
      <c r="L277" s="44">
        <f t="shared" ref="L277:L340" si="73">C277*E277*D277*D277</f>
        <v>0</v>
      </c>
      <c r="M277" s="44">
        <f t="shared" ref="M277:M340" ca="1" si="74">+E$4+E$5*D277+E$6*D277^2</f>
        <v>-5.1713956673790377E-6</v>
      </c>
      <c r="N277" s="44">
        <f t="shared" ref="N277:N340" ca="1" si="75">C277*(M277-E277)^2</f>
        <v>0</v>
      </c>
      <c r="O277" s="124">
        <f t="shared" ref="O277:O340" ca="1" si="76">(C277*O$1-O$2*F277+O$3*H277)^2</f>
        <v>0</v>
      </c>
      <c r="P277" s="44">
        <f t="shared" ref="P277:P340" ca="1" si="77">(-C277*O$2+O$4*F277-O$5*H277)^2</f>
        <v>0</v>
      </c>
      <c r="Q277" s="44">
        <f t="shared" ref="Q277:Q340" ca="1" si="78">+(C277*O$3-F277*O$5+H277*O$6)^2</f>
        <v>0</v>
      </c>
      <c r="R277" s="28">
        <f t="shared" ref="R277:R340" ca="1" si="79">+E277-M277</f>
        <v>5.1713956673790377E-6</v>
      </c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</row>
    <row r="278" spans="1:35">
      <c r="A278" s="121"/>
      <c r="B278" s="121"/>
      <c r="C278" s="121"/>
      <c r="D278" s="123">
        <f t="shared" si="65"/>
        <v>0</v>
      </c>
      <c r="E278" s="123">
        <f t="shared" si="66"/>
        <v>0</v>
      </c>
      <c r="F278" s="44">
        <f t="shared" si="67"/>
        <v>0</v>
      </c>
      <c r="G278" s="44">
        <f t="shared" si="68"/>
        <v>0</v>
      </c>
      <c r="H278" s="44">
        <f t="shared" si="69"/>
        <v>0</v>
      </c>
      <c r="I278" s="44">
        <f t="shared" si="70"/>
        <v>0</v>
      </c>
      <c r="J278" s="44">
        <f t="shared" si="71"/>
        <v>0</v>
      </c>
      <c r="K278" s="44">
        <f t="shared" si="72"/>
        <v>0</v>
      </c>
      <c r="L278" s="44">
        <f t="shared" si="73"/>
        <v>0</v>
      </c>
      <c r="M278" s="44">
        <f t="shared" ca="1" si="74"/>
        <v>-5.1713956673790377E-6</v>
      </c>
      <c r="N278" s="44">
        <f t="shared" ca="1" si="75"/>
        <v>0</v>
      </c>
      <c r="O278" s="124">
        <f t="shared" ca="1" si="76"/>
        <v>0</v>
      </c>
      <c r="P278" s="44">
        <f t="shared" ca="1" si="77"/>
        <v>0</v>
      </c>
      <c r="Q278" s="44">
        <f t="shared" ca="1" si="78"/>
        <v>0</v>
      </c>
      <c r="R278" s="28">
        <f t="shared" ca="1" si="79"/>
        <v>5.1713956673790377E-6</v>
      </c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</row>
    <row r="279" spans="1:35">
      <c r="A279" s="121"/>
      <c r="B279" s="121"/>
      <c r="C279" s="121"/>
      <c r="D279" s="123">
        <f t="shared" si="65"/>
        <v>0</v>
      </c>
      <c r="E279" s="123">
        <f t="shared" si="66"/>
        <v>0</v>
      </c>
      <c r="F279" s="44">
        <f t="shared" si="67"/>
        <v>0</v>
      </c>
      <c r="G279" s="44">
        <f t="shared" si="68"/>
        <v>0</v>
      </c>
      <c r="H279" s="44">
        <f t="shared" si="69"/>
        <v>0</v>
      </c>
      <c r="I279" s="44">
        <f t="shared" si="70"/>
        <v>0</v>
      </c>
      <c r="J279" s="44">
        <f t="shared" si="71"/>
        <v>0</v>
      </c>
      <c r="K279" s="44">
        <f t="shared" si="72"/>
        <v>0</v>
      </c>
      <c r="L279" s="44">
        <f t="shared" si="73"/>
        <v>0</v>
      </c>
      <c r="M279" s="44">
        <f t="shared" ca="1" si="74"/>
        <v>-5.1713956673790377E-6</v>
      </c>
      <c r="N279" s="44">
        <f t="shared" ca="1" si="75"/>
        <v>0</v>
      </c>
      <c r="O279" s="124">
        <f t="shared" ca="1" si="76"/>
        <v>0</v>
      </c>
      <c r="P279" s="44">
        <f t="shared" ca="1" si="77"/>
        <v>0</v>
      </c>
      <c r="Q279" s="44">
        <f t="shared" ca="1" si="78"/>
        <v>0</v>
      </c>
      <c r="R279" s="28">
        <f t="shared" ca="1" si="79"/>
        <v>5.1713956673790377E-6</v>
      </c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</row>
    <row r="280" spans="1:35">
      <c r="A280" s="121"/>
      <c r="B280" s="121"/>
      <c r="C280" s="121"/>
      <c r="D280" s="123">
        <f t="shared" si="65"/>
        <v>0</v>
      </c>
      <c r="E280" s="123">
        <f t="shared" si="66"/>
        <v>0</v>
      </c>
      <c r="F280" s="44">
        <f t="shared" si="67"/>
        <v>0</v>
      </c>
      <c r="G280" s="44">
        <f t="shared" si="68"/>
        <v>0</v>
      </c>
      <c r="H280" s="44">
        <f t="shared" si="69"/>
        <v>0</v>
      </c>
      <c r="I280" s="44">
        <f t="shared" si="70"/>
        <v>0</v>
      </c>
      <c r="J280" s="44">
        <f t="shared" si="71"/>
        <v>0</v>
      </c>
      <c r="K280" s="44">
        <f t="shared" si="72"/>
        <v>0</v>
      </c>
      <c r="L280" s="44">
        <f t="shared" si="73"/>
        <v>0</v>
      </c>
      <c r="M280" s="44">
        <f t="shared" ca="1" si="74"/>
        <v>-5.1713956673790377E-6</v>
      </c>
      <c r="N280" s="44">
        <f t="shared" ca="1" si="75"/>
        <v>0</v>
      </c>
      <c r="O280" s="124">
        <f t="shared" ca="1" si="76"/>
        <v>0</v>
      </c>
      <c r="P280" s="44">
        <f t="shared" ca="1" si="77"/>
        <v>0</v>
      </c>
      <c r="Q280" s="44">
        <f t="shared" ca="1" si="78"/>
        <v>0</v>
      </c>
      <c r="R280" s="28">
        <f t="shared" ca="1" si="79"/>
        <v>5.1713956673790377E-6</v>
      </c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</row>
    <row r="281" spans="1:35">
      <c r="A281" s="121"/>
      <c r="B281" s="121"/>
      <c r="C281" s="121"/>
      <c r="D281" s="123">
        <f t="shared" si="65"/>
        <v>0</v>
      </c>
      <c r="E281" s="123">
        <f t="shared" si="66"/>
        <v>0</v>
      </c>
      <c r="F281" s="44">
        <f t="shared" si="67"/>
        <v>0</v>
      </c>
      <c r="G281" s="44">
        <f t="shared" si="68"/>
        <v>0</v>
      </c>
      <c r="H281" s="44">
        <f t="shared" si="69"/>
        <v>0</v>
      </c>
      <c r="I281" s="44">
        <f t="shared" si="70"/>
        <v>0</v>
      </c>
      <c r="J281" s="44">
        <f t="shared" si="71"/>
        <v>0</v>
      </c>
      <c r="K281" s="44">
        <f t="shared" si="72"/>
        <v>0</v>
      </c>
      <c r="L281" s="44">
        <f t="shared" si="73"/>
        <v>0</v>
      </c>
      <c r="M281" s="44">
        <f t="shared" ca="1" si="74"/>
        <v>-5.1713956673790377E-6</v>
      </c>
      <c r="N281" s="44">
        <f t="shared" ca="1" si="75"/>
        <v>0</v>
      </c>
      <c r="O281" s="124">
        <f t="shared" ca="1" si="76"/>
        <v>0</v>
      </c>
      <c r="P281" s="44">
        <f t="shared" ca="1" si="77"/>
        <v>0</v>
      </c>
      <c r="Q281" s="44">
        <f t="shared" ca="1" si="78"/>
        <v>0</v>
      </c>
      <c r="R281" s="28">
        <f t="shared" ca="1" si="79"/>
        <v>5.1713956673790377E-6</v>
      </c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</row>
    <row r="282" spans="1:35">
      <c r="A282" s="121"/>
      <c r="B282" s="121"/>
      <c r="C282" s="121"/>
      <c r="D282" s="123">
        <f t="shared" si="65"/>
        <v>0</v>
      </c>
      <c r="E282" s="123">
        <f t="shared" si="66"/>
        <v>0</v>
      </c>
      <c r="F282" s="44">
        <f t="shared" si="67"/>
        <v>0</v>
      </c>
      <c r="G282" s="44">
        <f t="shared" si="68"/>
        <v>0</v>
      </c>
      <c r="H282" s="44">
        <f t="shared" si="69"/>
        <v>0</v>
      </c>
      <c r="I282" s="44">
        <f t="shared" si="70"/>
        <v>0</v>
      </c>
      <c r="J282" s="44">
        <f t="shared" si="71"/>
        <v>0</v>
      </c>
      <c r="K282" s="44">
        <f t="shared" si="72"/>
        <v>0</v>
      </c>
      <c r="L282" s="44">
        <f t="shared" si="73"/>
        <v>0</v>
      </c>
      <c r="M282" s="44">
        <f t="shared" ca="1" si="74"/>
        <v>-5.1713956673790377E-6</v>
      </c>
      <c r="N282" s="44">
        <f t="shared" ca="1" si="75"/>
        <v>0</v>
      </c>
      <c r="O282" s="124">
        <f t="shared" ca="1" si="76"/>
        <v>0</v>
      </c>
      <c r="P282" s="44">
        <f t="shared" ca="1" si="77"/>
        <v>0</v>
      </c>
      <c r="Q282" s="44">
        <f t="shared" ca="1" si="78"/>
        <v>0</v>
      </c>
      <c r="R282" s="28">
        <f t="shared" ca="1" si="79"/>
        <v>5.1713956673790377E-6</v>
      </c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</row>
    <row r="283" spans="1:35">
      <c r="A283" s="121"/>
      <c r="B283" s="121"/>
      <c r="C283" s="121"/>
      <c r="D283" s="123">
        <f t="shared" si="65"/>
        <v>0</v>
      </c>
      <c r="E283" s="123">
        <f t="shared" si="66"/>
        <v>0</v>
      </c>
      <c r="F283" s="44">
        <f t="shared" si="67"/>
        <v>0</v>
      </c>
      <c r="G283" s="44">
        <f t="shared" si="68"/>
        <v>0</v>
      </c>
      <c r="H283" s="44">
        <f t="shared" si="69"/>
        <v>0</v>
      </c>
      <c r="I283" s="44">
        <f t="shared" si="70"/>
        <v>0</v>
      </c>
      <c r="J283" s="44">
        <f t="shared" si="71"/>
        <v>0</v>
      </c>
      <c r="K283" s="44">
        <f t="shared" si="72"/>
        <v>0</v>
      </c>
      <c r="L283" s="44">
        <f t="shared" si="73"/>
        <v>0</v>
      </c>
      <c r="M283" s="44">
        <f t="shared" ca="1" si="74"/>
        <v>-5.1713956673790377E-6</v>
      </c>
      <c r="N283" s="44">
        <f t="shared" ca="1" si="75"/>
        <v>0</v>
      </c>
      <c r="O283" s="124">
        <f t="shared" ca="1" si="76"/>
        <v>0</v>
      </c>
      <c r="P283" s="44">
        <f t="shared" ca="1" si="77"/>
        <v>0</v>
      </c>
      <c r="Q283" s="44">
        <f t="shared" ca="1" si="78"/>
        <v>0</v>
      </c>
      <c r="R283" s="28">
        <f t="shared" ca="1" si="79"/>
        <v>5.1713956673790377E-6</v>
      </c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</row>
    <row r="284" spans="1:35">
      <c r="A284" s="121"/>
      <c r="B284" s="121"/>
      <c r="C284" s="121"/>
      <c r="D284" s="123">
        <f t="shared" si="65"/>
        <v>0</v>
      </c>
      <c r="E284" s="123">
        <f t="shared" si="66"/>
        <v>0</v>
      </c>
      <c r="F284" s="44">
        <f t="shared" si="67"/>
        <v>0</v>
      </c>
      <c r="G284" s="44">
        <f t="shared" si="68"/>
        <v>0</v>
      </c>
      <c r="H284" s="44">
        <f t="shared" si="69"/>
        <v>0</v>
      </c>
      <c r="I284" s="44">
        <f t="shared" si="70"/>
        <v>0</v>
      </c>
      <c r="J284" s="44">
        <f t="shared" si="71"/>
        <v>0</v>
      </c>
      <c r="K284" s="44">
        <f t="shared" si="72"/>
        <v>0</v>
      </c>
      <c r="L284" s="44">
        <f t="shared" si="73"/>
        <v>0</v>
      </c>
      <c r="M284" s="44">
        <f t="shared" ca="1" si="74"/>
        <v>-5.1713956673790377E-6</v>
      </c>
      <c r="N284" s="44">
        <f t="shared" ca="1" si="75"/>
        <v>0</v>
      </c>
      <c r="O284" s="124">
        <f t="shared" ca="1" si="76"/>
        <v>0</v>
      </c>
      <c r="P284" s="44">
        <f t="shared" ca="1" si="77"/>
        <v>0</v>
      </c>
      <c r="Q284" s="44">
        <f t="shared" ca="1" si="78"/>
        <v>0</v>
      </c>
      <c r="R284" s="28">
        <f t="shared" ca="1" si="79"/>
        <v>5.1713956673790377E-6</v>
      </c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</row>
    <row r="285" spans="1:35">
      <c r="A285" s="121"/>
      <c r="B285" s="121"/>
      <c r="C285" s="121"/>
      <c r="D285" s="123">
        <f t="shared" si="65"/>
        <v>0</v>
      </c>
      <c r="E285" s="123">
        <f t="shared" si="66"/>
        <v>0</v>
      </c>
      <c r="F285" s="44">
        <f t="shared" si="67"/>
        <v>0</v>
      </c>
      <c r="G285" s="44">
        <f t="shared" si="68"/>
        <v>0</v>
      </c>
      <c r="H285" s="44">
        <f t="shared" si="69"/>
        <v>0</v>
      </c>
      <c r="I285" s="44">
        <f t="shared" si="70"/>
        <v>0</v>
      </c>
      <c r="J285" s="44">
        <f t="shared" si="71"/>
        <v>0</v>
      </c>
      <c r="K285" s="44">
        <f t="shared" si="72"/>
        <v>0</v>
      </c>
      <c r="L285" s="44">
        <f t="shared" si="73"/>
        <v>0</v>
      </c>
      <c r="M285" s="44">
        <f t="shared" ca="1" si="74"/>
        <v>-5.1713956673790377E-6</v>
      </c>
      <c r="N285" s="44">
        <f t="shared" ca="1" si="75"/>
        <v>0</v>
      </c>
      <c r="O285" s="124">
        <f t="shared" ca="1" si="76"/>
        <v>0</v>
      </c>
      <c r="P285" s="44">
        <f t="shared" ca="1" si="77"/>
        <v>0</v>
      </c>
      <c r="Q285" s="44">
        <f t="shared" ca="1" si="78"/>
        <v>0</v>
      </c>
      <c r="R285" s="28">
        <f t="shared" ca="1" si="79"/>
        <v>5.1713956673790377E-6</v>
      </c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</row>
    <row r="286" spans="1:35">
      <c r="A286" s="121"/>
      <c r="B286" s="121"/>
      <c r="C286" s="121"/>
      <c r="D286" s="123">
        <f t="shared" si="65"/>
        <v>0</v>
      </c>
      <c r="E286" s="123">
        <f t="shared" si="66"/>
        <v>0</v>
      </c>
      <c r="F286" s="44">
        <f t="shared" si="67"/>
        <v>0</v>
      </c>
      <c r="G286" s="44">
        <f t="shared" si="68"/>
        <v>0</v>
      </c>
      <c r="H286" s="44">
        <f t="shared" si="69"/>
        <v>0</v>
      </c>
      <c r="I286" s="44">
        <f t="shared" si="70"/>
        <v>0</v>
      </c>
      <c r="J286" s="44">
        <f t="shared" si="71"/>
        <v>0</v>
      </c>
      <c r="K286" s="44">
        <f t="shared" si="72"/>
        <v>0</v>
      </c>
      <c r="L286" s="44">
        <f t="shared" si="73"/>
        <v>0</v>
      </c>
      <c r="M286" s="44">
        <f t="shared" ca="1" si="74"/>
        <v>-5.1713956673790377E-6</v>
      </c>
      <c r="N286" s="44">
        <f t="shared" ca="1" si="75"/>
        <v>0</v>
      </c>
      <c r="O286" s="124">
        <f t="shared" ca="1" si="76"/>
        <v>0</v>
      </c>
      <c r="P286" s="44">
        <f t="shared" ca="1" si="77"/>
        <v>0</v>
      </c>
      <c r="Q286" s="44">
        <f t="shared" ca="1" si="78"/>
        <v>0</v>
      </c>
      <c r="R286" s="28">
        <f t="shared" ca="1" si="79"/>
        <v>5.1713956673790377E-6</v>
      </c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</row>
    <row r="287" spans="1:35">
      <c r="A287" s="121"/>
      <c r="B287" s="121"/>
      <c r="C287" s="121"/>
      <c r="D287" s="123">
        <f t="shared" si="65"/>
        <v>0</v>
      </c>
      <c r="E287" s="123">
        <f t="shared" si="66"/>
        <v>0</v>
      </c>
      <c r="F287" s="44">
        <f t="shared" si="67"/>
        <v>0</v>
      </c>
      <c r="G287" s="44">
        <f t="shared" si="68"/>
        <v>0</v>
      </c>
      <c r="H287" s="44">
        <f t="shared" si="69"/>
        <v>0</v>
      </c>
      <c r="I287" s="44">
        <f t="shared" si="70"/>
        <v>0</v>
      </c>
      <c r="J287" s="44">
        <f t="shared" si="71"/>
        <v>0</v>
      </c>
      <c r="K287" s="44">
        <f t="shared" si="72"/>
        <v>0</v>
      </c>
      <c r="L287" s="44">
        <f t="shared" si="73"/>
        <v>0</v>
      </c>
      <c r="M287" s="44">
        <f t="shared" ca="1" si="74"/>
        <v>-5.1713956673790377E-6</v>
      </c>
      <c r="N287" s="44">
        <f t="shared" ca="1" si="75"/>
        <v>0</v>
      </c>
      <c r="O287" s="124">
        <f t="shared" ca="1" si="76"/>
        <v>0</v>
      </c>
      <c r="P287" s="44">
        <f t="shared" ca="1" si="77"/>
        <v>0</v>
      </c>
      <c r="Q287" s="44">
        <f t="shared" ca="1" si="78"/>
        <v>0</v>
      </c>
      <c r="R287" s="28">
        <f t="shared" ca="1" si="79"/>
        <v>5.1713956673790377E-6</v>
      </c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</row>
    <row r="288" spans="1:35">
      <c r="A288" s="121"/>
      <c r="B288" s="121"/>
      <c r="C288" s="121"/>
      <c r="D288" s="123">
        <f t="shared" si="65"/>
        <v>0</v>
      </c>
      <c r="E288" s="123">
        <f t="shared" si="66"/>
        <v>0</v>
      </c>
      <c r="F288" s="44">
        <f t="shared" si="67"/>
        <v>0</v>
      </c>
      <c r="G288" s="44">
        <f t="shared" si="68"/>
        <v>0</v>
      </c>
      <c r="H288" s="44">
        <f t="shared" si="69"/>
        <v>0</v>
      </c>
      <c r="I288" s="44">
        <f t="shared" si="70"/>
        <v>0</v>
      </c>
      <c r="J288" s="44">
        <f t="shared" si="71"/>
        <v>0</v>
      </c>
      <c r="K288" s="44">
        <f t="shared" si="72"/>
        <v>0</v>
      </c>
      <c r="L288" s="44">
        <f t="shared" si="73"/>
        <v>0</v>
      </c>
      <c r="M288" s="44">
        <f t="shared" ca="1" si="74"/>
        <v>-5.1713956673790377E-6</v>
      </c>
      <c r="N288" s="44">
        <f t="shared" ca="1" si="75"/>
        <v>0</v>
      </c>
      <c r="O288" s="124">
        <f t="shared" ca="1" si="76"/>
        <v>0</v>
      </c>
      <c r="P288" s="44">
        <f t="shared" ca="1" si="77"/>
        <v>0</v>
      </c>
      <c r="Q288" s="44">
        <f t="shared" ca="1" si="78"/>
        <v>0</v>
      </c>
      <c r="R288" s="28">
        <f t="shared" ca="1" si="79"/>
        <v>5.1713956673790377E-6</v>
      </c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</row>
    <row r="289" spans="1:35">
      <c r="A289" s="121"/>
      <c r="B289" s="121"/>
      <c r="C289" s="121"/>
      <c r="D289" s="123">
        <f t="shared" si="65"/>
        <v>0</v>
      </c>
      <c r="E289" s="123">
        <f t="shared" si="66"/>
        <v>0</v>
      </c>
      <c r="F289" s="44">
        <f t="shared" si="67"/>
        <v>0</v>
      </c>
      <c r="G289" s="44">
        <f t="shared" si="68"/>
        <v>0</v>
      </c>
      <c r="H289" s="44">
        <f t="shared" si="69"/>
        <v>0</v>
      </c>
      <c r="I289" s="44">
        <f t="shared" si="70"/>
        <v>0</v>
      </c>
      <c r="J289" s="44">
        <f t="shared" si="71"/>
        <v>0</v>
      </c>
      <c r="K289" s="44">
        <f t="shared" si="72"/>
        <v>0</v>
      </c>
      <c r="L289" s="44">
        <f t="shared" si="73"/>
        <v>0</v>
      </c>
      <c r="M289" s="44">
        <f t="shared" ca="1" si="74"/>
        <v>-5.1713956673790377E-6</v>
      </c>
      <c r="N289" s="44">
        <f t="shared" ca="1" si="75"/>
        <v>0</v>
      </c>
      <c r="O289" s="124">
        <f t="shared" ca="1" si="76"/>
        <v>0</v>
      </c>
      <c r="P289" s="44">
        <f t="shared" ca="1" si="77"/>
        <v>0</v>
      </c>
      <c r="Q289" s="44">
        <f t="shared" ca="1" si="78"/>
        <v>0</v>
      </c>
      <c r="R289" s="28">
        <f t="shared" ca="1" si="79"/>
        <v>5.1713956673790377E-6</v>
      </c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</row>
    <row r="290" spans="1:35">
      <c r="A290" s="121"/>
      <c r="B290" s="121"/>
      <c r="C290" s="121"/>
      <c r="D290" s="123">
        <f t="shared" si="65"/>
        <v>0</v>
      </c>
      <c r="E290" s="123">
        <f t="shared" si="66"/>
        <v>0</v>
      </c>
      <c r="F290" s="44">
        <f t="shared" si="67"/>
        <v>0</v>
      </c>
      <c r="G290" s="44">
        <f t="shared" si="68"/>
        <v>0</v>
      </c>
      <c r="H290" s="44">
        <f t="shared" si="69"/>
        <v>0</v>
      </c>
      <c r="I290" s="44">
        <f t="shared" si="70"/>
        <v>0</v>
      </c>
      <c r="J290" s="44">
        <f t="shared" si="71"/>
        <v>0</v>
      </c>
      <c r="K290" s="44">
        <f t="shared" si="72"/>
        <v>0</v>
      </c>
      <c r="L290" s="44">
        <f t="shared" si="73"/>
        <v>0</v>
      </c>
      <c r="M290" s="44">
        <f t="shared" ca="1" si="74"/>
        <v>-5.1713956673790377E-6</v>
      </c>
      <c r="N290" s="44">
        <f t="shared" ca="1" si="75"/>
        <v>0</v>
      </c>
      <c r="O290" s="124">
        <f t="shared" ca="1" si="76"/>
        <v>0</v>
      </c>
      <c r="P290" s="44">
        <f t="shared" ca="1" si="77"/>
        <v>0</v>
      </c>
      <c r="Q290" s="44">
        <f t="shared" ca="1" si="78"/>
        <v>0</v>
      </c>
      <c r="R290" s="28">
        <f t="shared" ca="1" si="79"/>
        <v>5.1713956673790377E-6</v>
      </c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</row>
    <row r="291" spans="1:35">
      <c r="A291" s="121"/>
      <c r="B291" s="121"/>
      <c r="C291" s="121"/>
      <c r="D291" s="123">
        <f t="shared" si="65"/>
        <v>0</v>
      </c>
      <c r="E291" s="123">
        <f t="shared" si="66"/>
        <v>0</v>
      </c>
      <c r="F291" s="44">
        <f t="shared" si="67"/>
        <v>0</v>
      </c>
      <c r="G291" s="44">
        <f t="shared" si="68"/>
        <v>0</v>
      </c>
      <c r="H291" s="44">
        <f t="shared" si="69"/>
        <v>0</v>
      </c>
      <c r="I291" s="44">
        <f t="shared" si="70"/>
        <v>0</v>
      </c>
      <c r="J291" s="44">
        <f t="shared" si="71"/>
        <v>0</v>
      </c>
      <c r="K291" s="44">
        <f t="shared" si="72"/>
        <v>0</v>
      </c>
      <c r="L291" s="44">
        <f t="shared" si="73"/>
        <v>0</v>
      </c>
      <c r="M291" s="44">
        <f t="shared" ca="1" si="74"/>
        <v>-5.1713956673790377E-6</v>
      </c>
      <c r="N291" s="44">
        <f t="shared" ca="1" si="75"/>
        <v>0</v>
      </c>
      <c r="O291" s="124">
        <f t="shared" ca="1" si="76"/>
        <v>0</v>
      </c>
      <c r="P291" s="44">
        <f t="shared" ca="1" si="77"/>
        <v>0</v>
      </c>
      <c r="Q291" s="44">
        <f t="shared" ca="1" si="78"/>
        <v>0</v>
      </c>
      <c r="R291" s="28">
        <f t="shared" ca="1" si="79"/>
        <v>5.1713956673790377E-6</v>
      </c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</row>
    <row r="292" spans="1:35">
      <c r="A292" s="121"/>
      <c r="B292" s="121"/>
      <c r="C292" s="121"/>
      <c r="D292" s="123">
        <f t="shared" si="65"/>
        <v>0</v>
      </c>
      <c r="E292" s="123">
        <f t="shared" si="66"/>
        <v>0</v>
      </c>
      <c r="F292" s="44">
        <f t="shared" si="67"/>
        <v>0</v>
      </c>
      <c r="G292" s="44">
        <f t="shared" si="68"/>
        <v>0</v>
      </c>
      <c r="H292" s="44">
        <f t="shared" si="69"/>
        <v>0</v>
      </c>
      <c r="I292" s="44">
        <f t="shared" si="70"/>
        <v>0</v>
      </c>
      <c r="J292" s="44">
        <f t="shared" si="71"/>
        <v>0</v>
      </c>
      <c r="K292" s="44">
        <f t="shared" si="72"/>
        <v>0</v>
      </c>
      <c r="L292" s="44">
        <f t="shared" si="73"/>
        <v>0</v>
      </c>
      <c r="M292" s="44">
        <f t="shared" ca="1" si="74"/>
        <v>-5.1713956673790377E-6</v>
      </c>
      <c r="N292" s="44">
        <f t="shared" ca="1" si="75"/>
        <v>0</v>
      </c>
      <c r="O292" s="124">
        <f t="shared" ca="1" si="76"/>
        <v>0</v>
      </c>
      <c r="P292" s="44">
        <f t="shared" ca="1" si="77"/>
        <v>0</v>
      </c>
      <c r="Q292" s="44">
        <f t="shared" ca="1" si="78"/>
        <v>0</v>
      </c>
      <c r="R292" s="28">
        <f t="shared" ca="1" si="79"/>
        <v>5.1713956673790377E-6</v>
      </c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</row>
    <row r="293" spans="1:35">
      <c r="A293" s="121"/>
      <c r="B293" s="121"/>
      <c r="C293" s="121"/>
      <c r="D293" s="123">
        <f t="shared" si="65"/>
        <v>0</v>
      </c>
      <c r="E293" s="123">
        <f t="shared" si="66"/>
        <v>0</v>
      </c>
      <c r="F293" s="44">
        <f t="shared" si="67"/>
        <v>0</v>
      </c>
      <c r="G293" s="44">
        <f t="shared" si="68"/>
        <v>0</v>
      </c>
      <c r="H293" s="44">
        <f t="shared" si="69"/>
        <v>0</v>
      </c>
      <c r="I293" s="44">
        <f t="shared" si="70"/>
        <v>0</v>
      </c>
      <c r="J293" s="44">
        <f t="shared" si="71"/>
        <v>0</v>
      </c>
      <c r="K293" s="44">
        <f t="shared" si="72"/>
        <v>0</v>
      </c>
      <c r="L293" s="44">
        <f t="shared" si="73"/>
        <v>0</v>
      </c>
      <c r="M293" s="44">
        <f t="shared" ca="1" si="74"/>
        <v>-5.1713956673790377E-6</v>
      </c>
      <c r="N293" s="44">
        <f t="shared" ca="1" si="75"/>
        <v>0</v>
      </c>
      <c r="O293" s="124">
        <f t="shared" ca="1" si="76"/>
        <v>0</v>
      </c>
      <c r="P293" s="44">
        <f t="shared" ca="1" si="77"/>
        <v>0</v>
      </c>
      <c r="Q293" s="44">
        <f t="shared" ca="1" si="78"/>
        <v>0</v>
      </c>
      <c r="R293" s="28">
        <f t="shared" ca="1" si="79"/>
        <v>5.1713956673790377E-6</v>
      </c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</row>
    <row r="294" spans="1:35">
      <c r="A294" s="121"/>
      <c r="B294" s="121"/>
      <c r="C294" s="121"/>
      <c r="D294" s="123">
        <f t="shared" si="65"/>
        <v>0</v>
      </c>
      <c r="E294" s="123">
        <f t="shared" si="66"/>
        <v>0</v>
      </c>
      <c r="F294" s="44">
        <f t="shared" si="67"/>
        <v>0</v>
      </c>
      <c r="G294" s="44">
        <f t="shared" si="68"/>
        <v>0</v>
      </c>
      <c r="H294" s="44">
        <f t="shared" si="69"/>
        <v>0</v>
      </c>
      <c r="I294" s="44">
        <f t="shared" si="70"/>
        <v>0</v>
      </c>
      <c r="J294" s="44">
        <f t="shared" si="71"/>
        <v>0</v>
      </c>
      <c r="K294" s="44">
        <f t="shared" si="72"/>
        <v>0</v>
      </c>
      <c r="L294" s="44">
        <f t="shared" si="73"/>
        <v>0</v>
      </c>
      <c r="M294" s="44">
        <f t="shared" ca="1" si="74"/>
        <v>-5.1713956673790377E-6</v>
      </c>
      <c r="N294" s="44">
        <f t="shared" ca="1" si="75"/>
        <v>0</v>
      </c>
      <c r="O294" s="124">
        <f t="shared" ca="1" si="76"/>
        <v>0</v>
      </c>
      <c r="P294" s="44">
        <f t="shared" ca="1" si="77"/>
        <v>0</v>
      </c>
      <c r="Q294" s="44">
        <f t="shared" ca="1" si="78"/>
        <v>0</v>
      </c>
      <c r="R294" s="28">
        <f t="shared" ca="1" si="79"/>
        <v>5.1713956673790377E-6</v>
      </c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</row>
    <row r="295" spans="1:35">
      <c r="A295" s="121"/>
      <c r="B295" s="121"/>
      <c r="C295" s="121"/>
      <c r="D295" s="123">
        <f t="shared" si="65"/>
        <v>0</v>
      </c>
      <c r="E295" s="123">
        <f t="shared" si="66"/>
        <v>0</v>
      </c>
      <c r="F295" s="44">
        <f t="shared" si="67"/>
        <v>0</v>
      </c>
      <c r="G295" s="44">
        <f t="shared" si="68"/>
        <v>0</v>
      </c>
      <c r="H295" s="44">
        <f t="shared" si="69"/>
        <v>0</v>
      </c>
      <c r="I295" s="44">
        <f t="shared" si="70"/>
        <v>0</v>
      </c>
      <c r="J295" s="44">
        <f t="shared" si="71"/>
        <v>0</v>
      </c>
      <c r="K295" s="44">
        <f t="shared" si="72"/>
        <v>0</v>
      </c>
      <c r="L295" s="44">
        <f t="shared" si="73"/>
        <v>0</v>
      </c>
      <c r="M295" s="44">
        <f t="shared" ca="1" si="74"/>
        <v>-5.1713956673790377E-6</v>
      </c>
      <c r="N295" s="44">
        <f t="shared" ca="1" si="75"/>
        <v>0</v>
      </c>
      <c r="O295" s="124">
        <f t="shared" ca="1" si="76"/>
        <v>0</v>
      </c>
      <c r="P295" s="44">
        <f t="shared" ca="1" si="77"/>
        <v>0</v>
      </c>
      <c r="Q295" s="44">
        <f t="shared" ca="1" si="78"/>
        <v>0</v>
      </c>
      <c r="R295" s="28">
        <f t="shared" ca="1" si="79"/>
        <v>5.1713956673790377E-6</v>
      </c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</row>
    <row r="296" spans="1:35">
      <c r="A296" s="121"/>
      <c r="B296" s="121"/>
      <c r="C296" s="121"/>
      <c r="D296" s="123">
        <f t="shared" si="65"/>
        <v>0</v>
      </c>
      <c r="E296" s="123">
        <f t="shared" si="66"/>
        <v>0</v>
      </c>
      <c r="F296" s="44">
        <f t="shared" si="67"/>
        <v>0</v>
      </c>
      <c r="G296" s="44">
        <f t="shared" si="68"/>
        <v>0</v>
      </c>
      <c r="H296" s="44">
        <f t="shared" si="69"/>
        <v>0</v>
      </c>
      <c r="I296" s="44">
        <f t="shared" si="70"/>
        <v>0</v>
      </c>
      <c r="J296" s="44">
        <f t="shared" si="71"/>
        <v>0</v>
      </c>
      <c r="K296" s="44">
        <f t="shared" si="72"/>
        <v>0</v>
      </c>
      <c r="L296" s="44">
        <f t="shared" si="73"/>
        <v>0</v>
      </c>
      <c r="M296" s="44">
        <f t="shared" ca="1" si="74"/>
        <v>-5.1713956673790377E-6</v>
      </c>
      <c r="N296" s="44">
        <f t="shared" ca="1" si="75"/>
        <v>0</v>
      </c>
      <c r="O296" s="124">
        <f t="shared" ca="1" si="76"/>
        <v>0</v>
      </c>
      <c r="P296" s="44">
        <f t="shared" ca="1" si="77"/>
        <v>0</v>
      </c>
      <c r="Q296" s="44">
        <f t="shared" ca="1" si="78"/>
        <v>0</v>
      </c>
      <c r="R296" s="28">
        <f t="shared" ca="1" si="79"/>
        <v>5.1713956673790377E-6</v>
      </c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</row>
    <row r="297" spans="1:35">
      <c r="A297" s="121"/>
      <c r="B297" s="121"/>
      <c r="C297" s="121"/>
      <c r="D297" s="123">
        <f t="shared" si="65"/>
        <v>0</v>
      </c>
      <c r="E297" s="123">
        <f t="shared" si="66"/>
        <v>0</v>
      </c>
      <c r="F297" s="44">
        <f t="shared" si="67"/>
        <v>0</v>
      </c>
      <c r="G297" s="44">
        <f t="shared" si="68"/>
        <v>0</v>
      </c>
      <c r="H297" s="44">
        <f t="shared" si="69"/>
        <v>0</v>
      </c>
      <c r="I297" s="44">
        <f t="shared" si="70"/>
        <v>0</v>
      </c>
      <c r="J297" s="44">
        <f t="shared" si="71"/>
        <v>0</v>
      </c>
      <c r="K297" s="44">
        <f t="shared" si="72"/>
        <v>0</v>
      </c>
      <c r="L297" s="44">
        <f t="shared" si="73"/>
        <v>0</v>
      </c>
      <c r="M297" s="44">
        <f t="shared" ca="1" si="74"/>
        <v>-5.1713956673790377E-6</v>
      </c>
      <c r="N297" s="44">
        <f t="shared" ca="1" si="75"/>
        <v>0</v>
      </c>
      <c r="O297" s="124">
        <f t="shared" ca="1" si="76"/>
        <v>0</v>
      </c>
      <c r="P297" s="44">
        <f t="shared" ca="1" si="77"/>
        <v>0</v>
      </c>
      <c r="Q297" s="44">
        <f t="shared" ca="1" si="78"/>
        <v>0</v>
      </c>
      <c r="R297" s="28">
        <f t="shared" ca="1" si="79"/>
        <v>5.1713956673790377E-6</v>
      </c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</row>
    <row r="298" spans="1:35">
      <c r="A298" s="121"/>
      <c r="B298" s="121"/>
      <c r="C298" s="121"/>
      <c r="D298" s="123">
        <f t="shared" si="65"/>
        <v>0</v>
      </c>
      <c r="E298" s="123">
        <f t="shared" si="66"/>
        <v>0</v>
      </c>
      <c r="F298" s="44">
        <f t="shared" si="67"/>
        <v>0</v>
      </c>
      <c r="G298" s="44">
        <f t="shared" si="68"/>
        <v>0</v>
      </c>
      <c r="H298" s="44">
        <f t="shared" si="69"/>
        <v>0</v>
      </c>
      <c r="I298" s="44">
        <f t="shared" si="70"/>
        <v>0</v>
      </c>
      <c r="J298" s="44">
        <f t="shared" si="71"/>
        <v>0</v>
      </c>
      <c r="K298" s="44">
        <f t="shared" si="72"/>
        <v>0</v>
      </c>
      <c r="L298" s="44">
        <f t="shared" si="73"/>
        <v>0</v>
      </c>
      <c r="M298" s="44">
        <f t="shared" ca="1" si="74"/>
        <v>-5.1713956673790377E-6</v>
      </c>
      <c r="N298" s="44">
        <f t="shared" ca="1" si="75"/>
        <v>0</v>
      </c>
      <c r="O298" s="124">
        <f t="shared" ca="1" si="76"/>
        <v>0</v>
      </c>
      <c r="P298" s="44">
        <f t="shared" ca="1" si="77"/>
        <v>0</v>
      </c>
      <c r="Q298" s="44">
        <f t="shared" ca="1" si="78"/>
        <v>0</v>
      </c>
      <c r="R298" s="28">
        <f t="shared" ca="1" si="79"/>
        <v>5.1713956673790377E-6</v>
      </c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</row>
    <row r="299" spans="1:35">
      <c r="A299" s="121"/>
      <c r="B299" s="121"/>
      <c r="C299" s="121"/>
      <c r="D299" s="123">
        <f t="shared" si="65"/>
        <v>0</v>
      </c>
      <c r="E299" s="123">
        <f t="shared" si="66"/>
        <v>0</v>
      </c>
      <c r="F299" s="44">
        <f t="shared" si="67"/>
        <v>0</v>
      </c>
      <c r="G299" s="44">
        <f t="shared" si="68"/>
        <v>0</v>
      </c>
      <c r="H299" s="44">
        <f t="shared" si="69"/>
        <v>0</v>
      </c>
      <c r="I299" s="44">
        <f t="shared" si="70"/>
        <v>0</v>
      </c>
      <c r="J299" s="44">
        <f t="shared" si="71"/>
        <v>0</v>
      </c>
      <c r="K299" s="44">
        <f t="shared" si="72"/>
        <v>0</v>
      </c>
      <c r="L299" s="44">
        <f t="shared" si="73"/>
        <v>0</v>
      </c>
      <c r="M299" s="44">
        <f t="shared" ca="1" si="74"/>
        <v>-5.1713956673790377E-6</v>
      </c>
      <c r="N299" s="44">
        <f t="shared" ca="1" si="75"/>
        <v>0</v>
      </c>
      <c r="O299" s="124">
        <f t="shared" ca="1" si="76"/>
        <v>0</v>
      </c>
      <c r="P299" s="44">
        <f t="shared" ca="1" si="77"/>
        <v>0</v>
      </c>
      <c r="Q299" s="44">
        <f t="shared" ca="1" si="78"/>
        <v>0</v>
      </c>
      <c r="R299" s="28">
        <f t="shared" ca="1" si="79"/>
        <v>5.1713956673790377E-6</v>
      </c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</row>
    <row r="300" spans="1:35">
      <c r="A300" s="121"/>
      <c r="B300" s="121"/>
      <c r="C300" s="121"/>
      <c r="D300" s="123">
        <f t="shared" si="65"/>
        <v>0</v>
      </c>
      <c r="E300" s="123">
        <f t="shared" si="66"/>
        <v>0</v>
      </c>
      <c r="F300" s="44">
        <f t="shared" si="67"/>
        <v>0</v>
      </c>
      <c r="G300" s="44">
        <f t="shared" si="68"/>
        <v>0</v>
      </c>
      <c r="H300" s="44">
        <f t="shared" si="69"/>
        <v>0</v>
      </c>
      <c r="I300" s="44">
        <f t="shared" si="70"/>
        <v>0</v>
      </c>
      <c r="J300" s="44">
        <f t="shared" si="71"/>
        <v>0</v>
      </c>
      <c r="K300" s="44">
        <f t="shared" si="72"/>
        <v>0</v>
      </c>
      <c r="L300" s="44">
        <f t="shared" si="73"/>
        <v>0</v>
      </c>
      <c r="M300" s="44">
        <f t="shared" ca="1" si="74"/>
        <v>-5.1713956673790377E-6</v>
      </c>
      <c r="N300" s="44">
        <f t="shared" ca="1" si="75"/>
        <v>0</v>
      </c>
      <c r="O300" s="124">
        <f t="shared" ca="1" si="76"/>
        <v>0</v>
      </c>
      <c r="P300" s="44">
        <f t="shared" ca="1" si="77"/>
        <v>0</v>
      </c>
      <c r="Q300" s="44">
        <f t="shared" ca="1" si="78"/>
        <v>0</v>
      </c>
      <c r="R300" s="28">
        <f t="shared" ca="1" si="79"/>
        <v>5.1713956673790377E-6</v>
      </c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</row>
    <row r="301" spans="1:35">
      <c r="A301" s="121"/>
      <c r="B301" s="121"/>
      <c r="C301" s="121"/>
      <c r="D301" s="123">
        <f t="shared" si="65"/>
        <v>0</v>
      </c>
      <c r="E301" s="123">
        <f t="shared" si="66"/>
        <v>0</v>
      </c>
      <c r="F301" s="44">
        <f t="shared" si="67"/>
        <v>0</v>
      </c>
      <c r="G301" s="44">
        <f t="shared" si="68"/>
        <v>0</v>
      </c>
      <c r="H301" s="44">
        <f t="shared" si="69"/>
        <v>0</v>
      </c>
      <c r="I301" s="44">
        <f t="shared" si="70"/>
        <v>0</v>
      </c>
      <c r="J301" s="44">
        <f t="shared" si="71"/>
        <v>0</v>
      </c>
      <c r="K301" s="44">
        <f t="shared" si="72"/>
        <v>0</v>
      </c>
      <c r="L301" s="44">
        <f t="shared" si="73"/>
        <v>0</v>
      </c>
      <c r="M301" s="44">
        <f t="shared" ca="1" si="74"/>
        <v>-5.1713956673790377E-6</v>
      </c>
      <c r="N301" s="44">
        <f t="shared" ca="1" si="75"/>
        <v>0</v>
      </c>
      <c r="O301" s="124">
        <f t="shared" ca="1" si="76"/>
        <v>0</v>
      </c>
      <c r="P301" s="44">
        <f t="shared" ca="1" si="77"/>
        <v>0</v>
      </c>
      <c r="Q301" s="44">
        <f t="shared" ca="1" si="78"/>
        <v>0</v>
      </c>
      <c r="R301" s="28">
        <f t="shared" ca="1" si="79"/>
        <v>5.1713956673790377E-6</v>
      </c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</row>
    <row r="302" spans="1:35">
      <c r="A302" s="121"/>
      <c r="B302" s="121"/>
      <c r="C302" s="121"/>
      <c r="D302" s="123">
        <f t="shared" si="65"/>
        <v>0</v>
      </c>
      <c r="E302" s="123">
        <f t="shared" si="66"/>
        <v>0</v>
      </c>
      <c r="F302" s="44">
        <f t="shared" si="67"/>
        <v>0</v>
      </c>
      <c r="G302" s="44">
        <f t="shared" si="68"/>
        <v>0</v>
      </c>
      <c r="H302" s="44">
        <f t="shared" si="69"/>
        <v>0</v>
      </c>
      <c r="I302" s="44">
        <f t="shared" si="70"/>
        <v>0</v>
      </c>
      <c r="J302" s="44">
        <f t="shared" si="71"/>
        <v>0</v>
      </c>
      <c r="K302" s="44">
        <f t="shared" si="72"/>
        <v>0</v>
      </c>
      <c r="L302" s="44">
        <f t="shared" si="73"/>
        <v>0</v>
      </c>
      <c r="M302" s="44">
        <f t="shared" ca="1" si="74"/>
        <v>-5.1713956673790377E-6</v>
      </c>
      <c r="N302" s="44">
        <f t="shared" ca="1" si="75"/>
        <v>0</v>
      </c>
      <c r="O302" s="124">
        <f t="shared" ca="1" si="76"/>
        <v>0</v>
      </c>
      <c r="P302" s="44">
        <f t="shared" ca="1" si="77"/>
        <v>0</v>
      </c>
      <c r="Q302" s="44">
        <f t="shared" ca="1" si="78"/>
        <v>0</v>
      </c>
      <c r="R302" s="28">
        <f t="shared" ca="1" si="79"/>
        <v>5.1713956673790377E-6</v>
      </c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</row>
    <row r="303" spans="1:35">
      <c r="A303" s="121"/>
      <c r="B303" s="121"/>
      <c r="C303" s="121"/>
      <c r="D303" s="123">
        <f t="shared" si="65"/>
        <v>0</v>
      </c>
      <c r="E303" s="123">
        <f t="shared" si="66"/>
        <v>0</v>
      </c>
      <c r="F303" s="44">
        <f t="shared" si="67"/>
        <v>0</v>
      </c>
      <c r="G303" s="44">
        <f t="shared" si="68"/>
        <v>0</v>
      </c>
      <c r="H303" s="44">
        <f t="shared" si="69"/>
        <v>0</v>
      </c>
      <c r="I303" s="44">
        <f t="shared" si="70"/>
        <v>0</v>
      </c>
      <c r="J303" s="44">
        <f t="shared" si="71"/>
        <v>0</v>
      </c>
      <c r="K303" s="44">
        <f t="shared" si="72"/>
        <v>0</v>
      </c>
      <c r="L303" s="44">
        <f t="shared" si="73"/>
        <v>0</v>
      </c>
      <c r="M303" s="44">
        <f t="shared" ca="1" si="74"/>
        <v>-5.1713956673790377E-6</v>
      </c>
      <c r="N303" s="44">
        <f t="shared" ca="1" si="75"/>
        <v>0</v>
      </c>
      <c r="O303" s="124">
        <f t="shared" ca="1" si="76"/>
        <v>0</v>
      </c>
      <c r="P303" s="44">
        <f t="shared" ca="1" si="77"/>
        <v>0</v>
      </c>
      <c r="Q303" s="44">
        <f t="shared" ca="1" si="78"/>
        <v>0</v>
      </c>
      <c r="R303" s="28">
        <f t="shared" ca="1" si="79"/>
        <v>5.1713956673790377E-6</v>
      </c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</row>
    <row r="304" spans="1:35">
      <c r="A304" s="121"/>
      <c r="B304" s="121"/>
      <c r="C304" s="121"/>
      <c r="D304" s="123">
        <f t="shared" si="65"/>
        <v>0</v>
      </c>
      <c r="E304" s="123">
        <f t="shared" si="66"/>
        <v>0</v>
      </c>
      <c r="F304" s="44">
        <f t="shared" si="67"/>
        <v>0</v>
      </c>
      <c r="G304" s="44">
        <f t="shared" si="68"/>
        <v>0</v>
      </c>
      <c r="H304" s="44">
        <f t="shared" si="69"/>
        <v>0</v>
      </c>
      <c r="I304" s="44">
        <f t="shared" si="70"/>
        <v>0</v>
      </c>
      <c r="J304" s="44">
        <f t="shared" si="71"/>
        <v>0</v>
      </c>
      <c r="K304" s="44">
        <f t="shared" si="72"/>
        <v>0</v>
      </c>
      <c r="L304" s="44">
        <f t="shared" si="73"/>
        <v>0</v>
      </c>
      <c r="M304" s="44">
        <f t="shared" ca="1" si="74"/>
        <v>-5.1713956673790377E-6</v>
      </c>
      <c r="N304" s="44">
        <f t="shared" ca="1" si="75"/>
        <v>0</v>
      </c>
      <c r="O304" s="124">
        <f t="shared" ca="1" si="76"/>
        <v>0</v>
      </c>
      <c r="P304" s="44">
        <f t="shared" ca="1" si="77"/>
        <v>0</v>
      </c>
      <c r="Q304" s="44">
        <f t="shared" ca="1" si="78"/>
        <v>0</v>
      </c>
      <c r="R304" s="28">
        <f t="shared" ca="1" si="79"/>
        <v>5.1713956673790377E-6</v>
      </c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</row>
    <row r="305" spans="1:35">
      <c r="A305" s="121"/>
      <c r="B305" s="121"/>
      <c r="C305" s="121"/>
      <c r="D305" s="123">
        <f t="shared" si="65"/>
        <v>0</v>
      </c>
      <c r="E305" s="123">
        <f t="shared" si="66"/>
        <v>0</v>
      </c>
      <c r="F305" s="44">
        <f t="shared" si="67"/>
        <v>0</v>
      </c>
      <c r="G305" s="44">
        <f t="shared" si="68"/>
        <v>0</v>
      </c>
      <c r="H305" s="44">
        <f t="shared" si="69"/>
        <v>0</v>
      </c>
      <c r="I305" s="44">
        <f t="shared" si="70"/>
        <v>0</v>
      </c>
      <c r="J305" s="44">
        <f t="shared" si="71"/>
        <v>0</v>
      </c>
      <c r="K305" s="44">
        <f t="shared" si="72"/>
        <v>0</v>
      </c>
      <c r="L305" s="44">
        <f t="shared" si="73"/>
        <v>0</v>
      </c>
      <c r="M305" s="44">
        <f t="shared" ca="1" si="74"/>
        <v>-5.1713956673790377E-6</v>
      </c>
      <c r="N305" s="44">
        <f t="shared" ca="1" si="75"/>
        <v>0</v>
      </c>
      <c r="O305" s="124">
        <f t="shared" ca="1" si="76"/>
        <v>0</v>
      </c>
      <c r="P305" s="44">
        <f t="shared" ca="1" si="77"/>
        <v>0</v>
      </c>
      <c r="Q305" s="44">
        <f t="shared" ca="1" si="78"/>
        <v>0</v>
      </c>
      <c r="R305" s="28">
        <f t="shared" ca="1" si="79"/>
        <v>5.1713956673790377E-6</v>
      </c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</row>
    <row r="306" spans="1:35">
      <c r="A306" s="121"/>
      <c r="B306" s="121"/>
      <c r="C306" s="121"/>
      <c r="D306" s="123">
        <f t="shared" si="65"/>
        <v>0</v>
      </c>
      <c r="E306" s="123">
        <f t="shared" si="66"/>
        <v>0</v>
      </c>
      <c r="F306" s="44">
        <f t="shared" si="67"/>
        <v>0</v>
      </c>
      <c r="G306" s="44">
        <f t="shared" si="68"/>
        <v>0</v>
      </c>
      <c r="H306" s="44">
        <f t="shared" si="69"/>
        <v>0</v>
      </c>
      <c r="I306" s="44">
        <f t="shared" si="70"/>
        <v>0</v>
      </c>
      <c r="J306" s="44">
        <f t="shared" si="71"/>
        <v>0</v>
      </c>
      <c r="K306" s="44">
        <f t="shared" si="72"/>
        <v>0</v>
      </c>
      <c r="L306" s="44">
        <f t="shared" si="73"/>
        <v>0</v>
      </c>
      <c r="M306" s="44">
        <f t="shared" ca="1" si="74"/>
        <v>-5.1713956673790377E-6</v>
      </c>
      <c r="N306" s="44">
        <f t="shared" ca="1" si="75"/>
        <v>0</v>
      </c>
      <c r="O306" s="124">
        <f t="shared" ca="1" si="76"/>
        <v>0</v>
      </c>
      <c r="P306" s="44">
        <f t="shared" ca="1" si="77"/>
        <v>0</v>
      </c>
      <c r="Q306" s="44">
        <f t="shared" ca="1" si="78"/>
        <v>0</v>
      </c>
      <c r="R306" s="28">
        <f t="shared" ca="1" si="79"/>
        <v>5.1713956673790377E-6</v>
      </c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</row>
    <row r="307" spans="1:35">
      <c r="A307" s="121"/>
      <c r="B307" s="121"/>
      <c r="C307" s="121"/>
      <c r="D307" s="123">
        <f t="shared" si="65"/>
        <v>0</v>
      </c>
      <c r="E307" s="123">
        <f t="shared" si="66"/>
        <v>0</v>
      </c>
      <c r="F307" s="44">
        <f t="shared" si="67"/>
        <v>0</v>
      </c>
      <c r="G307" s="44">
        <f t="shared" si="68"/>
        <v>0</v>
      </c>
      <c r="H307" s="44">
        <f t="shared" si="69"/>
        <v>0</v>
      </c>
      <c r="I307" s="44">
        <f t="shared" si="70"/>
        <v>0</v>
      </c>
      <c r="J307" s="44">
        <f t="shared" si="71"/>
        <v>0</v>
      </c>
      <c r="K307" s="44">
        <f t="shared" si="72"/>
        <v>0</v>
      </c>
      <c r="L307" s="44">
        <f t="shared" si="73"/>
        <v>0</v>
      </c>
      <c r="M307" s="44">
        <f t="shared" ca="1" si="74"/>
        <v>-5.1713956673790377E-6</v>
      </c>
      <c r="N307" s="44">
        <f t="shared" ca="1" si="75"/>
        <v>0</v>
      </c>
      <c r="O307" s="124">
        <f t="shared" ca="1" si="76"/>
        <v>0</v>
      </c>
      <c r="P307" s="44">
        <f t="shared" ca="1" si="77"/>
        <v>0</v>
      </c>
      <c r="Q307" s="44">
        <f t="shared" ca="1" si="78"/>
        <v>0</v>
      </c>
      <c r="R307" s="28">
        <f t="shared" ca="1" si="79"/>
        <v>5.1713956673790377E-6</v>
      </c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</row>
    <row r="308" spans="1:35">
      <c r="A308" s="121"/>
      <c r="B308" s="121"/>
      <c r="C308" s="121"/>
      <c r="D308" s="123">
        <f t="shared" si="65"/>
        <v>0</v>
      </c>
      <c r="E308" s="123">
        <f t="shared" si="66"/>
        <v>0</v>
      </c>
      <c r="F308" s="44">
        <f t="shared" si="67"/>
        <v>0</v>
      </c>
      <c r="G308" s="44">
        <f t="shared" si="68"/>
        <v>0</v>
      </c>
      <c r="H308" s="44">
        <f t="shared" si="69"/>
        <v>0</v>
      </c>
      <c r="I308" s="44">
        <f t="shared" si="70"/>
        <v>0</v>
      </c>
      <c r="J308" s="44">
        <f t="shared" si="71"/>
        <v>0</v>
      </c>
      <c r="K308" s="44">
        <f t="shared" si="72"/>
        <v>0</v>
      </c>
      <c r="L308" s="44">
        <f t="shared" si="73"/>
        <v>0</v>
      </c>
      <c r="M308" s="44">
        <f t="shared" ca="1" si="74"/>
        <v>-5.1713956673790377E-6</v>
      </c>
      <c r="N308" s="44">
        <f t="shared" ca="1" si="75"/>
        <v>0</v>
      </c>
      <c r="O308" s="124">
        <f t="shared" ca="1" si="76"/>
        <v>0</v>
      </c>
      <c r="P308" s="44">
        <f t="shared" ca="1" si="77"/>
        <v>0</v>
      </c>
      <c r="Q308" s="44">
        <f t="shared" ca="1" si="78"/>
        <v>0</v>
      </c>
      <c r="R308" s="28">
        <f t="shared" ca="1" si="79"/>
        <v>5.1713956673790377E-6</v>
      </c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</row>
    <row r="309" spans="1:35">
      <c r="A309" s="121"/>
      <c r="B309" s="121"/>
      <c r="C309" s="121"/>
      <c r="D309" s="123">
        <f t="shared" si="65"/>
        <v>0</v>
      </c>
      <c r="E309" s="123">
        <f t="shared" si="66"/>
        <v>0</v>
      </c>
      <c r="F309" s="44">
        <f t="shared" si="67"/>
        <v>0</v>
      </c>
      <c r="G309" s="44">
        <f t="shared" si="68"/>
        <v>0</v>
      </c>
      <c r="H309" s="44">
        <f t="shared" si="69"/>
        <v>0</v>
      </c>
      <c r="I309" s="44">
        <f t="shared" si="70"/>
        <v>0</v>
      </c>
      <c r="J309" s="44">
        <f t="shared" si="71"/>
        <v>0</v>
      </c>
      <c r="K309" s="44">
        <f t="shared" si="72"/>
        <v>0</v>
      </c>
      <c r="L309" s="44">
        <f t="shared" si="73"/>
        <v>0</v>
      </c>
      <c r="M309" s="44">
        <f t="shared" ca="1" si="74"/>
        <v>-5.1713956673790377E-6</v>
      </c>
      <c r="N309" s="44">
        <f t="shared" ca="1" si="75"/>
        <v>0</v>
      </c>
      <c r="O309" s="124">
        <f t="shared" ca="1" si="76"/>
        <v>0</v>
      </c>
      <c r="P309" s="44">
        <f t="shared" ca="1" si="77"/>
        <v>0</v>
      </c>
      <c r="Q309" s="44">
        <f t="shared" ca="1" si="78"/>
        <v>0</v>
      </c>
      <c r="R309" s="28">
        <f t="shared" ca="1" si="79"/>
        <v>5.1713956673790377E-6</v>
      </c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</row>
    <row r="310" spans="1:35">
      <c r="A310" s="121"/>
      <c r="B310" s="121"/>
      <c r="C310" s="121"/>
      <c r="D310" s="123">
        <f t="shared" si="65"/>
        <v>0</v>
      </c>
      <c r="E310" s="123">
        <f t="shared" si="66"/>
        <v>0</v>
      </c>
      <c r="F310" s="44">
        <f t="shared" si="67"/>
        <v>0</v>
      </c>
      <c r="G310" s="44">
        <f t="shared" si="68"/>
        <v>0</v>
      </c>
      <c r="H310" s="44">
        <f t="shared" si="69"/>
        <v>0</v>
      </c>
      <c r="I310" s="44">
        <f t="shared" si="70"/>
        <v>0</v>
      </c>
      <c r="J310" s="44">
        <f t="shared" si="71"/>
        <v>0</v>
      </c>
      <c r="K310" s="44">
        <f t="shared" si="72"/>
        <v>0</v>
      </c>
      <c r="L310" s="44">
        <f t="shared" si="73"/>
        <v>0</v>
      </c>
      <c r="M310" s="44">
        <f t="shared" ca="1" si="74"/>
        <v>-5.1713956673790377E-6</v>
      </c>
      <c r="N310" s="44">
        <f t="shared" ca="1" si="75"/>
        <v>0</v>
      </c>
      <c r="O310" s="124">
        <f t="shared" ca="1" si="76"/>
        <v>0</v>
      </c>
      <c r="P310" s="44">
        <f t="shared" ca="1" si="77"/>
        <v>0</v>
      </c>
      <c r="Q310" s="44">
        <f t="shared" ca="1" si="78"/>
        <v>0</v>
      </c>
      <c r="R310" s="28">
        <f t="shared" ca="1" si="79"/>
        <v>5.1713956673790377E-6</v>
      </c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</row>
    <row r="311" spans="1:35">
      <c r="A311" s="121"/>
      <c r="B311" s="121"/>
      <c r="C311" s="121"/>
      <c r="D311" s="123">
        <f t="shared" si="65"/>
        <v>0</v>
      </c>
      <c r="E311" s="123">
        <f t="shared" si="66"/>
        <v>0</v>
      </c>
      <c r="F311" s="44">
        <f t="shared" si="67"/>
        <v>0</v>
      </c>
      <c r="G311" s="44">
        <f t="shared" si="68"/>
        <v>0</v>
      </c>
      <c r="H311" s="44">
        <f t="shared" si="69"/>
        <v>0</v>
      </c>
      <c r="I311" s="44">
        <f t="shared" si="70"/>
        <v>0</v>
      </c>
      <c r="J311" s="44">
        <f t="shared" si="71"/>
        <v>0</v>
      </c>
      <c r="K311" s="44">
        <f t="shared" si="72"/>
        <v>0</v>
      </c>
      <c r="L311" s="44">
        <f t="shared" si="73"/>
        <v>0</v>
      </c>
      <c r="M311" s="44">
        <f t="shared" ca="1" si="74"/>
        <v>-5.1713956673790377E-6</v>
      </c>
      <c r="N311" s="44">
        <f t="shared" ca="1" si="75"/>
        <v>0</v>
      </c>
      <c r="O311" s="124">
        <f t="shared" ca="1" si="76"/>
        <v>0</v>
      </c>
      <c r="P311" s="44">
        <f t="shared" ca="1" si="77"/>
        <v>0</v>
      </c>
      <c r="Q311" s="44">
        <f t="shared" ca="1" si="78"/>
        <v>0</v>
      </c>
      <c r="R311" s="28">
        <f t="shared" ca="1" si="79"/>
        <v>5.1713956673790377E-6</v>
      </c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</row>
    <row r="312" spans="1:35">
      <c r="A312" s="121"/>
      <c r="B312" s="121"/>
      <c r="C312" s="121"/>
      <c r="D312" s="123">
        <f t="shared" si="65"/>
        <v>0</v>
      </c>
      <c r="E312" s="123">
        <f t="shared" si="66"/>
        <v>0</v>
      </c>
      <c r="F312" s="44">
        <f t="shared" si="67"/>
        <v>0</v>
      </c>
      <c r="G312" s="44">
        <f t="shared" si="68"/>
        <v>0</v>
      </c>
      <c r="H312" s="44">
        <f t="shared" si="69"/>
        <v>0</v>
      </c>
      <c r="I312" s="44">
        <f t="shared" si="70"/>
        <v>0</v>
      </c>
      <c r="J312" s="44">
        <f t="shared" si="71"/>
        <v>0</v>
      </c>
      <c r="K312" s="44">
        <f t="shared" si="72"/>
        <v>0</v>
      </c>
      <c r="L312" s="44">
        <f t="shared" si="73"/>
        <v>0</v>
      </c>
      <c r="M312" s="44">
        <f t="shared" ca="1" si="74"/>
        <v>-5.1713956673790377E-6</v>
      </c>
      <c r="N312" s="44">
        <f t="shared" ca="1" si="75"/>
        <v>0</v>
      </c>
      <c r="O312" s="124">
        <f t="shared" ca="1" si="76"/>
        <v>0</v>
      </c>
      <c r="P312" s="44">
        <f t="shared" ca="1" si="77"/>
        <v>0</v>
      </c>
      <c r="Q312" s="44">
        <f t="shared" ca="1" si="78"/>
        <v>0</v>
      </c>
      <c r="R312" s="28">
        <f t="shared" ca="1" si="79"/>
        <v>5.1713956673790377E-6</v>
      </c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</row>
    <row r="313" spans="1:35">
      <c r="A313" s="121"/>
      <c r="B313" s="121"/>
      <c r="C313" s="121"/>
      <c r="D313" s="123">
        <f t="shared" si="65"/>
        <v>0</v>
      </c>
      <c r="E313" s="123">
        <f t="shared" si="66"/>
        <v>0</v>
      </c>
      <c r="F313" s="44">
        <f t="shared" si="67"/>
        <v>0</v>
      </c>
      <c r="G313" s="44">
        <f t="shared" si="68"/>
        <v>0</v>
      </c>
      <c r="H313" s="44">
        <f t="shared" si="69"/>
        <v>0</v>
      </c>
      <c r="I313" s="44">
        <f t="shared" si="70"/>
        <v>0</v>
      </c>
      <c r="J313" s="44">
        <f t="shared" si="71"/>
        <v>0</v>
      </c>
      <c r="K313" s="44">
        <f t="shared" si="72"/>
        <v>0</v>
      </c>
      <c r="L313" s="44">
        <f t="shared" si="73"/>
        <v>0</v>
      </c>
      <c r="M313" s="44">
        <f t="shared" ca="1" si="74"/>
        <v>-5.1713956673790377E-6</v>
      </c>
      <c r="N313" s="44">
        <f t="shared" ca="1" si="75"/>
        <v>0</v>
      </c>
      <c r="O313" s="124">
        <f t="shared" ca="1" si="76"/>
        <v>0</v>
      </c>
      <c r="P313" s="44">
        <f t="shared" ca="1" si="77"/>
        <v>0</v>
      </c>
      <c r="Q313" s="44">
        <f t="shared" ca="1" si="78"/>
        <v>0</v>
      </c>
      <c r="R313" s="28">
        <f t="shared" ca="1" si="79"/>
        <v>5.1713956673790377E-6</v>
      </c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</row>
    <row r="314" spans="1:35">
      <c r="A314" s="121"/>
      <c r="B314" s="121"/>
      <c r="C314" s="121"/>
      <c r="D314" s="123">
        <f t="shared" si="65"/>
        <v>0</v>
      </c>
      <c r="E314" s="123">
        <f t="shared" si="66"/>
        <v>0</v>
      </c>
      <c r="F314" s="44">
        <f t="shared" si="67"/>
        <v>0</v>
      </c>
      <c r="G314" s="44">
        <f t="shared" si="68"/>
        <v>0</v>
      </c>
      <c r="H314" s="44">
        <f t="shared" si="69"/>
        <v>0</v>
      </c>
      <c r="I314" s="44">
        <f t="shared" si="70"/>
        <v>0</v>
      </c>
      <c r="J314" s="44">
        <f t="shared" si="71"/>
        <v>0</v>
      </c>
      <c r="K314" s="44">
        <f t="shared" si="72"/>
        <v>0</v>
      </c>
      <c r="L314" s="44">
        <f t="shared" si="73"/>
        <v>0</v>
      </c>
      <c r="M314" s="44">
        <f t="shared" ca="1" si="74"/>
        <v>-5.1713956673790377E-6</v>
      </c>
      <c r="N314" s="44">
        <f t="shared" ca="1" si="75"/>
        <v>0</v>
      </c>
      <c r="O314" s="124">
        <f t="shared" ca="1" si="76"/>
        <v>0</v>
      </c>
      <c r="P314" s="44">
        <f t="shared" ca="1" si="77"/>
        <v>0</v>
      </c>
      <c r="Q314" s="44">
        <f t="shared" ca="1" si="78"/>
        <v>0</v>
      </c>
      <c r="R314" s="28">
        <f t="shared" ca="1" si="79"/>
        <v>5.1713956673790377E-6</v>
      </c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</row>
    <row r="315" spans="1:35">
      <c r="A315" s="121"/>
      <c r="B315" s="121"/>
      <c r="C315" s="121"/>
      <c r="D315" s="123">
        <f t="shared" si="65"/>
        <v>0</v>
      </c>
      <c r="E315" s="123">
        <f t="shared" si="66"/>
        <v>0</v>
      </c>
      <c r="F315" s="44">
        <f t="shared" si="67"/>
        <v>0</v>
      </c>
      <c r="G315" s="44">
        <f t="shared" si="68"/>
        <v>0</v>
      </c>
      <c r="H315" s="44">
        <f t="shared" si="69"/>
        <v>0</v>
      </c>
      <c r="I315" s="44">
        <f t="shared" si="70"/>
        <v>0</v>
      </c>
      <c r="J315" s="44">
        <f t="shared" si="71"/>
        <v>0</v>
      </c>
      <c r="K315" s="44">
        <f t="shared" si="72"/>
        <v>0</v>
      </c>
      <c r="L315" s="44">
        <f t="shared" si="73"/>
        <v>0</v>
      </c>
      <c r="M315" s="44">
        <f t="shared" ca="1" si="74"/>
        <v>-5.1713956673790377E-6</v>
      </c>
      <c r="N315" s="44">
        <f t="shared" ca="1" si="75"/>
        <v>0</v>
      </c>
      <c r="O315" s="124">
        <f t="shared" ca="1" si="76"/>
        <v>0</v>
      </c>
      <c r="P315" s="44">
        <f t="shared" ca="1" si="77"/>
        <v>0</v>
      </c>
      <c r="Q315" s="44">
        <f t="shared" ca="1" si="78"/>
        <v>0</v>
      </c>
      <c r="R315" s="28">
        <f t="shared" ca="1" si="79"/>
        <v>5.1713956673790377E-6</v>
      </c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</row>
    <row r="316" spans="1:35">
      <c r="A316" s="121"/>
      <c r="B316" s="121"/>
      <c r="C316" s="121"/>
      <c r="D316" s="123">
        <f t="shared" si="65"/>
        <v>0</v>
      </c>
      <c r="E316" s="123">
        <f t="shared" si="66"/>
        <v>0</v>
      </c>
      <c r="F316" s="44">
        <f t="shared" si="67"/>
        <v>0</v>
      </c>
      <c r="G316" s="44">
        <f t="shared" si="68"/>
        <v>0</v>
      </c>
      <c r="H316" s="44">
        <f t="shared" si="69"/>
        <v>0</v>
      </c>
      <c r="I316" s="44">
        <f t="shared" si="70"/>
        <v>0</v>
      </c>
      <c r="J316" s="44">
        <f t="shared" si="71"/>
        <v>0</v>
      </c>
      <c r="K316" s="44">
        <f t="shared" si="72"/>
        <v>0</v>
      </c>
      <c r="L316" s="44">
        <f t="shared" si="73"/>
        <v>0</v>
      </c>
      <c r="M316" s="44">
        <f t="shared" ca="1" si="74"/>
        <v>-5.1713956673790377E-6</v>
      </c>
      <c r="N316" s="44">
        <f t="shared" ca="1" si="75"/>
        <v>0</v>
      </c>
      <c r="O316" s="124">
        <f t="shared" ca="1" si="76"/>
        <v>0</v>
      </c>
      <c r="P316" s="44">
        <f t="shared" ca="1" si="77"/>
        <v>0</v>
      </c>
      <c r="Q316" s="44">
        <f t="shared" ca="1" si="78"/>
        <v>0</v>
      </c>
      <c r="R316" s="28">
        <f t="shared" ca="1" si="79"/>
        <v>5.1713956673790377E-6</v>
      </c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</row>
    <row r="317" spans="1:35">
      <c r="A317" s="121"/>
      <c r="B317" s="121"/>
      <c r="C317" s="121"/>
      <c r="D317" s="123">
        <f t="shared" si="65"/>
        <v>0</v>
      </c>
      <c r="E317" s="123">
        <f t="shared" si="66"/>
        <v>0</v>
      </c>
      <c r="F317" s="44">
        <f t="shared" si="67"/>
        <v>0</v>
      </c>
      <c r="G317" s="44">
        <f t="shared" si="68"/>
        <v>0</v>
      </c>
      <c r="H317" s="44">
        <f t="shared" si="69"/>
        <v>0</v>
      </c>
      <c r="I317" s="44">
        <f t="shared" si="70"/>
        <v>0</v>
      </c>
      <c r="J317" s="44">
        <f t="shared" si="71"/>
        <v>0</v>
      </c>
      <c r="K317" s="44">
        <f t="shared" si="72"/>
        <v>0</v>
      </c>
      <c r="L317" s="44">
        <f t="shared" si="73"/>
        <v>0</v>
      </c>
      <c r="M317" s="44">
        <f t="shared" ca="1" si="74"/>
        <v>-5.1713956673790377E-6</v>
      </c>
      <c r="N317" s="44">
        <f t="shared" ca="1" si="75"/>
        <v>0</v>
      </c>
      <c r="O317" s="124">
        <f t="shared" ca="1" si="76"/>
        <v>0</v>
      </c>
      <c r="P317" s="44">
        <f t="shared" ca="1" si="77"/>
        <v>0</v>
      </c>
      <c r="Q317" s="44">
        <f t="shared" ca="1" si="78"/>
        <v>0</v>
      </c>
      <c r="R317" s="28">
        <f t="shared" ca="1" si="79"/>
        <v>5.1713956673790377E-6</v>
      </c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</row>
    <row r="318" spans="1:35">
      <c r="A318" s="121"/>
      <c r="B318" s="121"/>
      <c r="C318" s="121"/>
      <c r="D318" s="123">
        <f t="shared" si="65"/>
        <v>0</v>
      </c>
      <c r="E318" s="123">
        <f t="shared" si="66"/>
        <v>0</v>
      </c>
      <c r="F318" s="44">
        <f t="shared" si="67"/>
        <v>0</v>
      </c>
      <c r="G318" s="44">
        <f t="shared" si="68"/>
        <v>0</v>
      </c>
      <c r="H318" s="44">
        <f t="shared" si="69"/>
        <v>0</v>
      </c>
      <c r="I318" s="44">
        <f t="shared" si="70"/>
        <v>0</v>
      </c>
      <c r="J318" s="44">
        <f t="shared" si="71"/>
        <v>0</v>
      </c>
      <c r="K318" s="44">
        <f t="shared" si="72"/>
        <v>0</v>
      </c>
      <c r="L318" s="44">
        <f t="shared" si="73"/>
        <v>0</v>
      </c>
      <c r="M318" s="44">
        <f t="shared" ca="1" si="74"/>
        <v>-5.1713956673790377E-6</v>
      </c>
      <c r="N318" s="44">
        <f t="shared" ca="1" si="75"/>
        <v>0</v>
      </c>
      <c r="O318" s="124">
        <f t="shared" ca="1" si="76"/>
        <v>0</v>
      </c>
      <c r="P318" s="44">
        <f t="shared" ca="1" si="77"/>
        <v>0</v>
      </c>
      <c r="Q318" s="44">
        <f t="shared" ca="1" si="78"/>
        <v>0</v>
      </c>
      <c r="R318" s="28">
        <f t="shared" ca="1" si="79"/>
        <v>5.1713956673790377E-6</v>
      </c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</row>
    <row r="319" spans="1:35">
      <c r="A319" s="121"/>
      <c r="B319" s="121"/>
      <c r="C319" s="121"/>
      <c r="D319" s="123">
        <f t="shared" si="65"/>
        <v>0</v>
      </c>
      <c r="E319" s="123">
        <f t="shared" si="66"/>
        <v>0</v>
      </c>
      <c r="F319" s="44">
        <f t="shared" si="67"/>
        <v>0</v>
      </c>
      <c r="G319" s="44">
        <f t="shared" si="68"/>
        <v>0</v>
      </c>
      <c r="H319" s="44">
        <f t="shared" si="69"/>
        <v>0</v>
      </c>
      <c r="I319" s="44">
        <f t="shared" si="70"/>
        <v>0</v>
      </c>
      <c r="J319" s="44">
        <f t="shared" si="71"/>
        <v>0</v>
      </c>
      <c r="K319" s="44">
        <f t="shared" si="72"/>
        <v>0</v>
      </c>
      <c r="L319" s="44">
        <f t="shared" si="73"/>
        <v>0</v>
      </c>
      <c r="M319" s="44">
        <f t="shared" ca="1" si="74"/>
        <v>-5.1713956673790377E-6</v>
      </c>
      <c r="N319" s="44">
        <f t="shared" ca="1" si="75"/>
        <v>0</v>
      </c>
      <c r="O319" s="124">
        <f t="shared" ca="1" si="76"/>
        <v>0</v>
      </c>
      <c r="P319" s="44">
        <f t="shared" ca="1" si="77"/>
        <v>0</v>
      </c>
      <c r="Q319" s="44">
        <f t="shared" ca="1" si="78"/>
        <v>0</v>
      </c>
      <c r="R319" s="28">
        <f t="shared" ca="1" si="79"/>
        <v>5.1713956673790377E-6</v>
      </c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</row>
    <row r="320" spans="1:35">
      <c r="A320" s="121"/>
      <c r="B320" s="121"/>
      <c r="C320" s="121"/>
      <c r="D320" s="123">
        <f t="shared" si="65"/>
        <v>0</v>
      </c>
      <c r="E320" s="123">
        <f t="shared" si="66"/>
        <v>0</v>
      </c>
      <c r="F320" s="44">
        <f t="shared" si="67"/>
        <v>0</v>
      </c>
      <c r="G320" s="44">
        <f t="shared" si="68"/>
        <v>0</v>
      </c>
      <c r="H320" s="44">
        <f t="shared" si="69"/>
        <v>0</v>
      </c>
      <c r="I320" s="44">
        <f t="shared" si="70"/>
        <v>0</v>
      </c>
      <c r="J320" s="44">
        <f t="shared" si="71"/>
        <v>0</v>
      </c>
      <c r="K320" s="44">
        <f t="shared" si="72"/>
        <v>0</v>
      </c>
      <c r="L320" s="44">
        <f t="shared" si="73"/>
        <v>0</v>
      </c>
      <c r="M320" s="44">
        <f t="shared" ca="1" si="74"/>
        <v>-5.1713956673790377E-6</v>
      </c>
      <c r="N320" s="44">
        <f t="shared" ca="1" si="75"/>
        <v>0</v>
      </c>
      <c r="O320" s="124">
        <f t="shared" ca="1" si="76"/>
        <v>0</v>
      </c>
      <c r="P320" s="44">
        <f t="shared" ca="1" si="77"/>
        <v>0</v>
      </c>
      <c r="Q320" s="44">
        <f t="shared" ca="1" si="78"/>
        <v>0</v>
      </c>
      <c r="R320" s="28">
        <f t="shared" ca="1" si="79"/>
        <v>5.1713956673790377E-6</v>
      </c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</row>
    <row r="321" spans="1:35">
      <c r="A321" s="121"/>
      <c r="B321" s="121"/>
      <c r="C321" s="121"/>
      <c r="D321" s="123">
        <f t="shared" si="65"/>
        <v>0</v>
      </c>
      <c r="E321" s="123">
        <f t="shared" si="66"/>
        <v>0</v>
      </c>
      <c r="F321" s="44">
        <f t="shared" si="67"/>
        <v>0</v>
      </c>
      <c r="G321" s="44">
        <f t="shared" si="68"/>
        <v>0</v>
      </c>
      <c r="H321" s="44">
        <f t="shared" si="69"/>
        <v>0</v>
      </c>
      <c r="I321" s="44">
        <f t="shared" si="70"/>
        <v>0</v>
      </c>
      <c r="J321" s="44">
        <f t="shared" si="71"/>
        <v>0</v>
      </c>
      <c r="K321" s="44">
        <f t="shared" si="72"/>
        <v>0</v>
      </c>
      <c r="L321" s="44">
        <f t="shared" si="73"/>
        <v>0</v>
      </c>
      <c r="M321" s="44">
        <f t="shared" ca="1" si="74"/>
        <v>-5.1713956673790377E-6</v>
      </c>
      <c r="N321" s="44">
        <f t="shared" ca="1" si="75"/>
        <v>0</v>
      </c>
      <c r="O321" s="124">
        <f t="shared" ca="1" si="76"/>
        <v>0</v>
      </c>
      <c r="P321" s="44">
        <f t="shared" ca="1" si="77"/>
        <v>0</v>
      </c>
      <c r="Q321" s="44">
        <f t="shared" ca="1" si="78"/>
        <v>0</v>
      </c>
      <c r="R321" s="28">
        <f t="shared" ca="1" si="79"/>
        <v>5.1713956673790377E-6</v>
      </c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</row>
    <row r="322" spans="1:35">
      <c r="A322" s="121"/>
      <c r="B322" s="121"/>
      <c r="C322" s="121"/>
      <c r="D322" s="123">
        <f t="shared" si="65"/>
        <v>0</v>
      </c>
      <c r="E322" s="123">
        <f t="shared" si="66"/>
        <v>0</v>
      </c>
      <c r="F322" s="44">
        <f t="shared" si="67"/>
        <v>0</v>
      </c>
      <c r="G322" s="44">
        <f t="shared" si="68"/>
        <v>0</v>
      </c>
      <c r="H322" s="44">
        <f t="shared" si="69"/>
        <v>0</v>
      </c>
      <c r="I322" s="44">
        <f t="shared" si="70"/>
        <v>0</v>
      </c>
      <c r="J322" s="44">
        <f t="shared" si="71"/>
        <v>0</v>
      </c>
      <c r="K322" s="44">
        <f t="shared" si="72"/>
        <v>0</v>
      </c>
      <c r="L322" s="44">
        <f t="shared" si="73"/>
        <v>0</v>
      </c>
      <c r="M322" s="44">
        <f t="shared" ca="1" si="74"/>
        <v>-5.1713956673790377E-6</v>
      </c>
      <c r="N322" s="44">
        <f t="shared" ca="1" si="75"/>
        <v>0</v>
      </c>
      <c r="O322" s="124">
        <f t="shared" ca="1" si="76"/>
        <v>0</v>
      </c>
      <c r="P322" s="44">
        <f t="shared" ca="1" si="77"/>
        <v>0</v>
      </c>
      <c r="Q322" s="44">
        <f t="shared" ca="1" si="78"/>
        <v>0</v>
      </c>
      <c r="R322" s="28">
        <f t="shared" ca="1" si="79"/>
        <v>5.1713956673790377E-6</v>
      </c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</row>
    <row r="323" spans="1:35">
      <c r="A323" s="121"/>
      <c r="B323" s="121"/>
      <c r="C323" s="121"/>
      <c r="D323" s="123">
        <f t="shared" si="65"/>
        <v>0</v>
      </c>
      <c r="E323" s="123">
        <f t="shared" si="66"/>
        <v>0</v>
      </c>
      <c r="F323" s="44">
        <f t="shared" si="67"/>
        <v>0</v>
      </c>
      <c r="G323" s="44">
        <f t="shared" si="68"/>
        <v>0</v>
      </c>
      <c r="H323" s="44">
        <f t="shared" si="69"/>
        <v>0</v>
      </c>
      <c r="I323" s="44">
        <f t="shared" si="70"/>
        <v>0</v>
      </c>
      <c r="J323" s="44">
        <f t="shared" si="71"/>
        <v>0</v>
      </c>
      <c r="K323" s="44">
        <f t="shared" si="72"/>
        <v>0</v>
      </c>
      <c r="L323" s="44">
        <f t="shared" si="73"/>
        <v>0</v>
      </c>
      <c r="M323" s="44">
        <f t="shared" ca="1" si="74"/>
        <v>-5.1713956673790377E-6</v>
      </c>
      <c r="N323" s="44">
        <f t="shared" ca="1" si="75"/>
        <v>0</v>
      </c>
      <c r="O323" s="124">
        <f t="shared" ca="1" si="76"/>
        <v>0</v>
      </c>
      <c r="P323" s="44">
        <f t="shared" ca="1" si="77"/>
        <v>0</v>
      </c>
      <c r="Q323" s="44">
        <f t="shared" ca="1" si="78"/>
        <v>0</v>
      </c>
      <c r="R323" s="28">
        <f t="shared" ca="1" si="79"/>
        <v>5.1713956673790377E-6</v>
      </c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</row>
    <row r="324" spans="1:35">
      <c r="A324" s="121"/>
      <c r="B324" s="121"/>
      <c r="C324" s="121"/>
      <c r="D324" s="123">
        <f t="shared" si="65"/>
        <v>0</v>
      </c>
      <c r="E324" s="123">
        <f t="shared" si="66"/>
        <v>0</v>
      </c>
      <c r="F324" s="44">
        <f t="shared" si="67"/>
        <v>0</v>
      </c>
      <c r="G324" s="44">
        <f t="shared" si="68"/>
        <v>0</v>
      </c>
      <c r="H324" s="44">
        <f t="shared" si="69"/>
        <v>0</v>
      </c>
      <c r="I324" s="44">
        <f t="shared" si="70"/>
        <v>0</v>
      </c>
      <c r="J324" s="44">
        <f t="shared" si="71"/>
        <v>0</v>
      </c>
      <c r="K324" s="44">
        <f t="shared" si="72"/>
        <v>0</v>
      </c>
      <c r="L324" s="44">
        <f t="shared" si="73"/>
        <v>0</v>
      </c>
      <c r="M324" s="44">
        <f t="shared" ca="1" si="74"/>
        <v>-5.1713956673790377E-6</v>
      </c>
      <c r="N324" s="44">
        <f t="shared" ca="1" si="75"/>
        <v>0</v>
      </c>
      <c r="O324" s="124">
        <f t="shared" ca="1" si="76"/>
        <v>0</v>
      </c>
      <c r="P324" s="44">
        <f t="shared" ca="1" si="77"/>
        <v>0</v>
      </c>
      <c r="Q324" s="44">
        <f t="shared" ca="1" si="78"/>
        <v>0</v>
      </c>
      <c r="R324" s="28">
        <f t="shared" ca="1" si="79"/>
        <v>5.1713956673790377E-6</v>
      </c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</row>
    <row r="325" spans="1:35">
      <c r="A325" s="121"/>
      <c r="B325" s="121"/>
      <c r="C325" s="121"/>
      <c r="D325" s="123">
        <f t="shared" si="65"/>
        <v>0</v>
      </c>
      <c r="E325" s="123">
        <f t="shared" si="66"/>
        <v>0</v>
      </c>
      <c r="F325" s="44">
        <f t="shared" si="67"/>
        <v>0</v>
      </c>
      <c r="G325" s="44">
        <f t="shared" si="68"/>
        <v>0</v>
      </c>
      <c r="H325" s="44">
        <f t="shared" si="69"/>
        <v>0</v>
      </c>
      <c r="I325" s="44">
        <f t="shared" si="70"/>
        <v>0</v>
      </c>
      <c r="J325" s="44">
        <f t="shared" si="71"/>
        <v>0</v>
      </c>
      <c r="K325" s="44">
        <f t="shared" si="72"/>
        <v>0</v>
      </c>
      <c r="L325" s="44">
        <f t="shared" si="73"/>
        <v>0</v>
      </c>
      <c r="M325" s="44">
        <f t="shared" ca="1" si="74"/>
        <v>-5.1713956673790377E-6</v>
      </c>
      <c r="N325" s="44">
        <f t="shared" ca="1" si="75"/>
        <v>0</v>
      </c>
      <c r="O325" s="124">
        <f t="shared" ca="1" si="76"/>
        <v>0</v>
      </c>
      <c r="P325" s="44">
        <f t="shared" ca="1" si="77"/>
        <v>0</v>
      </c>
      <c r="Q325" s="44">
        <f t="shared" ca="1" si="78"/>
        <v>0</v>
      </c>
      <c r="R325" s="28">
        <f t="shared" ca="1" si="79"/>
        <v>5.1713956673790377E-6</v>
      </c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</row>
    <row r="326" spans="1:35">
      <c r="A326" s="121"/>
      <c r="B326" s="121"/>
      <c r="C326" s="121"/>
      <c r="D326" s="123">
        <f t="shared" si="65"/>
        <v>0</v>
      </c>
      <c r="E326" s="123">
        <f t="shared" si="66"/>
        <v>0</v>
      </c>
      <c r="F326" s="44">
        <f t="shared" si="67"/>
        <v>0</v>
      </c>
      <c r="G326" s="44">
        <f t="shared" si="68"/>
        <v>0</v>
      </c>
      <c r="H326" s="44">
        <f t="shared" si="69"/>
        <v>0</v>
      </c>
      <c r="I326" s="44">
        <f t="shared" si="70"/>
        <v>0</v>
      </c>
      <c r="J326" s="44">
        <f t="shared" si="71"/>
        <v>0</v>
      </c>
      <c r="K326" s="44">
        <f t="shared" si="72"/>
        <v>0</v>
      </c>
      <c r="L326" s="44">
        <f t="shared" si="73"/>
        <v>0</v>
      </c>
      <c r="M326" s="44">
        <f t="shared" ca="1" si="74"/>
        <v>-5.1713956673790377E-6</v>
      </c>
      <c r="N326" s="44">
        <f t="shared" ca="1" si="75"/>
        <v>0</v>
      </c>
      <c r="O326" s="124">
        <f t="shared" ca="1" si="76"/>
        <v>0</v>
      </c>
      <c r="P326" s="44">
        <f t="shared" ca="1" si="77"/>
        <v>0</v>
      </c>
      <c r="Q326" s="44">
        <f t="shared" ca="1" si="78"/>
        <v>0</v>
      </c>
      <c r="R326" s="28">
        <f t="shared" ca="1" si="79"/>
        <v>5.1713956673790377E-6</v>
      </c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</row>
    <row r="327" spans="1:35">
      <c r="A327" s="121"/>
      <c r="B327" s="121"/>
      <c r="C327" s="121"/>
      <c r="D327" s="123">
        <f t="shared" si="65"/>
        <v>0</v>
      </c>
      <c r="E327" s="123">
        <f t="shared" si="66"/>
        <v>0</v>
      </c>
      <c r="F327" s="44">
        <f t="shared" si="67"/>
        <v>0</v>
      </c>
      <c r="G327" s="44">
        <f t="shared" si="68"/>
        <v>0</v>
      </c>
      <c r="H327" s="44">
        <f t="shared" si="69"/>
        <v>0</v>
      </c>
      <c r="I327" s="44">
        <f t="shared" si="70"/>
        <v>0</v>
      </c>
      <c r="J327" s="44">
        <f t="shared" si="71"/>
        <v>0</v>
      </c>
      <c r="K327" s="44">
        <f t="shared" si="72"/>
        <v>0</v>
      </c>
      <c r="L327" s="44">
        <f t="shared" si="73"/>
        <v>0</v>
      </c>
      <c r="M327" s="44">
        <f t="shared" ca="1" si="74"/>
        <v>-5.1713956673790377E-6</v>
      </c>
      <c r="N327" s="44">
        <f t="shared" ca="1" si="75"/>
        <v>0</v>
      </c>
      <c r="O327" s="124">
        <f t="shared" ca="1" si="76"/>
        <v>0</v>
      </c>
      <c r="P327" s="44">
        <f t="shared" ca="1" si="77"/>
        <v>0</v>
      </c>
      <c r="Q327" s="44">
        <f t="shared" ca="1" si="78"/>
        <v>0</v>
      </c>
      <c r="R327" s="28">
        <f t="shared" ca="1" si="79"/>
        <v>5.1713956673790377E-6</v>
      </c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</row>
    <row r="328" spans="1:35">
      <c r="A328" s="121"/>
      <c r="B328" s="121"/>
      <c r="C328" s="121"/>
      <c r="D328" s="123">
        <f t="shared" si="65"/>
        <v>0</v>
      </c>
      <c r="E328" s="123">
        <f t="shared" si="66"/>
        <v>0</v>
      </c>
      <c r="F328" s="44">
        <f t="shared" si="67"/>
        <v>0</v>
      </c>
      <c r="G328" s="44">
        <f t="shared" si="68"/>
        <v>0</v>
      </c>
      <c r="H328" s="44">
        <f t="shared" si="69"/>
        <v>0</v>
      </c>
      <c r="I328" s="44">
        <f t="shared" si="70"/>
        <v>0</v>
      </c>
      <c r="J328" s="44">
        <f t="shared" si="71"/>
        <v>0</v>
      </c>
      <c r="K328" s="44">
        <f t="shared" si="72"/>
        <v>0</v>
      </c>
      <c r="L328" s="44">
        <f t="shared" si="73"/>
        <v>0</v>
      </c>
      <c r="M328" s="44">
        <f t="shared" ca="1" si="74"/>
        <v>-5.1713956673790377E-6</v>
      </c>
      <c r="N328" s="44">
        <f t="shared" ca="1" si="75"/>
        <v>0</v>
      </c>
      <c r="O328" s="124">
        <f t="shared" ca="1" si="76"/>
        <v>0</v>
      </c>
      <c r="P328" s="44">
        <f t="shared" ca="1" si="77"/>
        <v>0</v>
      </c>
      <c r="Q328" s="44">
        <f t="shared" ca="1" si="78"/>
        <v>0</v>
      </c>
      <c r="R328" s="28">
        <f t="shared" ca="1" si="79"/>
        <v>5.1713956673790377E-6</v>
      </c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</row>
    <row r="329" spans="1:35">
      <c r="A329" s="121"/>
      <c r="B329" s="121"/>
      <c r="C329" s="121"/>
      <c r="D329" s="123">
        <f t="shared" si="65"/>
        <v>0</v>
      </c>
      <c r="E329" s="123">
        <f t="shared" si="66"/>
        <v>0</v>
      </c>
      <c r="F329" s="44">
        <f t="shared" si="67"/>
        <v>0</v>
      </c>
      <c r="G329" s="44">
        <f t="shared" si="68"/>
        <v>0</v>
      </c>
      <c r="H329" s="44">
        <f t="shared" si="69"/>
        <v>0</v>
      </c>
      <c r="I329" s="44">
        <f t="shared" si="70"/>
        <v>0</v>
      </c>
      <c r="J329" s="44">
        <f t="shared" si="71"/>
        <v>0</v>
      </c>
      <c r="K329" s="44">
        <f t="shared" si="72"/>
        <v>0</v>
      </c>
      <c r="L329" s="44">
        <f t="shared" si="73"/>
        <v>0</v>
      </c>
      <c r="M329" s="44">
        <f t="shared" ca="1" si="74"/>
        <v>-5.1713956673790377E-6</v>
      </c>
      <c r="N329" s="44">
        <f t="shared" ca="1" si="75"/>
        <v>0</v>
      </c>
      <c r="O329" s="124">
        <f t="shared" ca="1" si="76"/>
        <v>0</v>
      </c>
      <c r="P329" s="44">
        <f t="shared" ca="1" si="77"/>
        <v>0</v>
      </c>
      <c r="Q329" s="44">
        <f t="shared" ca="1" si="78"/>
        <v>0</v>
      </c>
      <c r="R329" s="28">
        <f t="shared" ca="1" si="79"/>
        <v>5.1713956673790377E-6</v>
      </c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</row>
    <row r="330" spans="1:35">
      <c r="A330" s="121"/>
      <c r="B330" s="121"/>
      <c r="C330" s="121"/>
      <c r="D330" s="123">
        <f t="shared" si="65"/>
        <v>0</v>
      </c>
      <c r="E330" s="123">
        <f t="shared" si="66"/>
        <v>0</v>
      </c>
      <c r="F330" s="44">
        <f t="shared" si="67"/>
        <v>0</v>
      </c>
      <c r="G330" s="44">
        <f t="shared" si="68"/>
        <v>0</v>
      </c>
      <c r="H330" s="44">
        <f t="shared" si="69"/>
        <v>0</v>
      </c>
      <c r="I330" s="44">
        <f t="shared" si="70"/>
        <v>0</v>
      </c>
      <c r="J330" s="44">
        <f t="shared" si="71"/>
        <v>0</v>
      </c>
      <c r="K330" s="44">
        <f t="shared" si="72"/>
        <v>0</v>
      </c>
      <c r="L330" s="44">
        <f t="shared" si="73"/>
        <v>0</v>
      </c>
      <c r="M330" s="44">
        <f t="shared" ca="1" si="74"/>
        <v>-5.1713956673790377E-6</v>
      </c>
      <c r="N330" s="44">
        <f t="shared" ca="1" si="75"/>
        <v>0</v>
      </c>
      <c r="O330" s="124">
        <f t="shared" ca="1" si="76"/>
        <v>0</v>
      </c>
      <c r="P330" s="44">
        <f t="shared" ca="1" si="77"/>
        <v>0</v>
      </c>
      <c r="Q330" s="44">
        <f t="shared" ca="1" si="78"/>
        <v>0</v>
      </c>
      <c r="R330" s="28">
        <f t="shared" ca="1" si="79"/>
        <v>5.1713956673790377E-6</v>
      </c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</row>
    <row r="331" spans="1:35">
      <c r="A331" s="121"/>
      <c r="B331" s="121"/>
      <c r="C331" s="121"/>
      <c r="D331" s="123">
        <f t="shared" si="65"/>
        <v>0</v>
      </c>
      <c r="E331" s="123">
        <f t="shared" si="66"/>
        <v>0</v>
      </c>
      <c r="F331" s="44">
        <f t="shared" si="67"/>
        <v>0</v>
      </c>
      <c r="G331" s="44">
        <f t="shared" si="68"/>
        <v>0</v>
      </c>
      <c r="H331" s="44">
        <f t="shared" si="69"/>
        <v>0</v>
      </c>
      <c r="I331" s="44">
        <f t="shared" si="70"/>
        <v>0</v>
      </c>
      <c r="J331" s="44">
        <f t="shared" si="71"/>
        <v>0</v>
      </c>
      <c r="K331" s="44">
        <f t="shared" si="72"/>
        <v>0</v>
      </c>
      <c r="L331" s="44">
        <f t="shared" si="73"/>
        <v>0</v>
      </c>
      <c r="M331" s="44">
        <f t="shared" ca="1" si="74"/>
        <v>-5.1713956673790377E-6</v>
      </c>
      <c r="N331" s="44">
        <f t="shared" ca="1" si="75"/>
        <v>0</v>
      </c>
      <c r="O331" s="124">
        <f t="shared" ca="1" si="76"/>
        <v>0</v>
      </c>
      <c r="P331" s="44">
        <f t="shared" ca="1" si="77"/>
        <v>0</v>
      </c>
      <c r="Q331" s="44">
        <f t="shared" ca="1" si="78"/>
        <v>0</v>
      </c>
      <c r="R331" s="28">
        <f t="shared" ca="1" si="79"/>
        <v>5.1713956673790377E-6</v>
      </c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</row>
    <row r="332" spans="1:35">
      <c r="A332" s="121"/>
      <c r="B332" s="121"/>
      <c r="C332" s="121"/>
      <c r="D332" s="123">
        <f t="shared" si="65"/>
        <v>0</v>
      </c>
      <c r="E332" s="123">
        <f t="shared" si="66"/>
        <v>0</v>
      </c>
      <c r="F332" s="44">
        <f t="shared" si="67"/>
        <v>0</v>
      </c>
      <c r="G332" s="44">
        <f t="shared" si="68"/>
        <v>0</v>
      </c>
      <c r="H332" s="44">
        <f t="shared" si="69"/>
        <v>0</v>
      </c>
      <c r="I332" s="44">
        <f t="shared" si="70"/>
        <v>0</v>
      </c>
      <c r="J332" s="44">
        <f t="shared" si="71"/>
        <v>0</v>
      </c>
      <c r="K332" s="44">
        <f t="shared" si="72"/>
        <v>0</v>
      </c>
      <c r="L332" s="44">
        <f t="shared" si="73"/>
        <v>0</v>
      </c>
      <c r="M332" s="44">
        <f t="shared" ca="1" si="74"/>
        <v>-5.1713956673790377E-6</v>
      </c>
      <c r="N332" s="44">
        <f t="shared" ca="1" si="75"/>
        <v>0</v>
      </c>
      <c r="O332" s="124">
        <f t="shared" ca="1" si="76"/>
        <v>0</v>
      </c>
      <c r="P332" s="44">
        <f t="shared" ca="1" si="77"/>
        <v>0</v>
      </c>
      <c r="Q332" s="44">
        <f t="shared" ca="1" si="78"/>
        <v>0</v>
      </c>
      <c r="R332" s="28">
        <f t="shared" ca="1" si="79"/>
        <v>5.1713956673790377E-6</v>
      </c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</row>
    <row r="333" spans="1:35">
      <c r="A333" s="121"/>
      <c r="B333" s="121"/>
      <c r="C333" s="121"/>
      <c r="D333" s="123">
        <f t="shared" si="65"/>
        <v>0</v>
      </c>
      <c r="E333" s="123">
        <f t="shared" si="66"/>
        <v>0</v>
      </c>
      <c r="F333" s="44">
        <f t="shared" si="67"/>
        <v>0</v>
      </c>
      <c r="G333" s="44">
        <f t="shared" si="68"/>
        <v>0</v>
      </c>
      <c r="H333" s="44">
        <f t="shared" si="69"/>
        <v>0</v>
      </c>
      <c r="I333" s="44">
        <f t="shared" si="70"/>
        <v>0</v>
      </c>
      <c r="J333" s="44">
        <f t="shared" si="71"/>
        <v>0</v>
      </c>
      <c r="K333" s="44">
        <f t="shared" si="72"/>
        <v>0</v>
      </c>
      <c r="L333" s="44">
        <f t="shared" si="73"/>
        <v>0</v>
      </c>
      <c r="M333" s="44">
        <f t="shared" ca="1" si="74"/>
        <v>-5.1713956673790377E-6</v>
      </c>
      <c r="N333" s="44">
        <f t="shared" ca="1" si="75"/>
        <v>0</v>
      </c>
      <c r="O333" s="124">
        <f t="shared" ca="1" si="76"/>
        <v>0</v>
      </c>
      <c r="P333" s="44">
        <f t="shared" ca="1" si="77"/>
        <v>0</v>
      </c>
      <c r="Q333" s="44">
        <f t="shared" ca="1" si="78"/>
        <v>0</v>
      </c>
      <c r="R333" s="28">
        <f t="shared" ca="1" si="79"/>
        <v>5.1713956673790377E-6</v>
      </c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</row>
    <row r="334" spans="1:35">
      <c r="A334" s="121"/>
      <c r="B334" s="121"/>
      <c r="C334" s="121"/>
      <c r="D334" s="123">
        <f t="shared" si="65"/>
        <v>0</v>
      </c>
      <c r="E334" s="123">
        <f t="shared" si="66"/>
        <v>0</v>
      </c>
      <c r="F334" s="44">
        <f t="shared" si="67"/>
        <v>0</v>
      </c>
      <c r="G334" s="44">
        <f t="shared" si="68"/>
        <v>0</v>
      </c>
      <c r="H334" s="44">
        <f t="shared" si="69"/>
        <v>0</v>
      </c>
      <c r="I334" s="44">
        <f t="shared" si="70"/>
        <v>0</v>
      </c>
      <c r="J334" s="44">
        <f t="shared" si="71"/>
        <v>0</v>
      </c>
      <c r="K334" s="44">
        <f t="shared" si="72"/>
        <v>0</v>
      </c>
      <c r="L334" s="44">
        <f t="shared" si="73"/>
        <v>0</v>
      </c>
      <c r="M334" s="44">
        <f t="shared" ca="1" si="74"/>
        <v>-5.1713956673790377E-6</v>
      </c>
      <c r="N334" s="44">
        <f t="shared" ca="1" si="75"/>
        <v>0</v>
      </c>
      <c r="O334" s="124">
        <f t="shared" ca="1" si="76"/>
        <v>0</v>
      </c>
      <c r="P334" s="44">
        <f t="shared" ca="1" si="77"/>
        <v>0</v>
      </c>
      <c r="Q334" s="44">
        <f t="shared" ca="1" si="78"/>
        <v>0</v>
      </c>
      <c r="R334" s="28">
        <f t="shared" ca="1" si="79"/>
        <v>5.1713956673790377E-6</v>
      </c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</row>
    <row r="335" spans="1:35">
      <c r="A335" s="121"/>
      <c r="B335" s="121"/>
      <c r="C335" s="121"/>
      <c r="D335" s="123">
        <f t="shared" si="65"/>
        <v>0</v>
      </c>
      <c r="E335" s="123">
        <f t="shared" si="66"/>
        <v>0</v>
      </c>
      <c r="F335" s="44">
        <f t="shared" si="67"/>
        <v>0</v>
      </c>
      <c r="G335" s="44">
        <f t="shared" si="68"/>
        <v>0</v>
      </c>
      <c r="H335" s="44">
        <f t="shared" si="69"/>
        <v>0</v>
      </c>
      <c r="I335" s="44">
        <f t="shared" si="70"/>
        <v>0</v>
      </c>
      <c r="J335" s="44">
        <f t="shared" si="71"/>
        <v>0</v>
      </c>
      <c r="K335" s="44">
        <f t="shared" si="72"/>
        <v>0</v>
      </c>
      <c r="L335" s="44">
        <f t="shared" si="73"/>
        <v>0</v>
      </c>
      <c r="M335" s="44">
        <f t="shared" ca="1" si="74"/>
        <v>-5.1713956673790377E-6</v>
      </c>
      <c r="N335" s="44">
        <f t="shared" ca="1" si="75"/>
        <v>0</v>
      </c>
      <c r="O335" s="124">
        <f t="shared" ca="1" si="76"/>
        <v>0</v>
      </c>
      <c r="P335" s="44">
        <f t="shared" ca="1" si="77"/>
        <v>0</v>
      </c>
      <c r="Q335" s="44">
        <f t="shared" ca="1" si="78"/>
        <v>0</v>
      </c>
      <c r="R335" s="28">
        <f t="shared" ca="1" si="79"/>
        <v>5.1713956673790377E-6</v>
      </c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</row>
    <row r="336" spans="1:35">
      <c r="A336" s="28"/>
      <c r="B336" s="28"/>
      <c r="C336" s="121"/>
      <c r="D336" s="123">
        <f t="shared" si="65"/>
        <v>0</v>
      </c>
      <c r="E336" s="123">
        <f t="shared" si="66"/>
        <v>0</v>
      </c>
      <c r="F336" s="44">
        <f t="shared" si="67"/>
        <v>0</v>
      </c>
      <c r="G336" s="44">
        <f t="shared" si="68"/>
        <v>0</v>
      </c>
      <c r="H336" s="44">
        <f t="shared" si="69"/>
        <v>0</v>
      </c>
      <c r="I336" s="44">
        <f t="shared" si="70"/>
        <v>0</v>
      </c>
      <c r="J336" s="44">
        <f t="shared" si="71"/>
        <v>0</v>
      </c>
      <c r="K336" s="44">
        <f t="shared" si="72"/>
        <v>0</v>
      </c>
      <c r="L336" s="44">
        <f t="shared" si="73"/>
        <v>0</v>
      </c>
      <c r="M336" s="44">
        <f t="shared" ca="1" si="74"/>
        <v>-5.1713956673790377E-6</v>
      </c>
      <c r="N336" s="44">
        <f t="shared" ca="1" si="75"/>
        <v>0</v>
      </c>
      <c r="O336" s="124">
        <f t="shared" ca="1" si="76"/>
        <v>0</v>
      </c>
      <c r="P336" s="44">
        <f t="shared" ca="1" si="77"/>
        <v>0</v>
      </c>
      <c r="Q336" s="44">
        <f t="shared" ca="1" si="78"/>
        <v>0</v>
      </c>
      <c r="R336" s="28">
        <f t="shared" ca="1" si="79"/>
        <v>5.1713956673790377E-6</v>
      </c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</row>
    <row r="337" spans="1:35">
      <c r="A337" s="28"/>
      <c r="B337" s="28"/>
      <c r="C337" s="121"/>
      <c r="D337" s="123">
        <f t="shared" si="65"/>
        <v>0</v>
      </c>
      <c r="E337" s="123">
        <f t="shared" si="66"/>
        <v>0</v>
      </c>
      <c r="F337" s="44">
        <f t="shared" si="67"/>
        <v>0</v>
      </c>
      <c r="G337" s="44">
        <f t="shared" si="68"/>
        <v>0</v>
      </c>
      <c r="H337" s="44">
        <f t="shared" si="69"/>
        <v>0</v>
      </c>
      <c r="I337" s="44">
        <f t="shared" si="70"/>
        <v>0</v>
      </c>
      <c r="J337" s="44">
        <f t="shared" si="71"/>
        <v>0</v>
      </c>
      <c r="K337" s="44">
        <f t="shared" si="72"/>
        <v>0</v>
      </c>
      <c r="L337" s="44">
        <f t="shared" si="73"/>
        <v>0</v>
      </c>
      <c r="M337" s="44">
        <f t="shared" ca="1" si="74"/>
        <v>-5.1713956673790377E-6</v>
      </c>
      <c r="N337" s="44">
        <f t="shared" ca="1" si="75"/>
        <v>0</v>
      </c>
      <c r="O337" s="124">
        <f t="shared" ca="1" si="76"/>
        <v>0</v>
      </c>
      <c r="P337" s="44">
        <f t="shared" ca="1" si="77"/>
        <v>0</v>
      </c>
      <c r="Q337" s="44">
        <f t="shared" ca="1" si="78"/>
        <v>0</v>
      </c>
      <c r="R337" s="28">
        <f t="shared" ca="1" si="79"/>
        <v>5.1713956673790377E-6</v>
      </c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</row>
    <row r="338" spans="1:35">
      <c r="A338" s="28"/>
      <c r="B338" s="28"/>
      <c r="C338" s="121"/>
      <c r="D338" s="123">
        <f t="shared" si="65"/>
        <v>0</v>
      </c>
      <c r="E338" s="123">
        <f t="shared" si="66"/>
        <v>0</v>
      </c>
      <c r="F338" s="44">
        <f t="shared" si="67"/>
        <v>0</v>
      </c>
      <c r="G338" s="44">
        <f t="shared" si="68"/>
        <v>0</v>
      </c>
      <c r="H338" s="44">
        <f t="shared" si="69"/>
        <v>0</v>
      </c>
      <c r="I338" s="44">
        <f t="shared" si="70"/>
        <v>0</v>
      </c>
      <c r="J338" s="44">
        <f t="shared" si="71"/>
        <v>0</v>
      </c>
      <c r="K338" s="44">
        <f t="shared" si="72"/>
        <v>0</v>
      </c>
      <c r="L338" s="44">
        <f t="shared" si="73"/>
        <v>0</v>
      </c>
      <c r="M338" s="44">
        <f t="shared" ca="1" si="74"/>
        <v>-5.1713956673790377E-6</v>
      </c>
      <c r="N338" s="44">
        <f t="shared" ca="1" si="75"/>
        <v>0</v>
      </c>
      <c r="O338" s="124">
        <f t="shared" ca="1" si="76"/>
        <v>0</v>
      </c>
      <c r="P338" s="44">
        <f t="shared" ca="1" si="77"/>
        <v>0</v>
      </c>
      <c r="Q338" s="44">
        <f t="shared" ca="1" si="78"/>
        <v>0</v>
      </c>
      <c r="R338" s="28">
        <f t="shared" ca="1" si="79"/>
        <v>5.1713956673790377E-6</v>
      </c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</row>
    <row r="339" spans="1:35">
      <c r="A339" s="28"/>
      <c r="B339" s="28"/>
      <c r="C339" s="121"/>
      <c r="D339" s="123">
        <f t="shared" si="65"/>
        <v>0</v>
      </c>
      <c r="E339" s="123">
        <f t="shared" si="66"/>
        <v>0</v>
      </c>
      <c r="F339" s="44">
        <f t="shared" si="67"/>
        <v>0</v>
      </c>
      <c r="G339" s="44">
        <f t="shared" si="68"/>
        <v>0</v>
      </c>
      <c r="H339" s="44">
        <f t="shared" si="69"/>
        <v>0</v>
      </c>
      <c r="I339" s="44">
        <f t="shared" si="70"/>
        <v>0</v>
      </c>
      <c r="J339" s="44">
        <f t="shared" si="71"/>
        <v>0</v>
      </c>
      <c r="K339" s="44">
        <f t="shared" si="72"/>
        <v>0</v>
      </c>
      <c r="L339" s="44">
        <f t="shared" si="73"/>
        <v>0</v>
      </c>
      <c r="M339" s="44">
        <f t="shared" ca="1" si="74"/>
        <v>-5.1713956673790377E-6</v>
      </c>
      <c r="N339" s="44">
        <f t="shared" ca="1" si="75"/>
        <v>0</v>
      </c>
      <c r="O339" s="124">
        <f t="shared" ca="1" si="76"/>
        <v>0</v>
      </c>
      <c r="P339" s="44">
        <f t="shared" ca="1" si="77"/>
        <v>0</v>
      </c>
      <c r="Q339" s="44">
        <f t="shared" ca="1" si="78"/>
        <v>0</v>
      </c>
      <c r="R339" s="28">
        <f t="shared" ca="1" si="79"/>
        <v>5.1713956673790377E-6</v>
      </c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</row>
    <row r="340" spans="1:35">
      <c r="A340" s="28"/>
      <c r="B340" s="28"/>
      <c r="C340" s="121"/>
      <c r="D340" s="123">
        <f t="shared" si="65"/>
        <v>0</v>
      </c>
      <c r="E340" s="123">
        <f t="shared" si="66"/>
        <v>0</v>
      </c>
      <c r="F340" s="44">
        <f t="shared" si="67"/>
        <v>0</v>
      </c>
      <c r="G340" s="44">
        <f t="shared" si="68"/>
        <v>0</v>
      </c>
      <c r="H340" s="44">
        <f t="shared" si="69"/>
        <v>0</v>
      </c>
      <c r="I340" s="44">
        <f t="shared" si="70"/>
        <v>0</v>
      </c>
      <c r="J340" s="44">
        <f t="shared" si="71"/>
        <v>0</v>
      </c>
      <c r="K340" s="44">
        <f t="shared" si="72"/>
        <v>0</v>
      </c>
      <c r="L340" s="44">
        <f t="shared" si="73"/>
        <v>0</v>
      </c>
      <c r="M340" s="44">
        <f t="shared" ca="1" si="74"/>
        <v>-5.1713956673790377E-6</v>
      </c>
      <c r="N340" s="44">
        <f t="shared" ca="1" si="75"/>
        <v>0</v>
      </c>
      <c r="O340" s="124">
        <f t="shared" ca="1" si="76"/>
        <v>0</v>
      </c>
      <c r="P340" s="44">
        <f t="shared" ca="1" si="77"/>
        <v>0</v>
      </c>
      <c r="Q340" s="44">
        <f t="shared" ca="1" si="78"/>
        <v>0</v>
      </c>
      <c r="R340" s="28">
        <f t="shared" ca="1" si="79"/>
        <v>5.1713956673790377E-6</v>
      </c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</row>
    <row r="341" spans="1:35">
      <c r="A341" s="28"/>
      <c r="B341" s="28"/>
      <c r="C341" s="121"/>
      <c r="D341" s="123">
        <f t="shared" ref="D341:D404" si="80">A341/A$18</f>
        <v>0</v>
      </c>
      <c r="E341" s="123">
        <f t="shared" ref="E341:E404" si="81">B341/B$18</f>
        <v>0</v>
      </c>
      <c r="F341" s="44">
        <f t="shared" ref="F341:F404" si="82">$C341*D341</f>
        <v>0</v>
      </c>
      <c r="G341" s="44">
        <f t="shared" ref="G341:G404" si="83">$C341*E341</f>
        <v>0</v>
      </c>
      <c r="H341" s="44">
        <f t="shared" ref="H341:H404" si="84">C341*D341*D341</f>
        <v>0</v>
      </c>
      <c r="I341" s="44">
        <f t="shared" ref="I341:I404" si="85">C341*D341*D341*D341</f>
        <v>0</v>
      </c>
      <c r="J341" s="44">
        <f t="shared" ref="J341:J404" si="86">C341*D341*D341*D341*D341</f>
        <v>0</v>
      </c>
      <c r="K341" s="44">
        <f t="shared" ref="K341:K404" si="87">C341*E341*D341</f>
        <v>0</v>
      </c>
      <c r="L341" s="44">
        <f t="shared" ref="L341:L404" si="88">C341*E341*D341*D341</f>
        <v>0</v>
      </c>
      <c r="M341" s="44">
        <f t="shared" ref="M341:M404" ca="1" si="89">+E$4+E$5*D341+E$6*D341^2</f>
        <v>-5.1713956673790377E-6</v>
      </c>
      <c r="N341" s="44">
        <f t="shared" ref="N341:N404" ca="1" si="90">C341*(M341-E341)^2</f>
        <v>0</v>
      </c>
      <c r="O341" s="124">
        <f t="shared" ref="O341:O404" ca="1" si="91">(C341*O$1-O$2*F341+O$3*H341)^2</f>
        <v>0</v>
      </c>
      <c r="P341" s="44">
        <f t="shared" ref="P341:P404" ca="1" si="92">(-C341*O$2+O$4*F341-O$5*H341)^2</f>
        <v>0</v>
      </c>
      <c r="Q341" s="44">
        <f t="shared" ref="Q341:Q404" ca="1" si="93">+(C341*O$3-F341*O$5+H341*O$6)^2</f>
        <v>0</v>
      </c>
      <c r="R341" s="28">
        <f t="shared" ref="R341:R404" ca="1" si="94">+E341-M341</f>
        <v>5.1713956673790377E-6</v>
      </c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</row>
    <row r="342" spans="1:35">
      <c r="A342" s="28"/>
      <c r="B342" s="28"/>
      <c r="C342" s="121"/>
      <c r="D342" s="123">
        <f t="shared" si="80"/>
        <v>0</v>
      </c>
      <c r="E342" s="123">
        <f t="shared" si="81"/>
        <v>0</v>
      </c>
      <c r="F342" s="44">
        <f t="shared" si="82"/>
        <v>0</v>
      </c>
      <c r="G342" s="44">
        <f t="shared" si="83"/>
        <v>0</v>
      </c>
      <c r="H342" s="44">
        <f t="shared" si="84"/>
        <v>0</v>
      </c>
      <c r="I342" s="44">
        <f t="shared" si="85"/>
        <v>0</v>
      </c>
      <c r="J342" s="44">
        <f t="shared" si="86"/>
        <v>0</v>
      </c>
      <c r="K342" s="44">
        <f t="shared" si="87"/>
        <v>0</v>
      </c>
      <c r="L342" s="44">
        <f t="shared" si="88"/>
        <v>0</v>
      </c>
      <c r="M342" s="44">
        <f t="shared" ca="1" si="89"/>
        <v>-5.1713956673790377E-6</v>
      </c>
      <c r="N342" s="44">
        <f t="shared" ca="1" si="90"/>
        <v>0</v>
      </c>
      <c r="O342" s="124">
        <f t="shared" ca="1" si="91"/>
        <v>0</v>
      </c>
      <c r="P342" s="44">
        <f t="shared" ca="1" si="92"/>
        <v>0</v>
      </c>
      <c r="Q342" s="44">
        <f t="shared" ca="1" si="93"/>
        <v>0</v>
      </c>
      <c r="R342" s="28">
        <f t="shared" ca="1" si="94"/>
        <v>5.1713956673790377E-6</v>
      </c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</row>
    <row r="343" spans="1:35">
      <c r="A343" s="28"/>
      <c r="B343" s="28"/>
      <c r="C343" s="121"/>
      <c r="D343" s="123">
        <f t="shared" si="80"/>
        <v>0</v>
      </c>
      <c r="E343" s="123">
        <f t="shared" si="81"/>
        <v>0</v>
      </c>
      <c r="F343" s="44">
        <f t="shared" si="82"/>
        <v>0</v>
      </c>
      <c r="G343" s="44">
        <f t="shared" si="83"/>
        <v>0</v>
      </c>
      <c r="H343" s="44">
        <f t="shared" si="84"/>
        <v>0</v>
      </c>
      <c r="I343" s="44">
        <f t="shared" si="85"/>
        <v>0</v>
      </c>
      <c r="J343" s="44">
        <f t="shared" si="86"/>
        <v>0</v>
      </c>
      <c r="K343" s="44">
        <f t="shared" si="87"/>
        <v>0</v>
      </c>
      <c r="L343" s="44">
        <f t="shared" si="88"/>
        <v>0</v>
      </c>
      <c r="M343" s="44">
        <f t="shared" ca="1" si="89"/>
        <v>-5.1713956673790377E-6</v>
      </c>
      <c r="N343" s="44">
        <f t="shared" ca="1" si="90"/>
        <v>0</v>
      </c>
      <c r="O343" s="124">
        <f t="shared" ca="1" si="91"/>
        <v>0</v>
      </c>
      <c r="P343" s="44">
        <f t="shared" ca="1" si="92"/>
        <v>0</v>
      </c>
      <c r="Q343" s="44">
        <f t="shared" ca="1" si="93"/>
        <v>0</v>
      </c>
      <c r="R343" s="28">
        <f t="shared" ca="1" si="94"/>
        <v>5.1713956673790377E-6</v>
      </c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</row>
    <row r="344" spans="1:35">
      <c r="A344" s="28"/>
      <c r="B344" s="28"/>
      <c r="C344" s="121"/>
      <c r="D344" s="123">
        <f t="shared" si="80"/>
        <v>0</v>
      </c>
      <c r="E344" s="123">
        <f t="shared" si="81"/>
        <v>0</v>
      </c>
      <c r="F344" s="44">
        <f t="shared" si="82"/>
        <v>0</v>
      </c>
      <c r="G344" s="44">
        <f t="shared" si="83"/>
        <v>0</v>
      </c>
      <c r="H344" s="44">
        <f t="shared" si="84"/>
        <v>0</v>
      </c>
      <c r="I344" s="44">
        <f t="shared" si="85"/>
        <v>0</v>
      </c>
      <c r="J344" s="44">
        <f t="shared" si="86"/>
        <v>0</v>
      </c>
      <c r="K344" s="44">
        <f t="shared" si="87"/>
        <v>0</v>
      </c>
      <c r="L344" s="44">
        <f t="shared" si="88"/>
        <v>0</v>
      </c>
      <c r="M344" s="44">
        <f t="shared" ca="1" si="89"/>
        <v>-5.1713956673790377E-6</v>
      </c>
      <c r="N344" s="44">
        <f t="shared" ca="1" si="90"/>
        <v>0</v>
      </c>
      <c r="O344" s="124">
        <f t="shared" ca="1" si="91"/>
        <v>0</v>
      </c>
      <c r="P344" s="44">
        <f t="shared" ca="1" si="92"/>
        <v>0</v>
      </c>
      <c r="Q344" s="44">
        <f t="shared" ca="1" si="93"/>
        <v>0</v>
      </c>
      <c r="R344" s="28">
        <f t="shared" ca="1" si="94"/>
        <v>5.1713956673790377E-6</v>
      </c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</row>
    <row r="345" spans="1:35">
      <c r="A345" s="28"/>
      <c r="B345" s="28"/>
      <c r="C345" s="121"/>
      <c r="D345" s="123">
        <f t="shared" si="80"/>
        <v>0</v>
      </c>
      <c r="E345" s="123">
        <f t="shared" si="81"/>
        <v>0</v>
      </c>
      <c r="F345" s="44">
        <f t="shared" si="82"/>
        <v>0</v>
      </c>
      <c r="G345" s="44">
        <f t="shared" si="83"/>
        <v>0</v>
      </c>
      <c r="H345" s="44">
        <f t="shared" si="84"/>
        <v>0</v>
      </c>
      <c r="I345" s="44">
        <f t="shared" si="85"/>
        <v>0</v>
      </c>
      <c r="J345" s="44">
        <f t="shared" si="86"/>
        <v>0</v>
      </c>
      <c r="K345" s="44">
        <f t="shared" si="87"/>
        <v>0</v>
      </c>
      <c r="L345" s="44">
        <f t="shared" si="88"/>
        <v>0</v>
      </c>
      <c r="M345" s="44">
        <f t="shared" ca="1" si="89"/>
        <v>-5.1713956673790377E-6</v>
      </c>
      <c r="N345" s="44">
        <f t="shared" ca="1" si="90"/>
        <v>0</v>
      </c>
      <c r="O345" s="124">
        <f t="shared" ca="1" si="91"/>
        <v>0</v>
      </c>
      <c r="P345" s="44">
        <f t="shared" ca="1" si="92"/>
        <v>0</v>
      </c>
      <c r="Q345" s="44">
        <f t="shared" ca="1" si="93"/>
        <v>0</v>
      </c>
      <c r="R345" s="28">
        <f t="shared" ca="1" si="94"/>
        <v>5.1713956673790377E-6</v>
      </c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</row>
    <row r="346" spans="1:35">
      <c r="A346" s="28"/>
      <c r="B346" s="28"/>
      <c r="C346" s="121"/>
      <c r="D346" s="123">
        <f t="shared" si="80"/>
        <v>0</v>
      </c>
      <c r="E346" s="123">
        <f t="shared" si="81"/>
        <v>0</v>
      </c>
      <c r="F346" s="44">
        <f t="shared" si="82"/>
        <v>0</v>
      </c>
      <c r="G346" s="44">
        <f t="shared" si="83"/>
        <v>0</v>
      </c>
      <c r="H346" s="44">
        <f t="shared" si="84"/>
        <v>0</v>
      </c>
      <c r="I346" s="44">
        <f t="shared" si="85"/>
        <v>0</v>
      </c>
      <c r="J346" s="44">
        <f t="shared" si="86"/>
        <v>0</v>
      </c>
      <c r="K346" s="44">
        <f t="shared" si="87"/>
        <v>0</v>
      </c>
      <c r="L346" s="44">
        <f t="shared" si="88"/>
        <v>0</v>
      </c>
      <c r="M346" s="44">
        <f t="shared" ca="1" si="89"/>
        <v>-5.1713956673790377E-6</v>
      </c>
      <c r="N346" s="44">
        <f t="shared" ca="1" si="90"/>
        <v>0</v>
      </c>
      <c r="O346" s="124">
        <f t="shared" ca="1" si="91"/>
        <v>0</v>
      </c>
      <c r="P346" s="44">
        <f t="shared" ca="1" si="92"/>
        <v>0</v>
      </c>
      <c r="Q346" s="44">
        <f t="shared" ca="1" si="93"/>
        <v>0</v>
      </c>
      <c r="R346" s="28">
        <f t="shared" ca="1" si="94"/>
        <v>5.1713956673790377E-6</v>
      </c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</row>
    <row r="347" spans="1:35">
      <c r="A347" s="28"/>
      <c r="B347" s="28"/>
      <c r="C347" s="121"/>
      <c r="D347" s="123">
        <f t="shared" si="80"/>
        <v>0</v>
      </c>
      <c r="E347" s="123">
        <f t="shared" si="81"/>
        <v>0</v>
      </c>
      <c r="F347" s="44">
        <f t="shared" si="82"/>
        <v>0</v>
      </c>
      <c r="G347" s="44">
        <f t="shared" si="83"/>
        <v>0</v>
      </c>
      <c r="H347" s="44">
        <f t="shared" si="84"/>
        <v>0</v>
      </c>
      <c r="I347" s="44">
        <f t="shared" si="85"/>
        <v>0</v>
      </c>
      <c r="J347" s="44">
        <f t="shared" si="86"/>
        <v>0</v>
      </c>
      <c r="K347" s="44">
        <f t="shared" si="87"/>
        <v>0</v>
      </c>
      <c r="L347" s="44">
        <f t="shared" si="88"/>
        <v>0</v>
      </c>
      <c r="M347" s="44">
        <f t="shared" ca="1" si="89"/>
        <v>-5.1713956673790377E-6</v>
      </c>
      <c r="N347" s="44">
        <f t="shared" ca="1" si="90"/>
        <v>0</v>
      </c>
      <c r="O347" s="124">
        <f t="shared" ca="1" si="91"/>
        <v>0</v>
      </c>
      <c r="P347" s="44">
        <f t="shared" ca="1" si="92"/>
        <v>0</v>
      </c>
      <c r="Q347" s="44">
        <f t="shared" ca="1" si="93"/>
        <v>0</v>
      </c>
      <c r="R347" s="28">
        <f t="shared" ca="1" si="94"/>
        <v>5.1713956673790377E-6</v>
      </c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</row>
    <row r="348" spans="1:35">
      <c r="A348" s="28"/>
      <c r="B348" s="28"/>
      <c r="C348" s="121"/>
      <c r="D348" s="123">
        <f t="shared" si="80"/>
        <v>0</v>
      </c>
      <c r="E348" s="123">
        <f t="shared" si="81"/>
        <v>0</v>
      </c>
      <c r="F348" s="44">
        <f t="shared" si="82"/>
        <v>0</v>
      </c>
      <c r="G348" s="44">
        <f t="shared" si="83"/>
        <v>0</v>
      </c>
      <c r="H348" s="44">
        <f t="shared" si="84"/>
        <v>0</v>
      </c>
      <c r="I348" s="44">
        <f t="shared" si="85"/>
        <v>0</v>
      </c>
      <c r="J348" s="44">
        <f t="shared" si="86"/>
        <v>0</v>
      </c>
      <c r="K348" s="44">
        <f t="shared" si="87"/>
        <v>0</v>
      </c>
      <c r="L348" s="44">
        <f t="shared" si="88"/>
        <v>0</v>
      </c>
      <c r="M348" s="44">
        <f t="shared" ca="1" si="89"/>
        <v>-5.1713956673790377E-6</v>
      </c>
      <c r="N348" s="44">
        <f t="shared" ca="1" si="90"/>
        <v>0</v>
      </c>
      <c r="O348" s="124">
        <f t="shared" ca="1" si="91"/>
        <v>0</v>
      </c>
      <c r="P348" s="44">
        <f t="shared" ca="1" si="92"/>
        <v>0</v>
      </c>
      <c r="Q348" s="44">
        <f t="shared" ca="1" si="93"/>
        <v>0</v>
      </c>
      <c r="R348" s="28">
        <f t="shared" ca="1" si="94"/>
        <v>5.1713956673790377E-6</v>
      </c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</row>
    <row r="349" spans="1:35">
      <c r="A349" s="28"/>
      <c r="B349" s="28"/>
      <c r="C349" s="121"/>
      <c r="D349" s="123">
        <f t="shared" si="80"/>
        <v>0</v>
      </c>
      <c r="E349" s="123">
        <f t="shared" si="81"/>
        <v>0</v>
      </c>
      <c r="F349" s="44">
        <f t="shared" si="82"/>
        <v>0</v>
      </c>
      <c r="G349" s="44">
        <f t="shared" si="83"/>
        <v>0</v>
      </c>
      <c r="H349" s="44">
        <f t="shared" si="84"/>
        <v>0</v>
      </c>
      <c r="I349" s="44">
        <f t="shared" si="85"/>
        <v>0</v>
      </c>
      <c r="J349" s="44">
        <f t="shared" si="86"/>
        <v>0</v>
      </c>
      <c r="K349" s="44">
        <f t="shared" si="87"/>
        <v>0</v>
      </c>
      <c r="L349" s="44">
        <f t="shared" si="88"/>
        <v>0</v>
      </c>
      <c r="M349" s="44">
        <f t="shared" ca="1" si="89"/>
        <v>-5.1713956673790377E-6</v>
      </c>
      <c r="N349" s="44">
        <f t="shared" ca="1" si="90"/>
        <v>0</v>
      </c>
      <c r="O349" s="124">
        <f t="shared" ca="1" si="91"/>
        <v>0</v>
      </c>
      <c r="P349" s="44">
        <f t="shared" ca="1" si="92"/>
        <v>0</v>
      </c>
      <c r="Q349" s="44">
        <f t="shared" ca="1" si="93"/>
        <v>0</v>
      </c>
      <c r="R349" s="28">
        <f t="shared" ca="1" si="94"/>
        <v>5.1713956673790377E-6</v>
      </c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</row>
    <row r="350" spans="1:35">
      <c r="A350" s="28"/>
      <c r="B350" s="28"/>
      <c r="C350" s="121"/>
      <c r="D350" s="123">
        <f t="shared" si="80"/>
        <v>0</v>
      </c>
      <c r="E350" s="123">
        <f t="shared" si="81"/>
        <v>0</v>
      </c>
      <c r="F350" s="44">
        <f t="shared" si="82"/>
        <v>0</v>
      </c>
      <c r="G350" s="44">
        <f t="shared" si="83"/>
        <v>0</v>
      </c>
      <c r="H350" s="44">
        <f t="shared" si="84"/>
        <v>0</v>
      </c>
      <c r="I350" s="44">
        <f t="shared" si="85"/>
        <v>0</v>
      </c>
      <c r="J350" s="44">
        <f t="shared" si="86"/>
        <v>0</v>
      </c>
      <c r="K350" s="44">
        <f t="shared" si="87"/>
        <v>0</v>
      </c>
      <c r="L350" s="44">
        <f t="shared" si="88"/>
        <v>0</v>
      </c>
      <c r="M350" s="44">
        <f t="shared" ca="1" si="89"/>
        <v>-5.1713956673790377E-6</v>
      </c>
      <c r="N350" s="44">
        <f t="shared" ca="1" si="90"/>
        <v>0</v>
      </c>
      <c r="O350" s="124">
        <f t="shared" ca="1" si="91"/>
        <v>0</v>
      </c>
      <c r="P350" s="44">
        <f t="shared" ca="1" si="92"/>
        <v>0</v>
      </c>
      <c r="Q350" s="44">
        <f t="shared" ca="1" si="93"/>
        <v>0</v>
      </c>
      <c r="R350" s="28">
        <f t="shared" ca="1" si="94"/>
        <v>5.1713956673790377E-6</v>
      </c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</row>
    <row r="351" spans="1:35">
      <c r="A351" s="28"/>
      <c r="B351" s="28"/>
      <c r="C351" s="121"/>
      <c r="D351" s="123">
        <f t="shared" si="80"/>
        <v>0</v>
      </c>
      <c r="E351" s="123">
        <f t="shared" si="81"/>
        <v>0</v>
      </c>
      <c r="F351" s="44">
        <f t="shared" si="82"/>
        <v>0</v>
      </c>
      <c r="G351" s="44">
        <f t="shared" si="83"/>
        <v>0</v>
      </c>
      <c r="H351" s="44">
        <f t="shared" si="84"/>
        <v>0</v>
      </c>
      <c r="I351" s="44">
        <f t="shared" si="85"/>
        <v>0</v>
      </c>
      <c r="J351" s="44">
        <f t="shared" si="86"/>
        <v>0</v>
      </c>
      <c r="K351" s="44">
        <f t="shared" si="87"/>
        <v>0</v>
      </c>
      <c r="L351" s="44">
        <f t="shared" si="88"/>
        <v>0</v>
      </c>
      <c r="M351" s="44">
        <f t="shared" ca="1" si="89"/>
        <v>-5.1713956673790377E-6</v>
      </c>
      <c r="N351" s="44">
        <f t="shared" ca="1" si="90"/>
        <v>0</v>
      </c>
      <c r="O351" s="124">
        <f t="shared" ca="1" si="91"/>
        <v>0</v>
      </c>
      <c r="P351" s="44">
        <f t="shared" ca="1" si="92"/>
        <v>0</v>
      </c>
      <c r="Q351" s="44">
        <f t="shared" ca="1" si="93"/>
        <v>0</v>
      </c>
      <c r="R351" s="28">
        <f t="shared" ca="1" si="94"/>
        <v>5.1713956673790377E-6</v>
      </c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</row>
    <row r="352" spans="1:35">
      <c r="A352" s="28"/>
      <c r="B352" s="28"/>
      <c r="C352" s="121"/>
      <c r="D352" s="123">
        <f t="shared" si="80"/>
        <v>0</v>
      </c>
      <c r="E352" s="123">
        <f t="shared" si="81"/>
        <v>0</v>
      </c>
      <c r="F352" s="44">
        <f t="shared" si="82"/>
        <v>0</v>
      </c>
      <c r="G352" s="44">
        <f t="shared" si="83"/>
        <v>0</v>
      </c>
      <c r="H352" s="44">
        <f t="shared" si="84"/>
        <v>0</v>
      </c>
      <c r="I352" s="44">
        <f t="shared" si="85"/>
        <v>0</v>
      </c>
      <c r="J352" s="44">
        <f t="shared" si="86"/>
        <v>0</v>
      </c>
      <c r="K352" s="44">
        <f t="shared" si="87"/>
        <v>0</v>
      </c>
      <c r="L352" s="44">
        <f t="shared" si="88"/>
        <v>0</v>
      </c>
      <c r="M352" s="44">
        <f t="shared" ca="1" si="89"/>
        <v>-5.1713956673790377E-6</v>
      </c>
      <c r="N352" s="44">
        <f t="shared" ca="1" si="90"/>
        <v>0</v>
      </c>
      <c r="O352" s="124">
        <f t="shared" ca="1" si="91"/>
        <v>0</v>
      </c>
      <c r="P352" s="44">
        <f t="shared" ca="1" si="92"/>
        <v>0</v>
      </c>
      <c r="Q352" s="44">
        <f t="shared" ca="1" si="93"/>
        <v>0</v>
      </c>
      <c r="R352" s="28">
        <f t="shared" ca="1" si="94"/>
        <v>5.1713956673790377E-6</v>
      </c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</row>
    <row r="353" spans="1:35">
      <c r="A353" s="28"/>
      <c r="B353" s="28"/>
      <c r="C353" s="121"/>
      <c r="D353" s="123">
        <f t="shared" si="80"/>
        <v>0</v>
      </c>
      <c r="E353" s="123">
        <f t="shared" si="81"/>
        <v>0</v>
      </c>
      <c r="F353" s="44">
        <f t="shared" si="82"/>
        <v>0</v>
      </c>
      <c r="G353" s="44">
        <f t="shared" si="83"/>
        <v>0</v>
      </c>
      <c r="H353" s="44">
        <f t="shared" si="84"/>
        <v>0</v>
      </c>
      <c r="I353" s="44">
        <f t="shared" si="85"/>
        <v>0</v>
      </c>
      <c r="J353" s="44">
        <f t="shared" si="86"/>
        <v>0</v>
      </c>
      <c r="K353" s="44">
        <f t="shared" si="87"/>
        <v>0</v>
      </c>
      <c r="L353" s="44">
        <f t="shared" si="88"/>
        <v>0</v>
      </c>
      <c r="M353" s="44">
        <f t="shared" ca="1" si="89"/>
        <v>-5.1713956673790377E-6</v>
      </c>
      <c r="N353" s="44">
        <f t="shared" ca="1" si="90"/>
        <v>0</v>
      </c>
      <c r="O353" s="124">
        <f t="shared" ca="1" si="91"/>
        <v>0</v>
      </c>
      <c r="P353" s="44">
        <f t="shared" ca="1" si="92"/>
        <v>0</v>
      </c>
      <c r="Q353" s="44">
        <f t="shared" ca="1" si="93"/>
        <v>0</v>
      </c>
      <c r="R353" s="28">
        <f t="shared" ca="1" si="94"/>
        <v>5.1713956673790377E-6</v>
      </c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</row>
    <row r="354" spans="1:35">
      <c r="A354" s="28"/>
      <c r="B354" s="28"/>
      <c r="C354" s="121"/>
      <c r="D354" s="123">
        <f t="shared" si="80"/>
        <v>0</v>
      </c>
      <c r="E354" s="123">
        <f t="shared" si="81"/>
        <v>0</v>
      </c>
      <c r="F354" s="44">
        <f t="shared" si="82"/>
        <v>0</v>
      </c>
      <c r="G354" s="44">
        <f t="shared" si="83"/>
        <v>0</v>
      </c>
      <c r="H354" s="44">
        <f t="shared" si="84"/>
        <v>0</v>
      </c>
      <c r="I354" s="44">
        <f t="shared" si="85"/>
        <v>0</v>
      </c>
      <c r="J354" s="44">
        <f t="shared" si="86"/>
        <v>0</v>
      </c>
      <c r="K354" s="44">
        <f t="shared" si="87"/>
        <v>0</v>
      </c>
      <c r="L354" s="44">
        <f t="shared" si="88"/>
        <v>0</v>
      </c>
      <c r="M354" s="44">
        <f t="shared" ca="1" si="89"/>
        <v>-5.1713956673790377E-6</v>
      </c>
      <c r="N354" s="44">
        <f t="shared" ca="1" si="90"/>
        <v>0</v>
      </c>
      <c r="O354" s="124">
        <f t="shared" ca="1" si="91"/>
        <v>0</v>
      </c>
      <c r="P354" s="44">
        <f t="shared" ca="1" si="92"/>
        <v>0</v>
      </c>
      <c r="Q354" s="44">
        <f t="shared" ca="1" si="93"/>
        <v>0</v>
      </c>
      <c r="R354" s="28">
        <f t="shared" ca="1" si="94"/>
        <v>5.1713956673790377E-6</v>
      </c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</row>
    <row r="355" spans="1:35">
      <c r="A355" s="28"/>
      <c r="B355" s="28"/>
      <c r="C355" s="121"/>
      <c r="D355" s="123">
        <f t="shared" si="80"/>
        <v>0</v>
      </c>
      <c r="E355" s="123">
        <f t="shared" si="81"/>
        <v>0</v>
      </c>
      <c r="F355" s="44">
        <f t="shared" si="82"/>
        <v>0</v>
      </c>
      <c r="G355" s="44">
        <f t="shared" si="83"/>
        <v>0</v>
      </c>
      <c r="H355" s="44">
        <f t="shared" si="84"/>
        <v>0</v>
      </c>
      <c r="I355" s="44">
        <f t="shared" si="85"/>
        <v>0</v>
      </c>
      <c r="J355" s="44">
        <f t="shared" si="86"/>
        <v>0</v>
      </c>
      <c r="K355" s="44">
        <f t="shared" si="87"/>
        <v>0</v>
      </c>
      <c r="L355" s="44">
        <f t="shared" si="88"/>
        <v>0</v>
      </c>
      <c r="M355" s="44">
        <f t="shared" ca="1" si="89"/>
        <v>-5.1713956673790377E-6</v>
      </c>
      <c r="N355" s="44">
        <f t="shared" ca="1" si="90"/>
        <v>0</v>
      </c>
      <c r="O355" s="124">
        <f t="shared" ca="1" si="91"/>
        <v>0</v>
      </c>
      <c r="P355" s="44">
        <f t="shared" ca="1" si="92"/>
        <v>0</v>
      </c>
      <c r="Q355" s="44">
        <f t="shared" ca="1" si="93"/>
        <v>0</v>
      </c>
      <c r="R355" s="28">
        <f t="shared" ca="1" si="94"/>
        <v>5.1713956673790377E-6</v>
      </c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</row>
    <row r="356" spans="1:35">
      <c r="A356" s="28"/>
      <c r="B356" s="28"/>
      <c r="C356" s="121"/>
      <c r="D356" s="123">
        <f t="shared" si="80"/>
        <v>0</v>
      </c>
      <c r="E356" s="123">
        <f t="shared" si="81"/>
        <v>0</v>
      </c>
      <c r="F356" s="44">
        <f t="shared" si="82"/>
        <v>0</v>
      </c>
      <c r="G356" s="44">
        <f t="shared" si="83"/>
        <v>0</v>
      </c>
      <c r="H356" s="44">
        <f t="shared" si="84"/>
        <v>0</v>
      </c>
      <c r="I356" s="44">
        <f t="shared" si="85"/>
        <v>0</v>
      </c>
      <c r="J356" s="44">
        <f t="shared" si="86"/>
        <v>0</v>
      </c>
      <c r="K356" s="44">
        <f t="shared" si="87"/>
        <v>0</v>
      </c>
      <c r="L356" s="44">
        <f t="shared" si="88"/>
        <v>0</v>
      </c>
      <c r="M356" s="44">
        <f t="shared" ca="1" si="89"/>
        <v>-5.1713956673790377E-6</v>
      </c>
      <c r="N356" s="44">
        <f t="shared" ca="1" si="90"/>
        <v>0</v>
      </c>
      <c r="O356" s="124">
        <f t="shared" ca="1" si="91"/>
        <v>0</v>
      </c>
      <c r="P356" s="44">
        <f t="shared" ca="1" si="92"/>
        <v>0</v>
      </c>
      <c r="Q356" s="44">
        <f t="shared" ca="1" si="93"/>
        <v>0</v>
      </c>
      <c r="R356" s="28">
        <f t="shared" ca="1" si="94"/>
        <v>5.1713956673790377E-6</v>
      </c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</row>
    <row r="357" spans="1:35">
      <c r="A357" s="28"/>
      <c r="B357" s="28"/>
      <c r="C357" s="121"/>
      <c r="D357" s="123">
        <f t="shared" si="80"/>
        <v>0</v>
      </c>
      <c r="E357" s="123">
        <f t="shared" si="81"/>
        <v>0</v>
      </c>
      <c r="F357" s="44">
        <f t="shared" si="82"/>
        <v>0</v>
      </c>
      <c r="G357" s="44">
        <f t="shared" si="83"/>
        <v>0</v>
      </c>
      <c r="H357" s="44">
        <f t="shared" si="84"/>
        <v>0</v>
      </c>
      <c r="I357" s="44">
        <f t="shared" si="85"/>
        <v>0</v>
      </c>
      <c r="J357" s="44">
        <f t="shared" si="86"/>
        <v>0</v>
      </c>
      <c r="K357" s="44">
        <f t="shared" si="87"/>
        <v>0</v>
      </c>
      <c r="L357" s="44">
        <f t="shared" si="88"/>
        <v>0</v>
      </c>
      <c r="M357" s="44">
        <f t="shared" ca="1" si="89"/>
        <v>-5.1713956673790377E-6</v>
      </c>
      <c r="N357" s="44">
        <f t="shared" ca="1" si="90"/>
        <v>0</v>
      </c>
      <c r="O357" s="124">
        <f t="shared" ca="1" si="91"/>
        <v>0</v>
      </c>
      <c r="P357" s="44">
        <f t="shared" ca="1" si="92"/>
        <v>0</v>
      </c>
      <c r="Q357" s="44">
        <f t="shared" ca="1" si="93"/>
        <v>0</v>
      </c>
      <c r="R357" s="28">
        <f t="shared" ca="1" si="94"/>
        <v>5.1713956673790377E-6</v>
      </c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</row>
    <row r="358" spans="1:35">
      <c r="A358" s="28"/>
      <c r="B358" s="28"/>
      <c r="C358" s="121"/>
      <c r="D358" s="123">
        <f t="shared" si="80"/>
        <v>0</v>
      </c>
      <c r="E358" s="123">
        <f t="shared" si="81"/>
        <v>0</v>
      </c>
      <c r="F358" s="44">
        <f t="shared" si="82"/>
        <v>0</v>
      </c>
      <c r="G358" s="44">
        <f t="shared" si="83"/>
        <v>0</v>
      </c>
      <c r="H358" s="44">
        <f t="shared" si="84"/>
        <v>0</v>
      </c>
      <c r="I358" s="44">
        <f t="shared" si="85"/>
        <v>0</v>
      </c>
      <c r="J358" s="44">
        <f t="shared" si="86"/>
        <v>0</v>
      </c>
      <c r="K358" s="44">
        <f t="shared" si="87"/>
        <v>0</v>
      </c>
      <c r="L358" s="44">
        <f t="shared" si="88"/>
        <v>0</v>
      </c>
      <c r="M358" s="44">
        <f t="shared" ca="1" si="89"/>
        <v>-5.1713956673790377E-6</v>
      </c>
      <c r="N358" s="44">
        <f t="shared" ca="1" si="90"/>
        <v>0</v>
      </c>
      <c r="O358" s="124">
        <f t="shared" ca="1" si="91"/>
        <v>0</v>
      </c>
      <c r="P358" s="44">
        <f t="shared" ca="1" si="92"/>
        <v>0</v>
      </c>
      <c r="Q358" s="44">
        <f t="shared" ca="1" si="93"/>
        <v>0</v>
      </c>
      <c r="R358" s="28">
        <f t="shared" ca="1" si="94"/>
        <v>5.1713956673790377E-6</v>
      </c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</row>
    <row r="359" spans="1:35">
      <c r="A359" s="28"/>
      <c r="B359" s="28"/>
      <c r="C359" s="121"/>
      <c r="D359" s="123">
        <f t="shared" si="80"/>
        <v>0</v>
      </c>
      <c r="E359" s="123">
        <f t="shared" si="81"/>
        <v>0</v>
      </c>
      <c r="F359" s="44">
        <f t="shared" si="82"/>
        <v>0</v>
      </c>
      <c r="G359" s="44">
        <f t="shared" si="83"/>
        <v>0</v>
      </c>
      <c r="H359" s="44">
        <f t="shared" si="84"/>
        <v>0</v>
      </c>
      <c r="I359" s="44">
        <f t="shared" si="85"/>
        <v>0</v>
      </c>
      <c r="J359" s="44">
        <f t="shared" si="86"/>
        <v>0</v>
      </c>
      <c r="K359" s="44">
        <f t="shared" si="87"/>
        <v>0</v>
      </c>
      <c r="L359" s="44">
        <f t="shared" si="88"/>
        <v>0</v>
      </c>
      <c r="M359" s="44">
        <f t="shared" ca="1" si="89"/>
        <v>-5.1713956673790377E-6</v>
      </c>
      <c r="N359" s="44">
        <f t="shared" ca="1" si="90"/>
        <v>0</v>
      </c>
      <c r="O359" s="124">
        <f t="shared" ca="1" si="91"/>
        <v>0</v>
      </c>
      <c r="P359" s="44">
        <f t="shared" ca="1" si="92"/>
        <v>0</v>
      </c>
      <c r="Q359" s="44">
        <f t="shared" ca="1" si="93"/>
        <v>0</v>
      </c>
      <c r="R359" s="28">
        <f t="shared" ca="1" si="94"/>
        <v>5.1713956673790377E-6</v>
      </c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</row>
    <row r="360" spans="1:35">
      <c r="A360" s="28"/>
      <c r="B360" s="28"/>
      <c r="C360" s="121"/>
      <c r="D360" s="123">
        <f t="shared" si="80"/>
        <v>0</v>
      </c>
      <c r="E360" s="123">
        <f t="shared" si="81"/>
        <v>0</v>
      </c>
      <c r="F360" s="44">
        <f t="shared" si="82"/>
        <v>0</v>
      </c>
      <c r="G360" s="44">
        <f t="shared" si="83"/>
        <v>0</v>
      </c>
      <c r="H360" s="44">
        <f t="shared" si="84"/>
        <v>0</v>
      </c>
      <c r="I360" s="44">
        <f t="shared" si="85"/>
        <v>0</v>
      </c>
      <c r="J360" s="44">
        <f t="shared" si="86"/>
        <v>0</v>
      </c>
      <c r="K360" s="44">
        <f t="shared" si="87"/>
        <v>0</v>
      </c>
      <c r="L360" s="44">
        <f t="shared" si="88"/>
        <v>0</v>
      </c>
      <c r="M360" s="44">
        <f t="shared" ca="1" si="89"/>
        <v>-5.1713956673790377E-6</v>
      </c>
      <c r="N360" s="44">
        <f t="shared" ca="1" si="90"/>
        <v>0</v>
      </c>
      <c r="O360" s="124">
        <f t="shared" ca="1" si="91"/>
        <v>0</v>
      </c>
      <c r="P360" s="44">
        <f t="shared" ca="1" si="92"/>
        <v>0</v>
      </c>
      <c r="Q360" s="44">
        <f t="shared" ca="1" si="93"/>
        <v>0</v>
      </c>
      <c r="R360" s="28">
        <f t="shared" ca="1" si="94"/>
        <v>5.1713956673790377E-6</v>
      </c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</row>
    <row r="361" spans="1:35">
      <c r="A361" s="28"/>
      <c r="B361" s="28"/>
      <c r="C361" s="121"/>
      <c r="D361" s="123">
        <f t="shared" si="80"/>
        <v>0</v>
      </c>
      <c r="E361" s="123">
        <f t="shared" si="81"/>
        <v>0</v>
      </c>
      <c r="F361" s="44">
        <f t="shared" si="82"/>
        <v>0</v>
      </c>
      <c r="G361" s="44">
        <f t="shared" si="83"/>
        <v>0</v>
      </c>
      <c r="H361" s="44">
        <f t="shared" si="84"/>
        <v>0</v>
      </c>
      <c r="I361" s="44">
        <f t="shared" si="85"/>
        <v>0</v>
      </c>
      <c r="J361" s="44">
        <f t="shared" si="86"/>
        <v>0</v>
      </c>
      <c r="K361" s="44">
        <f t="shared" si="87"/>
        <v>0</v>
      </c>
      <c r="L361" s="44">
        <f t="shared" si="88"/>
        <v>0</v>
      </c>
      <c r="M361" s="44">
        <f t="shared" ca="1" si="89"/>
        <v>-5.1713956673790377E-6</v>
      </c>
      <c r="N361" s="44">
        <f t="shared" ca="1" si="90"/>
        <v>0</v>
      </c>
      <c r="O361" s="124">
        <f t="shared" ca="1" si="91"/>
        <v>0</v>
      </c>
      <c r="P361" s="44">
        <f t="shared" ca="1" si="92"/>
        <v>0</v>
      </c>
      <c r="Q361" s="44">
        <f t="shared" ca="1" si="93"/>
        <v>0</v>
      </c>
      <c r="R361" s="28">
        <f t="shared" ca="1" si="94"/>
        <v>5.1713956673790377E-6</v>
      </c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</row>
    <row r="362" spans="1:35">
      <c r="A362" s="28"/>
      <c r="B362" s="28"/>
      <c r="C362" s="121"/>
      <c r="D362" s="123">
        <f t="shared" si="80"/>
        <v>0</v>
      </c>
      <c r="E362" s="123">
        <f t="shared" si="81"/>
        <v>0</v>
      </c>
      <c r="F362" s="44">
        <f t="shared" si="82"/>
        <v>0</v>
      </c>
      <c r="G362" s="44">
        <f t="shared" si="83"/>
        <v>0</v>
      </c>
      <c r="H362" s="44">
        <f t="shared" si="84"/>
        <v>0</v>
      </c>
      <c r="I362" s="44">
        <f t="shared" si="85"/>
        <v>0</v>
      </c>
      <c r="J362" s="44">
        <f t="shared" si="86"/>
        <v>0</v>
      </c>
      <c r="K362" s="44">
        <f t="shared" si="87"/>
        <v>0</v>
      </c>
      <c r="L362" s="44">
        <f t="shared" si="88"/>
        <v>0</v>
      </c>
      <c r="M362" s="44">
        <f t="shared" ca="1" si="89"/>
        <v>-5.1713956673790377E-6</v>
      </c>
      <c r="N362" s="44">
        <f t="shared" ca="1" si="90"/>
        <v>0</v>
      </c>
      <c r="O362" s="124">
        <f t="shared" ca="1" si="91"/>
        <v>0</v>
      </c>
      <c r="P362" s="44">
        <f t="shared" ca="1" si="92"/>
        <v>0</v>
      </c>
      <c r="Q362" s="44">
        <f t="shared" ca="1" si="93"/>
        <v>0</v>
      </c>
      <c r="R362" s="28">
        <f t="shared" ca="1" si="94"/>
        <v>5.1713956673790377E-6</v>
      </c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</row>
    <row r="363" spans="1:35">
      <c r="A363" s="28"/>
      <c r="B363" s="28"/>
      <c r="C363" s="121"/>
      <c r="D363" s="123">
        <f t="shared" si="80"/>
        <v>0</v>
      </c>
      <c r="E363" s="123">
        <f t="shared" si="81"/>
        <v>0</v>
      </c>
      <c r="F363" s="44">
        <f t="shared" si="82"/>
        <v>0</v>
      </c>
      <c r="G363" s="44">
        <f t="shared" si="83"/>
        <v>0</v>
      </c>
      <c r="H363" s="44">
        <f t="shared" si="84"/>
        <v>0</v>
      </c>
      <c r="I363" s="44">
        <f t="shared" si="85"/>
        <v>0</v>
      </c>
      <c r="J363" s="44">
        <f t="shared" si="86"/>
        <v>0</v>
      </c>
      <c r="K363" s="44">
        <f t="shared" si="87"/>
        <v>0</v>
      </c>
      <c r="L363" s="44">
        <f t="shared" si="88"/>
        <v>0</v>
      </c>
      <c r="M363" s="44">
        <f t="shared" ca="1" si="89"/>
        <v>-5.1713956673790377E-6</v>
      </c>
      <c r="N363" s="44">
        <f t="shared" ca="1" si="90"/>
        <v>0</v>
      </c>
      <c r="O363" s="124">
        <f t="shared" ca="1" si="91"/>
        <v>0</v>
      </c>
      <c r="P363" s="44">
        <f t="shared" ca="1" si="92"/>
        <v>0</v>
      </c>
      <c r="Q363" s="44">
        <f t="shared" ca="1" si="93"/>
        <v>0</v>
      </c>
      <c r="R363" s="28">
        <f t="shared" ca="1" si="94"/>
        <v>5.1713956673790377E-6</v>
      </c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</row>
    <row r="364" spans="1:35">
      <c r="A364" s="28"/>
      <c r="B364" s="28"/>
      <c r="C364" s="121"/>
      <c r="D364" s="123">
        <f t="shared" si="80"/>
        <v>0</v>
      </c>
      <c r="E364" s="123">
        <f t="shared" si="81"/>
        <v>0</v>
      </c>
      <c r="F364" s="44">
        <f t="shared" si="82"/>
        <v>0</v>
      </c>
      <c r="G364" s="44">
        <f t="shared" si="83"/>
        <v>0</v>
      </c>
      <c r="H364" s="44">
        <f t="shared" si="84"/>
        <v>0</v>
      </c>
      <c r="I364" s="44">
        <f t="shared" si="85"/>
        <v>0</v>
      </c>
      <c r="J364" s="44">
        <f t="shared" si="86"/>
        <v>0</v>
      </c>
      <c r="K364" s="44">
        <f t="shared" si="87"/>
        <v>0</v>
      </c>
      <c r="L364" s="44">
        <f t="shared" si="88"/>
        <v>0</v>
      </c>
      <c r="M364" s="44">
        <f t="shared" ca="1" si="89"/>
        <v>-5.1713956673790377E-6</v>
      </c>
      <c r="N364" s="44">
        <f t="shared" ca="1" si="90"/>
        <v>0</v>
      </c>
      <c r="O364" s="124">
        <f t="shared" ca="1" si="91"/>
        <v>0</v>
      </c>
      <c r="P364" s="44">
        <f t="shared" ca="1" si="92"/>
        <v>0</v>
      </c>
      <c r="Q364" s="44">
        <f t="shared" ca="1" si="93"/>
        <v>0</v>
      </c>
      <c r="R364" s="28">
        <f t="shared" ca="1" si="94"/>
        <v>5.1713956673790377E-6</v>
      </c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</row>
    <row r="365" spans="1:35">
      <c r="A365" s="28"/>
      <c r="B365" s="28"/>
      <c r="C365" s="121"/>
      <c r="D365" s="123">
        <f t="shared" si="80"/>
        <v>0</v>
      </c>
      <c r="E365" s="123">
        <f t="shared" si="81"/>
        <v>0</v>
      </c>
      <c r="F365" s="44">
        <f t="shared" si="82"/>
        <v>0</v>
      </c>
      <c r="G365" s="44">
        <f t="shared" si="83"/>
        <v>0</v>
      </c>
      <c r="H365" s="44">
        <f t="shared" si="84"/>
        <v>0</v>
      </c>
      <c r="I365" s="44">
        <f t="shared" si="85"/>
        <v>0</v>
      </c>
      <c r="J365" s="44">
        <f t="shared" si="86"/>
        <v>0</v>
      </c>
      <c r="K365" s="44">
        <f t="shared" si="87"/>
        <v>0</v>
      </c>
      <c r="L365" s="44">
        <f t="shared" si="88"/>
        <v>0</v>
      </c>
      <c r="M365" s="44">
        <f t="shared" ca="1" si="89"/>
        <v>-5.1713956673790377E-6</v>
      </c>
      <c r="N365" s="44">
        <f t="shared" ca="1" si="90"/>
        <v>0</v>
      </c>
      <c r="O365" s="124">
        <f t="shared" ca="1" si="91"/>
        <v>0</v>
      </c>
      <c r="P365" s="44">
        <f t="shared" ca="1" si="92"/>
        <v>0</v>
      </c>
      <c r="Q365" s="44">
        <f t="shared" ca="1" si="93"/>
        <v>0</v>
      </c>
      <c r="R365" s="28">
        <f t="shared" ca="1" si="94"/>
        <v>5.1713956673790377E-6</v>
      </c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</row>
    <row r="366" spans="1:35">
      <c r="A366" s="28"/>
      <c r="B366" s="28"/>
      <c r="C366" s="121"/>
      <c r="D366" s="123">
        <f t="shared" si="80"/>
        <v>0</v>
      </c>
      <c r="E366" s="123">
        <f t="shared" si="81"/>
        <v>0</v>
      </c>
      <c r="F366" s="44">
        <f t="shared" si="82"/>
        <v>0</v>
      </c>
      <c r="G366" s="44">
        <f t="shared" si="83"/>
        <v>0</v>
      </c>
      <c r="H366" s="44">
        <f t="shared" si="84"/>
        <v>0</v>
      </c>
      <c r="I366" s="44">
        <f t="shared" si="85"/>
        <v>0</v>
      </c>
      <c r="J366" s="44">
        <f t="shared" si="86"/>
        <v>0</v>
      </c>
      <c r="K366" s="44">
        <f t="shared" si="87"/>
        <v>0</v>
      </c>
      <c r="L366" s="44">
        <f t="shared" si="88"/>
        <v>0</v>
      </c>
      <c r="M366" s="44">
        <f t="shared" ca="1" si="89"/>
        <v>-5.1713956673790377E-6</v>
      </c>
      <c r="N366" s="44">
        <f t="shared" ca="1" si="90"/>
        <v>0</v>
      </c>
      <c r="O366" s="124">
        <f t="shared" ca="1" si="91"/>
        <v>0</v>
      </c>
      <c r="P366" s="44">
        <f t="shared" ca="1" si="92"/>
        <v>0</v>
      </c>
      <c r="Q366" s="44">
        <f t="shared" ca="1" si="93"/>
        <v>0</v>
      </c>
      <c r="R366" s="28">
        <f t="shared" ca="1" si="94"/>
        <v>5.1713956673790377E-6</v>
      </c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</row>
    <row r="367" spans="1:35">
      <c r="A367" s="28"/>
      <c r="B367" s="28"/>
      <c r="C367" s="121"/>
      <c r="D367" s="123">
        <f t="shared" si="80"/>
        <v>0</v>
      </c>
      <c r="E367" s="123">
        <f t="shared" si="81"/>
        <v>0</v>
      </c>
      <c r="F367" s="44">
        <f t="shared" si="82"/>
        <v>0</v>
      </c>
      <c r="G367" s="44">
        <f t="shared" si="83"/>
        <v>0</v>
      </c>
      <c r="H367" s="44">
        <f t="shared" si="84"/>
        <v>0</v>
      </c>
      <c r="I367" s="44">
        <f t="shared" si="85"/>
        <v>0</v>
      </c>
      <c r="J367" s="44">
        <f t="shared" si="86"/>
        <v>0</v>
      </c>
      <c r="K367" s="44">
        <f t="shared" si="87"/>
        <v>0</v>
      </c>
      <c r="L367" s="44">
        <f t="shared" si="88"/>
        <v>0</v>
      </c>
      <c r="M367" s="44">
        <f t="shared" ca="1" si="89"/>
        <v>-5.1713956673790377E-6</v>
      </c>
      <c r="N367" s="44">
        <f t="shared" ca="1" si="90"/>
        <v>0</v>
      </c>
      <c r="O367" s="124">
        <f t="shared" ca="1" si="91"/>
        <v>0</v>
      </c>
      <c r="P367" s="44">
        <f t="shared" ca="1" si="92"/>
        <v>0</v>
      </c>
      <c r="Q367" s="44">
        <f t="shared" ca="1" si="93"/>
        <v>0</v>
      </c>
      <c r="R367" s="28">
        <f t="shared" ca="1" si="94"/>
        <v>5.1713956673790377E-6</v>
      </c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</row>
    <row r="368" spans="1:35">
      <c r="A368" s="28"/>
      <c r="B368" s="28"/>
      <c r="C368" s="121"/>
      <c r="D368" s="123">
        <f t="shared" si="80"/>
        <v>0</v>
      </c>
      <c r="E368" s="123">
        <f t="shared" si="81"/>
        <v>0</v>
      </c>
      <c r="F368" s="44">
        <f t="shared" si="82"/>
        <v>0</v>
      </c>
      <c r="G368" s="44">
        <f t="shared" si="83"/>
        <v>0</v>
      </c>
      <c r="H368" s="44">
        <f t="shared" si="84"/>
        <v>0</v>
      </c>
      <c r="I368" s="44">
        <f t="shared" si="85"/>
        <v>0</v>
      </c>
      <c r="J368" s="44">
        <f t="shared" si="86"/>
        <v>0</v>
      </c>
      <c r="K368" s="44">
        <f t="shared" si="87"/>
        <v>0</v>
      </c>
      <c r="L368" s="44">
        <f t="shared" si="88"/>
        <v>0</v>
      </c>
      <c r="M368" s="44">
        <f t="shared" ca="1" si="89"/>
        <v>-5.1713956673790377E-6</v>
      </c>
      <c r="N368" s="44">
        <f t="shared" ca="1" si="90"/>
        <v>0</v>
      </c>
      <c r="O368" s="124">
        <f t="shared" ca="1" si="91"/>
        <v>0</v>
      </c>
      <c r="P368" s="44">
        <f t="shared" ca="1" si="92"/>
        <v>0</v>
      </c>
      <c r="Q368" s="44">
        <f t="shared" ca="1" si="93"/>
        <v>0</v>
      </c>
      <c r="R368" s="28">
        <f t="shared" ca="1" si="94"/>
        <v>5.1713956673790377E-6</v>
      </c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</row>
    <row r="369" spans="1:35">
      <c r="A369" s="28"/>
      <c r="B369" s="28"/>
      <c r="C369" s="121"/>
      <c r="D369" s="123">
        <f t="shared" si="80"/>
        <v>0</v>
      </c>
      <c r="E369" s="123">
        <f t="shared" si="81"/>
        <v>0</v>
      </c>
      <c r="F369" s="44">
        <f t="shared" si="82"/>
        <v>0</v>
      </c>
      <c r="G369" s="44">
        <f t="shared" si="83"/>
        <v>0</v>
      </c>
      <c r="H369" s="44">
        <f t="shared" si="84"/>
        <v>0</v>
      </c>
      <c r="I369" s="44">
        <f t="shared" si="85"/>
        <v>0</v>
      </c>
      <c r="J369" s="44">
        <f t="shared" si="86"/>
        <v>0</v>
      </c>
      <c r="K369" s="44">
        <f t="shared" si="87"/>
        <v>0</v>
      </c>
      <c r="L369" s="44">
        <f t="shared" si="88"/>
        <v>0</v>
      </c>
      <c r="M369" s="44">
        <f t="shared" ca="1" si="89"/>
        <v>-5.1713956673790377E-6</v>
      </c>
      <c r="N369" s="44">
        <f t="shared" ca="1" si="90"/>
        <v>0</v>
      </c>
      <c r="O369" s="124">
        <f t="shared" ca="1" si="91"/>
        <v>0</v>
      </c>
      <c r="P369" s="44">
        <f t="shared" ca="1" si="92"/>
        <v>0</v>
      </c>
      <c r="Q369" s="44">
        <f t="shared" ca="1" si="93"/>
        <v>0</v>
      </c>
      <c r="R369" s="28">
        <f t="shared" ca="1" si="94"/>
        <v>5.1713956673790377E-6</v>
      </c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</row>
    <row r="370" spans="1:35">
      <c r="A370" s="28"/>
      <c r="B370" s="28"/>
      <c r="C370" s="121"/>
      <c r="D370" s="123">
        <f t="shared" si="80"/>
        <v>0</v>
      </c>
      <c r="E370" s="123">
        <f t="shared" si="81"/>
        <v>0</v>
      </c>
      <c r="F370" s="44">
        <f t="shared" si="82"/>
        <v>0</v>
      </c>
      <c r="G370" s="44">
        <f t="shared" si="83"/>
        <v>0</v>
      </c>
      <c r="H370" s="44">
        <f t="shared" si="84"/>
        <v>0</v>
      </c>
      <c r="I370" s="44">
        <f t="shared" si="85"/>
        <v>0</v>
      </c>
      <c r="J370" s="44">
        <f t="shared" si="86"/>
        <v>0</v>
      </c>
      <c r="K370" s="44">
        <f t="shared" si="87"/>
        <v>0</v>
      </c>
      <c r="L370" s="44">
        <f t="shared" si="88"/>
        <v>0</v>
      </c>
      <c r="M370" s="44">
        <f t="shared" ca="1" si="89"/>
        <v>-5.1713956673790377E-6</v>
      </c>
      <c r="N370" s="44">
        <f t="shared" ca="1" si="90"/>
        <v>0</v>
      </c>
      <c r="O370" s="124">
        <f t="shared" ca="1" si="91"/>
        <v>0</v>
      </c>
      <c r="P370" s="44">
        <f t="shared" ca="1" si="92"/>
        <v>0</v>
      </c>
      <c r="Q370" s="44">
        <f t="shared" ca="1" si="93"/>
        <v>0</v>
      </c>
      <c r="R370" s="28">
        <f t="shared" ca="1" si="94"/>
        <v>5.1713956673790377E-6</v>
      </c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</row>
    <row r="371" spans="1:35">
      <c r="A371" s="28"/>
      <c r="B371" s="28"/>
      <c r="C371" s="121"/>
      <c r="D371" s="123">
        <f t="shared" si="80"/>
        <v>0</v>
      </c>
      <c r="E371" s="123">
        <f t="shared" si="81"/>
        <v>0</v>
      </c>
      <c r="F371" s="44">
        <f t="shared" si="82"/>
        <v>0</v>
      </c>
      <c r="G371" s="44">
        <f t="shared" si="83"/>
        <v>0</v>
      </c>
      <c r="H371" s="44">
        <f t="shared" si="84"/>
        <v>0</v>
      </c>
      <c r="I371" s="44">
        <f t="shared" si="85"/>
        <v>0</v>
      </c>
      <c r="J371" s="44">
        <f t="shared" si="86"/>
        <v>0</v>
      </c>
      <c r="K371" s="44">
        <f t="shared" si="87"/>
        <v>0</v>
      </c>
      <c r="L371" s="44">
        <f t="shared" si="88"/>
        <v>0</v>
      </c>
      <c r="M371" s="44">
        <f t="shared" ca="1" si="89"/>
        <v>-5.1713956673790377E-6</v>
      </c>
      <c r="N371" s="44">
        <f t="shared" ca="1" si="90"/>
        <v>0</v>
      </c>
      <c r="O371" s="124">
        <f t="shared" ca="1" si="91"/>
        <v>0</v>
      </c>
      <c r="P371" s="44">
        <f t="shared" ca="1" si="92"/>
        <v>0</v>
      </c>
      <c r="Q371" s="44">
        <f t="shared" ca="1" si="93"/>
        <v>0</v>
      </c>
      <c r="R371" s="28">
        <f t="shared" ca="1" si="94"/>
        <v>5.1713956673790377E-6</v>
      </c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</row>
    <row r="372" spans="1:35">
      <c r="A372" s="28"/>
      <c r="B372" s="28"/>
      <c r="C372" s="121"/>
      <c r="D372" s="123">
        <f t="shared" si="80"/>
        <v>0</v>
      </c>
      <c r="E372" s="123">
        <f t="shared" si="81"/>
        <v>0</v>
      </c>
      <c r="F372" s="44">
        <f t="shared" si="82"/>
        <v>0</v>
      </c>
      <c r="G372" s="44">
        <f t="shared" si="83"/>
        <v>0</v>
      </c>
      <c r="H372" s="44">
        <f t="shared" si="84"/>
        <v>0</v>
      </c>
      <c r="I372" s="44">
        <f t="shared" si="85"/>
        <v>0</v>
      </c>
      <c r="J372" s="44">
        <f t="shared" si="86"/>
        <v>0</v>
      </c>
      <c r="K372" s="44">
        <f t="shared" si="87"/>
        <v>0</v>
      </c>
      <c r="L372" s="44">
        <f t="shared" si="88"/>
        <v>0</v>
      </c>
      <c r="M372" s="44">
        <f t="shared" ca="1" si="89"/>
        <v>-5.1713956673790377E-6</v>
      </c>
      <c r="N372" s="44">
        <f t="shared" ca="1" si="90"/>
        <v>0</v>
      </c>
      <c r="O372" s="124">
        <f t="shared" ca="1" si="91"/>
        <v>0</v>
      </c>
      <c r="P372" s="44">
        <f t="shared" ca="1" si="92"/>
        <v>0</v>
      </c>
      <c r="Q372" s="44">
        <f t="shared" ca="1" si="93"/>
        <v>0</v>
      </c>
      <c r="R372" s="28">
        <f t="shared" ca="1" si="94"/>
        <v>5.1713956673790377E-6</v>
      </c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</row>
    <row r="373" spans="1:35">
      <c r="A373" s="28"/>
      <c r="B373" s="28"/>
      <c r="C373" s="121"/>
      <c r="D373" s="123">
        <f t="shared" si="80"/>
        <v>0</v>
      </c>
      <c r="E373" s="123">
        <f t="shared" si="81"/>
        <v>0</v>
      </c>
      <c r="F373" s="44">
        <f t="shared" si="82"/>
        <v>0</v>
      </c>
      <c r="G373" s="44">
        <f t="shared" si="83"/>
        <v>0</v>
      </c>
      <c r="H373" s="44">
        <f t="shared" si="84"/>
        <v>0</v>
      </c>
      <c r="I373" s="44">
        <f t="shared" si="85"/>
        <v>0</v>
      </c>
      <c r="J373" s="44">
        <f t="shared" si="86"/>
        <v>0</v>
      </c>
      <c r="K373" s="44">
        <f t="shared" si="87"/>
        <v>0</v>
      </c>
      <c r="L373" s="44">
        <f t="shared" si="88"/>
        <v>0</v>
      </c>
      <c r="M373" s="44">
        <f t="shared" ca="1" si="89"/>
        <v>-5.1713956673790377E-6</v>
      </c>
      <c r="N373" s="44">
        <f t="shared" ca="1" si="90"/>
        <v>0</v>
      </c>
      <c r="O373" s="124">
        <f t="shared" ca="1" si="91"/>
        <v>0</v>
      </c>
      <c r="P373" s="44">
        <f t="shared" ca="1" si="92"/>
        <v>0</v>
      </c>
      <c r="Q373" s="44">
        <f t="shared" ca="1" si="93"/>
        <v>0</v>
      </c>
      <c r="R373" s="28">
        <f t="shared" ca="1" si="94"/>
        <v>5.1713956673790377E-6</v>
      </c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</row>
    <row r="374" spans="1:35">
      <c r="A374" s="28"/>
      <c r="B374" s="28"/>
      <c r="C374" s="121"/>
      <c r="D374" s="123">
        <f t="shared" si="80"/>
        <v>0</v>
      </c>
      <c r="E374" s="123">
        <f t="shared" si="81"/>
        <v>0</v>
      </c>
      <c r="F374" s="44">
        <f t="shared" si="82"/>
        <v>0</v>
      </c>
      <c r="G374" s="44">
        <f t="shared" si="83"/>
        <v>0</v>
      </c>
      <c r="H374" s="44">
        <f t="shared" si="84"/>
        <v>0</v>
      </c>
      <c r="I374" s="44">
        <f t="shared" si="85"/>
        <v>0</v>
      </c>
      <c r="J374" s="44">
        <f t="shared" si="86"/>
        <v>0</v>
      </c>
      <c r="K374" s="44">
        <f t="shared" si="87"/>
        <v>0</v>
      </c>
      <c r="L374" s="44">
        <f t="shared" si="88"/>
        <v>0</v>
      </c>
      <c r="M374" s="44">
        <f t="shared" ca="1" si="89"/>
        <v>-5.1713956673790377E-6</v>
      </c>
      <c r="N374" s="44">
        <f t="shared" ca="1" si="90"/>
        <v>0</v>
      </c>
      <c r="O374" s="124">
        <f t="shared" ca="1" si="91"/>
        <v>0</v>
      </c>
      <c r="P374" s="44">
        <f t="shared" ca="1" si="92"/>
        <v>0</v>
      </c>
      <c r="Q374" s="44">
        <f t="shared" ca="1" si="93"/>
        <v>0</v>
      </c>
      <c r="R374" s="28">
        <f t="shared" ca="1" si="94"/>
        <v>5.1713956673790377E-6</v>
      </c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</row>
    <row r="375" spans="1:35">
      <c r="A375" s="28"/>
      <c r="B375" s="28"/>
      <c r="C375" s="121"/>
      <c r="D375" s="123">
        <f t="shared" si="80"/>
        <v>0</v>
      </c>
      <c r="E375" s="123">
        <f t="shared" si="81"/>
        <v>0</v>
      </c>
      <c r="F375" s="44">
        <f t="shared" si="82"/>
        <v>0</v>
      </c>
      <c r="G375" s="44">
        <f t="shared" si="83"/>
        <v>0</v>
      </c>
      <c r="H375" s="44">
        <f t="shared" si="84"/>
        <v>0</v>
      </c>
      <c r="I375" s="44">
        <f t="shared" si="85"/>
        <v>0</v>
      </c>
      <c r="J375" s="44">
        <f t="shared" si="86"/>
        <v>0</v>
      </c>
      <c r="K375" s="44">
        <f t="shared" si="87"/>
        <v>0</v>
      </c>
      <c r="L375" s="44">
        <f t="shared" si="88"/>
        <v>0</v>
      </c>
      <c r="M375" s="44">
        <f t="shared" ca="1" si="89"/>
        <v>-5.1713956673790377E-6</v>
      </c>
      <c r="N375" s="44">
        <f t="shared" ca="1" si="90"/>
        <v>0</v>
      </c>
      <c r="O375" s="124">
        <f t="shared" ca="1" si="91"/>
        <v>0</v>
      </c>
      <c r="P375" s="44">
        <f t="shared" ca="1" si="92"/>
        <v>0</v>
      </c>
      <c r="Q375" s="44">
        <f t="shared" ca="1" si="93"/>
        <v>0</v>
      </c>
      <c r="R375" s="28">
        <f t="shared" ca="1" si="94"/>
        <v>5.1713956673790377E-6</v>
      </c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</row>
    <row r="376" spans="1:35">
      <c r="A376" s="28"/>
      <c r="B376" s="28"/>
      <c r="C376" s="121"/>
      <c r="D376" s="123">
        <f t="shared" si="80"/>
        <v>0</v>
      </c>
      <c r="E376" s="123">
        <f t="shared" si="81"/>
        <v>0</v>
      </c>
      <c r="F376" s="44">
        <f t="shared" si="82"/>
        <v>0</v>
      </c>
      <c r="G376" s="44">
        <f t="shared" si="83"/>
        <v>0</v>
      </c>
      <c r="H376" s="44">
        <f t="shared" si="84"/>
        <v>0</v>
      </c>
      <c r="I376" s="44">
        <f t="shared" si="85"/>
        <v>0</v>
      </c>
      <c r="J376" s="44">
        <f t="shared" si="86"/>
        <v>0</v>
      </c>
      <c r="K376" s="44">
        <f t="shared" si="87"/>
        <v>0</v>
      </c>
      <c r="L376" s="44">
        <f t="shared" si="88"/>
        <v>0</v>
      </c>
      <c r="M376" s="44">
        <f t="shared" ca="1" si="89"/>
        <v>-5.1713956673790377E-6</v>
      </c>
      <c r="N376" s="44">
        <f t="shared" ca="1" si="90"/>
        <v>0</v>
      </c>
      <c r="O376" s="124">
        <f t="shared" ca="1" si="91"/>
        <v>0</v>
      </c>
      <c r="P376" s="44">
        <f t="shared" ca="1" si="92"/>
        <v>0</v>
      </c>
      <c r="Q376" s="44">
        <f t="shared" ca="1" si="93"/>
        <v>0</v>
      </c>
      <c r="R376" s="28">
        <f t="shared" ca="1" si="94"/>
        <v>5.1713956673790377E-6</v>
      </c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</row>
    <row r="377" spans="1:35">
      <c r="A377" s="28"/>
      <c r="B377" s="28"/>
      <c r="C377" s="121"/>
      <c r="D377" s="123">
        <f t="shared" si="80"/>
        <v>0</v>
      </c>
      <c r="E377" s="123">
        <f t="shared" si="81"/>
        <v>0</v>
      </c>
      <c r="F377" s="44">
        <f t="shared" si="82"/>
        <v>0</v>
      </c>
      <c r="G377" s="44">
        <f t="shared" si="83"/>
        <v>0</v>
      </c>
      <c r="H377" s="44">
        <f t="shared" si="84"/>
        <v>0</v>
      </c>
      <c r="I377" s="44">
        <f t="shared" si="85"/>
        <v>0</v>
      </c>
      <c r="J377" s="44">
        <f t="shared" si="86"/>
        <v>0</v>
      </c>
      <c r="K377" s="44">
        <f t="shared" si="87"/>
        <v>0</v>
      </c>
      <c r="L377" s="44">
        <f t="shared" si="88"/>
        <v>0</v>
      </c>
      <c r="M377" s="44">
        <f t="shared" ca="1" si="89"/>
        <v>-5.1713956673790377E-6</v>
      </c>
      <c r="N377" s="44">
        <f t="shared" ca="1" si="90"/>
        <v>0</v>
      </c>
      <c r="O377" s="124">
        <f t="shared" ca="1" si="91"/>
        <v>0</v>
      </c>
      <c r="P377" s="44">
        <f t="shared" ca="1" si="92"/>
        <v>0</v>
      </c>
      <c r="Q377" s="44">
        <f t="shared" ca="1" si="93"/>
        <v>0</v>
      </c>
      <c r="R377" s="28">
        <f t="shared" ca="1" si="94"/>
        <v>5.1713956673790377E-6</v>
      </c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</row>
    <row r="378" spans="1:35">
      <c r="A378" s="28"/>
      <c r="B378" s="28"/>
      <c r="C378" s="121"/>
      <c r="D378" s="123">
        <f t="shared" si="80"/>
        <v>0</v>
      </c>
      <c r="E378" s="123">
        <f t="shared" si="81"/>
        <v>0</v>
      </c>
      <c r="F378" s="44">
        <f t="shared" si="82"/>
        <v>0</v>
      </c>
      <c r="G378" s="44">
        <f t="shared" si="83"/>
        <v>0</v>
      </c>
      <c r="H378" s="44">
        <f t="shared" si="84"/>
        <v>0</v>
      </c>
      <c r="I378" s="44">
        <f t="shared" si="85"/>
        <v>0</v>
      </c>
      <c r="J378" s="44">
        <f t="shared" si="86"/>
        <v>0</v>
      </c>
      <c r="K378" s="44">
        <f t="shared" si="87"/>
        <v>0</v>
      </c>
      <c r="L378" s="44">
        <f t="shared" si="88"/>
        <v>0</v>
      </c>
      <c r="M378" s="44">
        <f t="shared" ca="1" si="89"/>
        <v>-5.1713956673790377E-6</v>
      </c>
      <c r="N378" s="44">
        <f t="shared" ca="1" si="90"/>
        <v>0</v>
      </c>
      <c r="O378" s="124">
        <f t="shared" ca="1" si="91"/>
        <v>0</v>
      </c>
      <c r="P378" s="44">
        <f t="shared" ca="1" si="92"/>
        <v>0</v>
      </c>
      <c r="Q378" s="44">
        <f t="shared" ca="1" si="93"/>
        <v>0</v>
      </c>
      <c r="R378" s="28">
        <f t="shared" ca="1" si="94"/>
        <v>5.1713956673790377E-6</v>
      </c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</row>
    <row r="379" spans="1:35">
      <c r="A379" s="28"/>
      <c r="B379" s="28"/>
      <c r="C379" s="121"/>
      <c r="D379" s="123">
        <f t="shared" si="80"/>
        <v>0</v>
      </c>
      <c r="E379" s="123">
        <f t="shared" si="81"/>
        <v>0</v>
      </c>
      <c r="F379" s="44">
        <f t="shared" si="82"/>
        <v>0</v>
      </c>
      <c r="G379" s="44">
        <f t="shared" si="83"/>
        <v>0</v>
      </c>
      <c r="H379" s="44">
        <f t="shared" si="84"/>
        <v>0</v>
      </c>
      <c r="I379" s="44">
        <f t="shared" si="85"/>
        <v>0</v>
      </c>
      <c r="J379" s="44">
        <f t="shared" si="86"/>
        <v>0</v>
      </c>
      <c r="K379" s="44">
        <f t="shared" si="87"/>
        <v>0</v>
      </c>
      <c r="L379" s="44">
        <f t="shared" si="88"/>
        <v>0</v>
      </c>
      <c r="M379" s="44">
        <f t="shared" ca="1" si="89"/>
        <v>-5.1713956673790377E-6</v>
      </c>
      <c r="N379" s="44">
        <f t="shared" ca="1" si="90"/>
        <v>0</v>
      </c>
      <c r="O379" s="124">
        <f t="shared" ca="1" si="91"/>
        <v>0</v>
      </c>
      <c r="P379" s="44">
        <f t="shared" ca="1" si="92"/>
        <v>0</v>
      </c>
      <c r="Q379" s="44">
        <f t="shared" ca="1" si="93"/>
        <v>0</v>
      </c>
      <c r="R379" s="28">
        <f t="shared" ca="1" si="94"/>
        <v>5.1713956673790377E-6</v>
      </c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</row>
    <row r="380" spans="1:35">
      <c r="A380" s="28"/>
      <c r="B380" s="28"/>
      <c r="C380" s="121"/>
      <c r="D380" s="123">
        <f t="shared" si="80"/>
        <v>0</v>
      </c>
      <c r="E380" s="123">
        <f t="shared" si="81"/>
        <v>0</v>
      </c>
      <c r="F380" s="44">
        <f t="shared" si="82"/>
        <v>0</v>
      </c>
      <c r="G380" s="44">
        <f t="shared" si="83"/>
        <v>0</v>
      </c>
      <c r="H380" s="44">
        <f t="shared" si="84"/>
        <v>0</v>
      </c>
      <c r="I380" s="44">
        <f t="shared" si="85"/>
        <v>0</v>
      </c>
      <c r="J380" s="44">
        <f t="shared" si="86"/>
        <v>0</v>
      </c>
      <c r="K380" s="44">
        <f t="shared" si="87"/>
        <v>0</v>
      </c>
      <c r="L380" s="44">
        <f t="shared" si="88"/>
        <v>0</v>
      </c>
      <c r="M380" s="44">
        <f t="shared" ca="1" si="89"/>
        <v>-5.1713956673790377E-6</v>
      </c>
      <c r="N380" s="44">
        <f t="shared" ca="1" si="90"/>
        <v>0</v>
      </c>
      <c r="O380" s="124">
        <f t="shared" ca="1" si="91"/>
        <v>0</v>
      </c>
      <c r="P380" s="44">
        <f t="shared" ca="1" si="92"/>
        <v>0</v>
      </c>
      <c r="Q380" s="44">
        <f t="shared" ca="1" si="93"/>
        <v>0</v>
      </c>
      <c r="R380" s="28">
        <f t="shared" ca="1" si="94"/>
        <v>5.1713956673790377E-6</v>
      </c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</row>
    <row r="381" spans="1:35">
      <c r="A381" s="28"/>
      <c r="B381" s="28"/>
      <c r="C381" s="121"/>
      <c r="D381" s="123">
        <f t="shared" si="80"/>
        <v>0</v>
      </c>
      <c r="E381" s="123">
        <f t="shared" si="81"/>
        <v>0</v>
      </c>
      <c r="F381" s="44">
        <f t="shared" si="82"/>
        <v>0</v>
      </c>
      <c r="G381" s="44">
        <f t="shared" si="83"/>
        <v>0</v>
      </c>
      <c r="H381" s="44">
        <f t="shared" si="84"/>
        <v>0</v>
      </c>
      <c r="I381" s="44">
        <f t="shared" si="85"/>
        <v>0</v>
      </c>
      <c r="J381" s="44">
        <f t="shared" si="86"/>
        <v>0</v>
      </c>
      <c r="K381" s="44">
        <f t="shared" si="87"/>
        <v>0</v>
      </c>
      <c r="L381" s="44">
        <f t="shared" si="88"/>
        <v>0</v>
      </c>
      <c r="M381" s="44">
        <f t="shared" ca="1" si="89"/>
        <v>-5.1713956673790377E-6</v>
      </c>
      <c r="N381" s="44">
        <f t="shared" ca="1" si="90"/>
        <v>0</v>
      </c>
      <c r="O381" s="124">
        <f t="shared" ca="1" si="91"/>
        <v>0</v>
      </c>
      <c r="P381" s="44">
        <f t="shared" ca="1" si="92"/>
        <v>0</v>
      </c>
      <c r="Q381" s="44">
        <f t="shared" ca="1" si="93"/>
        <v>0</v>
      </c>
      <c r="R381" s="28">
        <f t="shared" ca="1" si="94"/>
        <v>5.1713956673790377E-6</v>
      </c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</row>
    <row r="382" spans="1:35">
      <c r="A382" s="28"/>
      <c r="B382" s="28"/>
      <c r="C382" s="121"/>
      <c r="D382" s="123">
        <f t="shared" si="80"/>
        <v>0</v>
      </c>
      <c r="E382" s="123">
        <f t="shared" si="81"/>
        <v>0</v>
      </c>
      <c r="F382" s="44">
        <f t="shared" si="82"/>
        <v>0</v>
      </c>
      <c r="G382" s="44">
        <f t="shared" si="83"/>
        <v>0</v>
      </c>
      <c r="H382" s="44">
        <f t="shared" si="84"/>
        <v>0</v>
      </c>
      <c r="I382" s="44">
        <f t="shared" si="85"/>
        <v>0</v>
      </c>
      <c r="J382" s="44">
        <f t="shared" si="86"/>
        <v>0</v>
      </c>
      <c r="K382" s="44">
        <f t="shared" si="87"/>
        <v>0</v>
      </c>
      <c r="L382" s="44">
        <f t="shared" si="88"/>
        <v>0</v>
      </c>
      <c r="M382" s="44">
        <f t="shared" ca="1" si="89"/>
        <v>-5.1713956673790377E-6</v>
      </c>
      <c r="N382" s="44">
        <f t="shared" ca="1" si="90"/>
        <v>0</v>
      </c>
      <c r="O382" s="124">
        <f t="shared" ca="1" si="91"/>
        <v>0</v>
      </c>
      <c r="P382" s="44">
        <f t="shared" ca="1" si="92"/>
        <v>0</v>
      </c>
      <c r="Q382" s="44">
        <f t="shared" ca="1" si="93"/>
        <v>0</v>
      </c>
      <c r="R382" s="28">
        <f t="shared" ca="1" si="94"/>
        <v>5.1713956673790377E-6</v>
      </c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</row>
    <row r="383" spans="1:35">
      <c r="A383" s="28"/>
      <c r="B383" s="28"/>
      <c r="C383" s="121"/>
      <c r="D383" s="123">
        <f t="shared" si="80"/>
        <v>0</v>
      </c>
      <c r="E383" s="123">
        <f t="shared" si="81"/>
        <v>0</v>
      </c>
      <c r="F383" s="44">
        <f t="shared" si="82"/>
        <v>0</v>
      </c>
      <c r="G383" s="44">
        <f t="shared" si="83"/>
        <v>0</v>
      </c>
      <c r="H383" s="44">
        <f t="shared" si="84"/>
        <v>0</v>
      </c>
      <c r="I383" s="44">
        <f t="shared" si="85"/>
        <v>0</v>
      </c>
      <c r="J383" s="44">
        <f t="shared" si="86"/>
        <v>0</v>
      </c>
      <c r="K383" s="44">
        <f t="shared" si="87"/>
        <v>0</v>
      </c>
      <c r="L383" s="44">
        <f t="shared" si="88"/>
        <v>0</v>
      </c>
      <c r="M383" s="44">
        <f t="shared" ca="1" si="89"/>
        <v>-5.1713956673790377E-6</v>
      </c>
      <c r="N383" s="44">
        <f t="shared" ca="1" si="90"/>
        <v>0</v>
      </c>
      <c r="O383" s="124">
        <f t="shared" ca="1" si="91"/>
        <v>0</v>
      </c>
      <c r="P383" s="44">
        <f t="shared" ca="1" si="92"/>
        <v>0</v>
      </c>
      <c r="Q383" s="44">
        <f t="shared" ca="1" si="93"/>
        <v>0</v>
      </c>
      <c r="R383" s="28">
        <f t="shared" ca="1" si="94"/>
        <v>5.1713956673790377E-6</v>
      </c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</row>
    <row r="384" spans="1:35">
      <c r="A384" s="28"/>
      <c r="B384" s="28"/>
      <c r="C384" s="121"/>
      <c r="D384" s="123">
        <f t="shared" si="80"/>
        <v>0</v>
      </c>
      <c r="E384" s="123">
        <f t="shared" si="81"/>
        <v>0</v>
      </c>
      <c r="F384" s="44">
        <f t="shared" si="82"/>
        <v>0</v>
      </c>
      <c r="G384" s="44">
        <f t="shared" si="83"/>
        <v>0</v>
      </c>
      <c r="H384" s="44">
        <f t="shared" si="84"/>
        <v>0</v>
      </c>
      <c r="I384" s="44">
        <f t="shared" si="85"/>
        <v>0</v>
      </c>
      <c r="J384" s="44">
        <f t="shared" si="86"/>
        <v>0</v>
      </c>
      <c r="K384" s="44">
        <f t="shared" si="87"/>
        <v>0</v>
      </c>
      <c r="L384" s="44">
        <f t="shared" si="88"/>
        <v>0</v>
      </c>
      <c r="M384" s="44">
        <f t="shared" ca="1" si="89"/>
        <v>-5.1713956673790377E-6</v>
      </c>
      <c r="N384" s="44">
        <f t="shared" ca="1" si="90"/>
        <v>0</v>
      </c>
      <c r="O384" s="124">
        <f t="shared" ca="1" si="91"/>
        <v>0</v>
      </c>
      <c r="P384" s="44">
        <f t="shared" ca="1" si="92"/>
        <v>0</v>
      </c>
      <c r="Q384" s="44">
        <f t="shared" ca="1" si="93"/>
        <v>0</v>
      </c>
      <c r="R384" s="28">
        <f t="shared" ca="1" si="94"/>
        <v>5.1713956673790377E-6</v>
      </c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</row>
    <row r="385" spans="1:35">
      <c r="A385" s="28"/>
      <c r="B385" s="28"/>
      <c r="C385" s="121"/>
      <c r="D385" s="123">
        <f t="shared" si="80"/>
        <v>0</v>
      </c>
      <c r="E385" s="123">
        <f t="shared" si="81"/>
        <v>0</v>
      </c>
      <c r="F385" s="44">
        <f t="shared" si="82"/>
        <v>0</v>
      </c>
      <c r="G385" s="44">
        <f t="shared" si="83"/>
        <v>0</v>
      </c>
      <c r="H385" s="44">
        <f t="shared" si="84"/>
        <v>0</v>
      </c>
      <c r="I385" s="44">
        <f t="shared" si="85"/>
        <v>0</v>
      </c>
      <c r="J385" s="44">
        <f t="shared" si="86"/>
        <v>0</v>
      </c>
      <c r="K385" s="44">
        <f t="shared" si="87"/>
        <v>0</v>
      </c>
      <c r="L385" s="44">
        <f t="shared" si="88"/>
        <v>0</v>
      </c>
      <c r="M385" s="44">
        <f t="shared" ca="1" si="89"/>
        <v>-5.1713956673790377E-6</v>
      </c>
      <c r="N385" s="44">
        <f t="shared" ca="1" si="90"/>
        <v>0</v>
      </c>
      <c r="O385" s="124">
        <f t="shared" ca="1" si="91"/>
        <v>0</v>
      </c>
      <c r="P385" s="44">
        <f t="shared" ca="1" si="92"/>
        <v>0</v>
      </c>
      <c r="Q385" s="44">
        <f t="shared" ca="1" si="93"/>
        <v>0</v>
      </c>
      <c r="R385" s="28">
        <f t="shared" ca="1" si="94"/>
        <v>5.1713956673790377E-6</v>
      </c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</row>
    <row r="386" spans="1:35">
      <c r="A386" s="28"/>
      <c r="B386" s="28"/>
      <c r="C386" s="121"/>
      <c r="D386" s="123">
        <f t="shared" si="80"/>
        <v>0</v>
      </c>
      <c r="E386" s="123">
        <f t="shared" si="81"/>
        <v>0</v>
      </c>
      <c r="F386" s="44">
        <f t="shared" si="82"/>
        <v>0</v>
      </c>
      <c r="G386" s="44">
        <f t="shared" si="83"/>
        <v>0</v>
      </c>
      <c r="H386" s="44">
        <f t="shared" si="84"/>
        <v>0</v>
      </c>
      <c r="I386" s="44">
        <f t="shared" si="85"/>
        <v>0</v>
      </c>
      <c r="J386" s="44">
        <f t="shared" si="86"/>
        <v>0</v>
      </c>
      <c r="K386" s="44">
        <f t="shared" si="87"/>
        <v>0</v>
      </c>
      <c r="L386" s="44">
        <f t="shared" si="88"/>
        <v>0</v>
      </c>
      <c r="M386" s="44">
        <f t="shared" ca="1" si="89"/>
        <v>-5.1713956673790377E-6</v>
      </c>
      <c r="N386" s="44">
        <f t="shared" ca="1" si="90"/>
        <v>0</v>
      </c>
      <c r="O386" s="124">
        <f t="shared" ca="1" si="91"/>
        <v>0</v>
      </c>
      <c r="P386" s="44">
        <f t="shared" ca="1" si="92"/>
        <v>0</v>
      </c>
      <c r="Q386" s="44">
        <f t="shared" ca="1" si="93"/>
        <v>0</v>
      </c>
      <c r="R386" s="28">
        <f t="shared" ca="1" si="94"/>
        <v>5.1713956673790377E-6</v>
      </c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</row>
    <row r="387" spans="1:35">
      <c r="A387" s="28"/>
      <c r="B387" s="28"/>
      <c r="C387" s="121"/>
      <c r="D387" s="123">
        <f t="shared" si="80"/>
        <v>0</v>
      </c>
      <c r="E387" s="123">
        <f t="shared" si="81"/>
        <v>0</v>
      </c>
      <c r="F387" s="44">
        <f t="shared" si="82"/>
        <v>0</v>
      </c>
      <c r="G387" s="44">
        <f t="shared" si="83"/>
        <v>0</v>
      </c>
      <c r="H387" s="44">
        <f t="shared" si="84"/>
        <v>0</v>
      </c>
      <c r="I387" s="44">
        <f t="shared" si="85"/>
        <v>0</v>
      </c>
      <c r="J387" s="44">
        <f t="shared" si="86"/>
        <v>0</v>
      </c>
      <c r="K387" s="44">
        <f t="shared" si="87"/>
        <v>0</v>
      </c>
      <c r="L387" s="44">
        <f t="shared" si="88"/>
        <v>0</v>
      </c>
      <c r="M387" s="44">
        <f t="shared" ca="1" si="89"/>
        <v>-5.1713956673790377E-6</v>
      </c>
      <c r="N387" s="44">
        <f t="shared" ca="1" si="90"/>
        <v>0</v>
      </c>
      <c r="O387" s="124">
        <f t="shared" ca="1" si="91"/>
        <v>0</v>
      </c>
      <c r="P387" s="44">
        <f t="shared" ca="1" si="92"/>
        <v>0</v>
      </c>
      <c r="Q387" s="44">
        <f t="shared" ca="1" si="93"/>
        <v>0</v>
      </c>
      <c r="R387" s="28">
        <f t="shared" ca="1" si="94"/>
        <v>5.1713956673790377E-6</v>
      </c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</row>
    <row r="388" spans="1:35">
      <c r="A388" s="28"/>
      <c r="B388" s="28"/>
      <c r="C388" s="121"/>
      <c r="D388" s="123">
        <f t="shared" si="80"/>
        <v>0</v>
      </c>
      <c r="E388" s="123">
        <f t="shared" si="81"/>
        <v>0</v>
      </c>
      <c r="F388" s="44">
        <f t="shared" si="82"/>
        <v>0</v>
      </c>
      <c r="G388" s="44">
        <f t="shared" si="83"/>
        <v>0</v>
      </c>
      <c r="H388" s="44">
        <f t="shared" si="84"/>
        <v>0</v>
      </c>
      <c r="I388" s="44">
        <f t="shared" si="85"/>
        <v>0</v>
      </c>
      <c r="J388" s="44">
        <f t="shared" si="86"/>
        <v>0</v>
      </c>
      <c r="K388" s="44">
        <f t="shared" si="87"/>
        <v>0</v>
      </c>
      <c r="L388" s="44">
        <f t="shared" si="88"/>
        <v>0</v>
      </c>
      <c r="M388" s="44">
        <f t="shared" ca="1" si="89"/>
        <v>-5.1713956673790377E-6</v>
      </c>
      <c r="N388" s="44">
        <f t="shared" ca="1" si="90"/>
        <v>0</v>
      </c>
      <c r="O388" s="124">
        <f t="shared" ca="1" si="91"/>
        <v>0</v>
      </c>
      <c r="P388" s="44">
        <f t="shared" ca="1" si="92"/>
        <v>0</v>
      </c>
      <c r="Q388" s="44">
        <f t="shared" ca="1" si="93"/>
        <v>0</v>
      </c>
      <c r="R388" s="28">
        <f t="shared" ca="1" si="94"/>
        <v>5.1713956673790377E-6</v>
      </c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</row>
    <row r="389" spans="1:35">
      <c r="A389" s="28"/>
      <c r="B389" s="28"/>
      <c r="C389" s="121"/>
      <c r="D389" s="123">
        <f t="shared" si="80"/>
        <v>0</v>
      </c>
      <c r="E389" s="123">
        <f t="shared" si="81"/>
        <v>0</v>
      </c>
      <c r="F389" s="44">
        <f t="shared" si="82"/>
        <v>0</v>
      </c>
      <c r="G389" s="44">
        <f t="shared" si="83"/>
        <v>0</v>
      </c>
      <c r="H389" s="44">
        <f t="shared" si="84"/>
        <v>0</v>
      </c>
      <c r="I389" s="44">
        <f t="shared" si="85"/>
        <v>0</v>
      </c>
      <c r="J389" s="44">
        <f t="shared" si="86"/>
        <v>0</v>
      </c>
      <c r="K389" s="44">
        <f t="shared" si="87"/>
        <v>0</v>
      </c>
      <c r="L389" s="44">
        <f t="shared" si="88"/>
        <v>0</v>
      </c>
      <c r="M389" s="44">
        <f t="shared" ca="1" si="89"/>
        <v>-5.1713956673790377E-6</v>
      </c>
      <c r="N389" s="44">
        <f t="shared" ca="1" si="90"/>
        <v>0</v>
      </c>
      <c r="O389" s="124">
        <f t="shared" ca="1" si="91"/>
        <v>0</v>
      </c>
      <c r="P389" s="44">
        <f t="shared" ca="1" si="92"/>
        <v>0</v>
      </c>
      <c r="Q389" s="44">
        <f t="shared" ca="1" si="93"/>
        <v>0</v>
      </c>
      <c r="R389" s="28">
        <f t="shared" ca="1" si="94"/>
        <v>5.1713956673790377E-6</v>
      </c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</row>
    <row r="390" spans="1:35">
      <c r="A390" s="28"/>
      <c r="B390" s="28"/>
      <c r="C390" s="121"/>
      <c r="D390" s="123">
        <f t="shared" si="80"/>
        <v>0</v>
      </c>
      <c r="E390" s="123">
        <f t="shared" si="81"/>
        <v>0</v>
      </c>
      <c r="F390" s="44">
        <f t="shared" si="82"/>
        <v>0</v>
      </c>
      <c r="G390" s="44">
        <f t="shared" si="83"/>
        <v>0</v>
      </c>
      <c r="H390" s="44">
        <f t="shared" si="84"/>
        <v>0</v>
      </c>
      <c r="I390" s="44">
        <f t="shared" si="85"/>
        <v>0</v>
      </c>
      <c r="J390" s="44">
        <f t="shared" si="86"/>
        <v>0</v>
      </c>
      <c r="K390" s="44">
        <f t="shared" si="87"/>
        <v>0</v>
      </c>
      <c r="L390" s="44">
        <f t="shared" si="88"/>
        <v>0</v>
      </c>
      <c r="M390" s="44">
        <f t="shared" ca="1" si="89"/>
        <v>-5.1713956673790377E-6</v>
      </c>
      <c r="N390" s="44">
        <f t="shared" ca="1" si="90"/>
        <v>0</v>
      </c>
      <c r="O390" s="124">
        <f t="shared" ca="1" si="91"/>
        <v>0</v>
      </c>
      <c r="P390" s="44">
        <f t="shared" ca="1" si="92"/>
        <v>0</v>
      </c>
      <c r="Q390" s="44">
        <f t="shared" ca="1" si="93"/>
        <v>0</v>
      </c>
      <c r="R390" s="28">
        <f t="shared" ca="1" si="94"/>
        <v>5.1713956673790377E-6</v>
      </c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</row>
    <row r="391" spans="1:35">
      <c r="A391" s="28"/>
      <c r="B391" s="28"/>
      <c r="C391" s="121"/>
      <c r="D391" s="123">
        <f t="shared" si="80"/>
        <v>0</v>
      </c>
      <c r="E391" s="123">
        <f t="shared" si="81"/>
        <v>0</v>
      </c>
      <c r="F391" s="44">
        <f t="shared" si="82"/>
        <v>0</v>
      </c>
      <c r="G391" s="44">
        <f t="shared" si="83"/>
        <v>0</v>
      </c>
      <c r="H391" s="44">
        <f t="shared" si="84"/>
        <v>0</v>
      </c>
      <c r="I391" s="44">
        <f t="shared" si="85"/>
        <v>0</v>
      </c>
      <c r="J391" s="44">
        <f t="shared" si="86"/>
        <v>0</v>
      </c>
      <c r="K391" s="44">
        <f t="shared" si="87"/>
        <v>0</v>
      </c>
      <c r="L391" s="44">
        <f t="shared" si="88"/>
        <v>0</v>
      </c>
      <c r="M391" s="44">
        <f t="shared" ca="1" si="89"/>
        <v>-5.1713956673790377E-6</v>
      </c>
      <c r="N391" s="44">
        <f t="shared" ca="1" si="90"/>
        <v>0</v>
      </c>
      <c r="O391" s="124">
        <f t="shared" ca="1" si="91"/>
        <v>0</v>
      </c>
      <c r="P391" s="44">
        <f t="shared" ca="1" si="92"/>
        <v>0</v>
      </c>
      <c r="Q391" s="44">
        <f t="shared" ca="1" si="93"/>
        <v>0</v>
      </c>
      <c r="R391" s="28">
        <f t="shared" ca="1" si="94"/>
        <v>5.1713956673790377E-6</v>
      </c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</row>
    <row r="392" spans="1:35">
      <c r="A392" s="28"/>
      <c r="B392" s="28"/>
      <c r="C392" s="121"/>
      <c r="D392" s="123">
        <f t="shared" si="80"/>
        <v>0</v>
      </c>
      <c r="E392" s="123">
        <f t="shared" si="81"/>
        <v>0</v>
      </c>
      <c r="F392" s="44">
        <f t="shared" si="82"/>
        <v>0</v>
      </c>
      <c r="G392" s="44">
        <f t="shared" si="83"/>
        <v>0</v>
      </c>
      <c r="H392" s="44">
        <f t="shared" si="84"/>
        <v>0</v>
      </c>
      <c r="I392" s="44">
        <f t="shared" si="85"/>
        <v>0</v>
      </c>
      <c r="J392" s="44">
        <f t="shared" si="86"/>
        <v>0</v>
      </c>
      <c r="K392" s="44">
        <f t="shared" si="87"/>
        <v>0</v>
      </c>
      <c r="L392" s="44">
        <f t="shared" si="88"/>
        <v>0</v>
      </c>
      <c r="M392" s="44">
        <f t="shared" ca="1" si="89"/>
        <v>-5.1713956673790377E-6</v>
      </c>
      <c r="N392" s="44">
        <f t="shared" ca="1" si="90"/>
        <v>0</v>
      </c>
      <c r="O392" s="124">
        <f t="shared" ca="1" si="91"/>
        <v>0</v>
      </c>
      <c r="P392" s="44">
        <f t="shared" ca="1" si="92"/>
        <v>0</v>
      </c>
      <c r="Q392" s="44">
        <f t="shared" ca="1" si="93"/>
        <v>0</v>
      </c>
      <c r="R392" s="28">
        <f t="shared" ca="1" si="94"/>
        <v>5.1713956673790377E-6</v>
      </c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</row>
    <row r="393" spans="1:35">
      <c r="A393" s="28"/>
      <c r="B393" s="28"/>
      <c r="C393" s="121"/>
      <c r="D393" s="123">
        <f t="shared" si="80"/>
        <v>0</v>
      </c>
      <c r="E393" s="123">
        <f t="shared" si="81"/>
        <v>0</v>
      </c>
      <c r="F393" s="44">
        <f t="shared" si="82"/>
        <v>0</v>
      </c>
      <c r="G393" s="44">
        <f t="shared" si="83"/>
        <v>0</v>
      </c>
      <c r="H393" s="44">
        <f t="shared" si="84"/>
        <v>0</v>
      </c>
      <c r="I393" s="44">
        <f t="shared" si="85"/>
        <v>0</v>
      </c>
      <c r="J393" s="44">
        <f t="shared" si="86"/>
        <v>0</v>
      </c>
      <c r="K393" s="44">
        <f t="shared" si="87"/>
        <v>0</v>
      </c>
      <c r="L393" s="44">
        <f t="shared" si="88"/>
        <v>0</v>
      </c>
      <c r="M393" s="44">
        <f t="shared" ca="1" si="89"/>
        <v>-5.1713956673790377E-6</v>
      </c>
      <c r="N393" s="44">
        <f t="shared" ca="1" si="90"/>
        <v>0</v>
      </c>
      <c r="O393" s="124">
        <f t="shared" ca="1" si="91"/>
        <v>0</v>
      </c>
      <c r="P393" s="44">
        <f t="shared" ca="1" si="92"/>
        <v>0</v>
      </c>
      <c r="Q393" s="44">
        <f t="shared" ca="1" si="93"/>
        <v>0</v>
      </c>
      <c r="R393" s="28">
        <f t="shared" ca="1" si="94"/>
        <v>5.1713956673790377E-6</v>
      </c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</row>
    <row r="394" spans="1:35">
      <c r="A394" s="28"/>
      <c r="B394" s="28"/>
      <c r="C394" s="121"/>
      <c r="D394" s="123">
        <f t="shared" si="80"/>
        <v>0</v>
      </c>
      <c r="E394" s="123">
        <f t="shared" si="81"/>
        <v>0</v>
      </c>
      <c r="F394" s="44">
        <f t="shared" si="82"/>
        <v>0</v>
      </c>
      <c r="G394" s="44">
        <f t="shared" si="83"/>
        <v>0</v>
      </c>
      <c r="H394" s="44">
        <f t="shared" si="84"/>
        <v>0</v>
      </c>
      <c r="I394" s="44">
        <f t="shared" si="85"/>
        <v>0</v>
      </c>
      <c r="J394" s="44">
        <f t="shared" si="86"/>
        <v>0</v>
      </c>
      <c r="K394" s="44">
        <f t="shared" si="87"/>
        <v>0</v>
      </c>
      <c r="L394" s="44">
        <f t="shared" si="88"/>
        <v>0</v>
      </c>
      <c r="M394" s="44">
        <f t="shared" ca="1" si="89"/>
        <v>-5.1713956673790377E-6</v>
      </c>
      <c r="N394" s="44">
        <f t="shared" ca="1" si="90"/>
        <v>0</v>
      </c>
      <c r="O394" s="124">
        <f t="shared" ca="1" si="91"/>
        <v>0</v>
      </c>
      <c r="P394" s="44">
        <f t="shared" ca="1" si="92"/>
        <v>0</v>
      </c>
      <c r="Q394" s="44">
        <f t="shared" ca="1" si="93"/>
        <v>0</v>
      </c>
      <c r="R394" s="28">
        <f t="shared" ca="1" si="94"/>
        <v>5.1713956673790377E-6</v>
      </c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</row>
    <row r="395" spans="1:35">
      <c r="A395" s="28"/>
      <c r="B395" s="28"/>
      <c r="C395" s="121"/>
      <c r="D395" s="123">
        <f t="shared" si="80"/>
        <v>0</v>
      </c>
      <c r="E395" s="123">
        <f t="shared" si="81"/>
        <v>0</v>
      </c>
      <c r="F395" s="44">
        <f t="shared" si="82"/>
        <v>0</v>
      </c>
      <c r="G395" s="44">
        <f t="shared" si="83"/>
        <v>0</v>
      </c>
      <c r="H395" s="44">
        <f t="shared" si="84"/>
        <v>0</v>
      </c>
      <c r="I395" s="44">
        <f t="shared" si="85"/>
        <v>0</v>
      </c>
      <c r="J395" s="44">
        <f t="shared" si="86"/>
        <v>0</v>
      </c>
      <c r="K395" s="44">
        <f t="shared" si="87"/>
        <v>0</v>
      </c>
      <c r="L395" s="44">
        <f t="shared" si="88"/>
        <v>0</v>
      </c>
      <c r="M395" s="44">
        <f t="shared" ca="1" si="89"/>
        <v>-5.1713956673790377E-6</v>
      </c>
      <c r="N395" s="44">
        <f t="shared" ca="1" si="90"/>
        <v>0</v>
      </c>
      <c r="O395" s="124">
        <f t="shared" ca="1" si="91"/>
        <v>0</v>
      </c>
      <c r="P395" s="44">
        <f t="shared" ca="1" si="92"/>
        <v>0</v>
      </c>
      <c r="Q395" s="44">
        <f t="shared" ca="1" si="93"/>
        <v>0</v>
      </c>
      <c r="R395" s="28">
        <f t="shared" ca="1" si="94"/>
        <v>5.1713956673790377E-6</v>
      </c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</row>
    <row r="396" spans="1:35">
      <c r="A396" s="28"/>
      <c r="B396" s="28"/>
      <c r="C396" s="121"/>
      <c r="D396" s="123">
        <f t="shared" si="80"/>
        <v>0</v>
      </c>
      <c r="E396" s="123">
        <f t="shared" si="81"/>
        <v>0</v>
      </c>
      <c r="F396" s="44">
        <f t="shared" si="82"/>
        <v>0</v>
      </c>
      <c r="G396" s="44">
        <f t="shared" si="83"/>
        <v>0</v>
      </c>
      <c r="H396" s="44">
        <f t="shared" si="84"/>
        <v>0</v>
      </c>
      <c r="I396" s="44">
        <f t="shared" si="85"/>
        <v>0</v>
      </c>
      <c r="J396" s="44">
        <f t="shared" si="86"/>
        <v>0</v>
      </c>
      <c r="K396" s="44">
        <f t="shared" si="87"/>
        <v>0</v>
      </c>
      <c r="L396" s="44">
        <f t="shared" si="88"/>
        <v>0</v>
      </c>
      <c r="M396" s="44">
        <f t="shared" ca="1" si="89"/>
        <v>-5.1713956673790377E-6</v>
      </c>
      <c r="N396" s="44">
        <f t="shared" ca="1" si="90"/>
        <v>0</v>
      </c>
      <c r="O396" s="124">
        <f t="shared" ca="1" si="91"/>
        <v>0</v>
      </c>
      <c r="P396" s="44">
        <f t="shared" ca="1" si="92"/>
        <v>0</v>
      </c>
      <c r="Q396" s="44">
        <f t="shared" ca="1" si="93"/>
        <v>0</v>
      </c>
      <c r="R396" s="28">
        <f t="shared" ca="1" si="94"/>
        <v>5.1713956673790377E-6</v>
      </c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</row>
    <row r="397" spans="1:35">
      <c r="A397" s="28"/>
      <c r="B397" s="28"/>
      <c r="C397" s="121"/>
      <c r="D397" s="123">
        <f t="shared" si="80"/>
        <v>0</v>
      </c>
      <c r="E397" s="123">
        <f t="shared" si="81"/>
        <v>0</v>
      </c>
      <c r="F397" s="44">
        <f t="shared" si="82"/>
        <v>0</v>
      </c>
      <c r="G397" s="44">
        <f t="shared" si="83"/>
        <v>0</v>
      </c>
      <c r="H397" s="44">
        <f t="shared" si="84"/>
        <v>0</v>
      </c>
      <c r="I397" s="44">
        <f t="shared" si="85"/>
        <v>0</v>
      </c>
      <c r="J397" s="44">
        <f t="shared" si="86"/>
        <v>0</v>
      </c>
      <c r="K397" s="44">
        <f t="shared" si="87"/>
        <v>0</v>
      </c>
      <c r="L397" s="44">
        <f t="shared" si="88"/>
        <v>0</v>
      </c>
      <c r="M397" s="44">
        <f t="shared" ca="1" si="89"/>
        <v>-5.1713956673790377E-6</v>
      </c>
      <c r="N397" s="44">
        <f t="shared" ca="1" si="90"/>
        <v>0</v>
      </c>
      <c r="O397" s="124">
        <f t="shared" ca="1" si="91"/>
        <v>0</v>
      </c>
      <c r="P397" s="44">
        <f t="shared" ca="1" si="92"/>
        <v>0</v>
      </c>
      <c r="Q397" s="44">
        <f t="shared" ca="1" si="93"/>
        <v>0</v>
      </c>
      <c r="R397" s="28">
        <f t="shared" ca="1" si="94"/>
        <v>5.1713956673790377E-6</v>
      </c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</row>
    <row r="398" spans="1:35">
      <c r="A398" s="28"/>
      <c r="B398" s="28"/>
      <c r="C398" s="121"/>
      <c r="D398" s="123">
        <f t="shared" si="80"/>
        <v>0</v>
      </c>
      <c r="E398" s="123">
        <f t="shared" si="81"/>
        <v>0</v>
      </c>
      <c r="F398" s="44">
        <f t="shared" si="82"/>
        <v>0</v>
      </c>
      <c r="G398" s="44">
        <f t="shared" si="83"/>
        <v>0</v>
      </c>
      <c r="H398" s="44">
        <f t="shared" si="84"/>
        <v>0</v>
      </c>
      <c r="I398" s="44">
        <f t="shared" si="85"/>
        <v>0</v>
      </c>
      <c r="J398" s="44">
        <f t="shared" si="86"/>
        <v>0</v>
      </c>
      <c r="K398" s="44">
        <f t="shared" si="87"/>
        <v>0</v>
      </c>
      <c r="L398" s="44">
        <f t="shared" si="88"/>
        <v>0</v>
      </c>
      <c r="M398" s="44">
        <f t="shared" ca="1" si="89"/>
        <v>-5.1713956673790377E-6</v>
      </c>
      <c r="N398" s="44">
        <f t="shared" ca="1" si="90"/>
        <v>0</v>
      </c>
      <c r="O398" s="124">
        <f t="shared" ca="1" si="91"/>
        <v>0</v>
      </c>
      <c r="P398" s="44">
        <f t="shared" ca="1" si="92"/>
        <v>0</v>
      </c>
      <c r="Q398" s="44">
        <f t="shared" ca="1" si="93"/>
        <v>0</v>
      </c>
      <c r="R398" s="28">
        <f t="shared" ca="1" si="94"/>
        <v>5.1713956673790377E-6</v>
      </c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</row>
    <row r="399" spans="1:35">
      <c r="A399" s="28"/>
      <c r="B399" s="28"/>
      <c r="C399" s="121"/>
      <c r="D399" s="123">
        <f t="shared" si="80"/>
        <v>0</v>
      </c>
      <c r="E399" s="123">
        <f t="shared" si="81"/>
        <v>0</v>
      </c>
      <c r="F399" s="44">
        <f t="shared" si="82"/>
        <v>0</v>
      </c>
      <c r="G399" s="44">
        <f t="shared" si="83"/>
        <v>0</v>
      </c>
      <c r="H399" s="44">
        <f t="shared" si="84"/>
        <v>0</v>
      </c>
      <c r="I399" s="44">
        <f t="shared" si="85"/>
        <v>0</v>
      </c>
      <c r="J399" s="44">
        <f t="shared" si="86"/>
        <v>0</v>
      </c>
      <c r="K399" s="44">
        <f t="shared" si="87"/>
        <v>0</v>
      </c>
      <c r="L399" s="44">
        <f t="shared" si="88"/>
        <v>0</v>
      </c>
      <c r="M399" s="44">
        <f t="shared" ca="1" si="89"/>
        <v>-5.1713956673790377E-6</v>
      </c>
      <c r="N399" s="44">
        <f t="shared" ca="1" si="90"/>
        <v>0</v>
      </c>
      <c r="O399" s="124">
        <f t="shared" ca="1" si="91"/>
        <v>0</v>
      </c>
      <c r="P399" s="44">
        <f t="shared" ca="1" si="92"/>
        <v>0</v>
      </c>
      <c r="Q399" s="44">
        <f t="shared" ca="1" si="93"/>
        <v>0</v>
      </c>
      <c r="R399" s="28">
        <f t="shared" ca="1" si="94"/>
        <v>5.1713956673790377E-6</v>
      </c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</row>
    <row r="400" spans="1:35">
      <c r="A400" s="28"/>
      <c r="B400" s="28"/>
      <c r="C400" s="121"/>
      <c r="D400" s="123">
        <f t="shared" si="80"/>
        <v>0</v>
      </c>
      <c r="E400" s="123">
        <f t="shared" si="81"/>
        <v>0</v>
      </c>
      <c r="F400" s="44">
        <f t="shared" si="82"/>
        <v>0</v>
      </c>
      <c r="G400" s="44">
        <f t="shared" si="83"/>
        <v>0</v>
      </c>
      <c r="H400" s="44">
        <f t="shared" si="84"/>
        <v>0</v>
      </c>
      <c r="I400" s="44">
        <f t="shared" si="85"/>
        <v>0</v>
      </c>
      <c r="J400" s="44">
        <f t="shared" si="86"/>
        <v>0</v>
      </c>
      <c r="K400" s="44">
        <f t="shared" si="87"/>
        <v>0</v>
      </c>
      <c r="L400" s="44">
        <f t="shared" si="88"/>
        <v>0</v>
      </c>
      <c r="M400" s="44">
        <f t="shared" ca="1" si="89"/>
        <v>-5.1713956673790377E-6</v>
      </c>
      <c r="N400" s="44">
        <f t="shared" ca="1" si="90"/>
        <v>0</v>
      </c>
      <c r="O400" s="124">
        <f t="shared" ca="1" si="91"/>
        <v>0</v>
      </c>
      <c r="P400" s="44">
        <f t="shared" ca="1" si="92"/>
        <v>0</v>
      </c>
      <c r="Q400" s="44">
        <f t="shared" ca="1" si="93"/>
        <v>0</v>
      </c>
      <c r="R400" s="28">
        <f t="shared" ca="1" si="94"/>
        <v>5.1713956673790377E-6</v>
      </c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</row>
    <row r="401" spans="1:35">
      <c r="A401" s="28"/>
      <c r="B401" s="28"/>
      <c r="C401" s="121"/>
      <c r="D401" s="123">
        <f t="shared" si="80"/>
        <v>0</v>
      </c>
      <c r="E401" s="123">
        <f t="shared" si="81"/>
        <v>0</v>
      </c>
      <c r="F401" s="44">
        <f t="shared" si="82"/>
        <v>0</v>
      </c>
      <c r="G401" s="44">
        <f t="shared" si="83"/>
        <v>0</v>
      </c>
      <c r="H401" s="44">
        <f t="shared" si="84"/>
        <v>0</v>
      </c>
      <c r="I401" s="44">
        <f t="shared" si="85"/>
        <v>0</v>
      </c>
      <c r="J401" s="44">
        <f t="shared" si="86"/>
        <v>0</v>
      </c>
      <c r="K401" s="44">
        <f t="shared" si="87"/>
        <v>0</v>
      </c>
      <c r="L401" s="44">
        <f t="shared" si="88"/>
        <v>0</v>
      </c>
      <c r="M401" s="44">
        <f t="shared" ca="1" si="89"/>
        <v>-5.1713956673790377E-6</v>
      </c>
      <c r="N401" s="44">
        <f t="shared" ca="1" si="90"/>
        <v>0</v>
      </c>
      <c r="O401" s="124">
        <f t="shared" ca="1" si="91"/>
        <v>0</v>
      </c>
      <c r="P401" s="44">
        <f t="shared" ca="1" si="92"/>
        <v>0</v>
      </c>
      <c r="Q401" s="44">
        <f t="shared" ca="1" si="93"/>
        <v>0</v>
      </c>
      <c r="R401" s="28">
        <f t="shared" ca="1" si="94"/>
        <v>5.1713956673790377E-6</v>
      </c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</row>
    <row r="402" spans="1:35">
      <c r="A402" s="28"/>
      <c r="B402" s="28"/>
      <c r="C402" s="121"/>
      <c r="D402" s="123">
        <f t="shared" si="80"/>
        <v>0</v>
      </c>
      <c r="E402" s="123">
        <f t="shared" si="81"/>
        <v>0</v>
      </c>
      <c r="F402" s="44">
        <f t="shared" si="82"/>
        <v>0</v>
      </c>
      <c r="G402" s="44">
        <f t="shared" si="83"/>
        <v>0</v>
      </c>
      <c r="H402" s="44">
        <f t="shared" si="84"/>
        <v>0</v>
      </c>
      <c r="I402" s="44">
        <f t="shared" si="85"/>
        <v>0</v>
      </c>
      <c r="J402" s="44">
        <f t="shared" si="86"/>
        <v>0</v>
      </c>
      <c r="K402" s="44">
        <f t="shared" si="87"/>
        <v>0</v>
      </c>
      <c r="L402" s="44">
        <f t="shared" si="88"/>
        <v>0</v>
      </c>
      <c r="M402" s="44">
        <f t="shared" ca="1" si="89"/>
        <v>-5.1713956673790377E-6</v>
      </c>
      <c r="N402" s="44">
        <f t="shared" ca="1" si="90"/>
        <v>0</v>
      </c>
      <c r="O402" s="124">
        <f t="shared" ca="1" si="91"/>
        <v>0</v>
      </c>
      <c r="P402" s="44">
        <f t="shared" ca="1" si="92"/>
        <v>0</v>
      </c>
      <c r="Q402" s="44">
        <f t="shared" ca="1" si="93"/>
        <v>0</v>
      </c>
      <c r="R402" s="28">
        <f t="shared" ca="1" si="94"/>
        <v>5.1713956673790377E-6</v>
      </c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</row>
    <row r="403" spans="1:35">
      <c r="A403" s="28"/>
      <c r="B403" s="28"/>
      <c r="C403" s="121"/>
      <c r="D403" s="123">
        <f t="shared" si="80"/>
        <v>0</v>
      </c>
      <c r="E403" s="123">
        <f t="shared" si="81"/>
        <v>0</v>
      </c>
      <c r="F403" s="44">
        <f t="shared" si="82"/>
        <v>0</v>
      </c>
      <c r="G403" s="44">
        <f t="shared" si="83"/>
        <v>0</v>
      </c>
      <c r="H403" s="44">
        <f t="shared" si="84"/>
        <v>0</v>
      </c>
      <c r="I403" s="44">
        <f t="shared" si="85"/>
        <v>0</v>
      </c>
      <c r="J403" s="44">
        <f t="shared" si="86"/>
        <v>0</v>
      </c>
      <c r="K403" s="44">
        <f t="shared" si="87"/>
        <v>0</v>
      </c>
      <c r="L403" s="44">
        <f t="shared" si="88"/>
        <v>0</v>
      </c>
      <c r="M403" s="44">
        <f t="shared" ca="1" si="89"/>
        <v>-5.1713956673790377E-6</v>
      </c>
      <c r="N403" s="44">
        <f t="shared" ca="1" si="90"/>
        <v>0</v>
      </c>
      <c r="O403" s="124">
        <f t="shared" ca="1" si="91"/>
        <v>0</v>
      </c>
      <c r="P403" s="44">
        <f t="shared" ca="1" si="92"/>
        <v>0</v>
      </c>
      <c r="Q403" s="44">
        <f t="shared" ca="1" si="93"/>
        <v>0</v>
      </c>
      <c r="R403" s="28">
        <f t="shared" ca="1" si="94"/>
        <v>5.1713956673790377E-6</v>
      </c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</row>
    <row r="404" spans="1:35">
      <c r="A404" s="28"/>
      <c r="B404" s="28"/>
      <c r="C404" s="121"/>
      <c r="D404" s="123">
        <f t="shared" si="80"/>
        <v>0</v>
      </c>
      <c r="E404" s="123">
        <f t="shared" si="81"/>
        <v>0</v>
      </c>
      <c r="F404" s="44">
        <f t="shared" si="82"/>
        <v>0</v>
      </c>
      <c r="G404" s="44">
        <f t="shared" si="83"/>
        <v>0</v>
      </c>
      <c r="H404" s="44">
        <f t="shared" si="84"/>
        <v>0</v>
      </c>
      <c r="I404" s="44">
        <f t="shared" si="85"/>
        <v>0</v>
      </c>
      <c r="J404" s="44">
        <f t="shared" si="86"/>
        <v>0</v>
      </c>
      <c r="K404" s="44">
        <f t="shared" si="87"/>
        <v>0</v>
      </c>
      <c r="L404" s="44">
        <f t="shared" si="88"/>
        <v>0</v>
      </c>
      <c r="M404" s="44">
        <f t="shared" ca="1" si="89"/>
        <v>-5.1713956673790377E-6</v>
      </c>
      <c r="N404" s="44">
        <f t="shared" ca="1" si="90"/>
        <v>0</v>
      </c>
      <c r="O404" s="124">
        <f t="shared" ca="1" si="91"/>
        <v>0</v>
      </c>
      <c r="P404" s="44">
        <f t="shared" ca="1" si="92"/>
        <v>0</v>
      </c>
      <c r="Q404" s="44">
        <f t="shared" ca="1" si="93"/>
        <v>0</v>
      </c>
      <c r="R404" s="28">
        <f t="shared" ca="1" si="94"/>
        <v>5.1713956673790377E-6</v>
      </c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</row>
    <row r="405" spans="1:35">
      <c r="A405" s="28"/>
      <c r="B405" s="28"/>
      <c r="C405" s="121"/>
      <c r="D405" s="123">
        <f t="shared" ref="D405:D468" si="95">A405/A$18</f>
        <v>0</v>
      </c>
      <c r="E405" s="123">
        <f t="shared" ref="E405:E468" si="96">B405/B$18</f>
        <v>0</v>
      </c>
      <c r="F405" s="44">
        <f t="shared" ref="F405:F468" si="97">$C405*D405</f>
        <v>0</v>
      </c>
      <c r="G405" s="44">
        <f t="shared" ref="G405:G468" si="98">$C405*E405</f>
        <v>0</v>
      </c>
      <c r="H405" s="44">
        <f t="shared" ref="H405:H468" si="99">C405*D405*D405</f>
        <v>0</v>
      </c>
      <c r="I405" s="44">
        <f t="shared" ref="I405:I468" si="100">C405*D405*D405*D405</f>
        <v>0</v>
      </c>
      <c r="J405" s="44">
        <f t="shared" ref="J405:J468" si="101">C405*D405*D405*D405*D405</f>
        <v>0</v>
      </c>
      <c r="K405" s="44">
        <f t="shared" ref="K405:K468" si="102">C405*E405*D405</f>
        <v>0</v>
      </c>
      <c r="L405" s="44">
        <f t="shared" ref="L405:L468" si="103">C405*E405*D405*D405</f>
        <v>0</v>
      </c>
      <c r="M405" s="44">
        <f t="shared" ref="M405:M468" ca="1" si="104">+E$4+E$5*D405+E$6*D405^2</f>
        <v>-5.1713956673790377E-6</v>
      </c>
      <c r="N405" s="44">
        <f t="shared" ref="N405:N468" ca="1" si="105">C405*(M405-E405)^2</f>
        <v>0</v>
      </c>
      <c r="O405" s="124">
        <f t="shared" ref="O405:O468" ca="1" si="106">(C405*O$1-O$2*F405+O$3*H405)^2</f>
        <v>0</v>
      </c>
      <c r="P405" s="44">
        <f t="shared" ref="P405:P468" ca="1" si="107">(-C405*O$2+O$4*F405-O$5*H405)^2</f>
        <v>0</v>
      </c>
      <c r="Q405" s="44">
        <f t="shared" ref="Q405:Q468" ca="1" si="108">+(C405*O$3-F405*O$5+H405*O$6)^2</f>
        <v>0</v>
      </c>
      <c r="R405" s="28">
        <f t="shared" ref="R405:R468" ca="1" si="109">+E405-M405</f>
        <v>5.1713956673790377E-6</v>
      </c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</row>
    <row r="406" spans="1:35">
      <c r="A406" s="28"/>
      <c r="B406" s="28"/>
      <c r="C406" s="121"/>
      <c r="D406" s="123">
        <f t="shared" si="95"/>
        <v>0</v>
      </c>
      <c r="E406" s="123">
        <f t="shared" si="96"/>
        <v>0</v>
      </c>
      <c r="F406" s="44">
        <f t="shared" si="97"/>
        <v>0</v>
      </c>
      <c r="G406" s="44">
        <f t="shared" si="98"/>
        <v>0</v>
      </c>
      <c r="H406" s="44">
        <f t="shared" si="99"/>
        <v>0</v>
      </c>
      <c r="I406" s="44">
        <f t="shared" si="100"/>
        <v>0</v>
      </c>
      <c r="J406" s="44">
        <f t="shared" si="101"/>
        <v>0</v>
      </c>
      <c r="K406" s="44">
        <f t="shared" si="102"/>
        <v>0</v>
      </c>
      <c r="L406" s="44">
        <f t="shared" si="103"/>
        <v>0</v>
      </c>
      <c r="M406" s="44">
        <f t="shared" ca="1" si="104"/>
        <v>-5.1713956673790377E-6</v>
      </c>
      <c r="N406" s="44">
        <f t="shared" ca="1" si="105"/>
        <v>0</v>
      </c>
      <c r="O406" s="124">
        <f t="shared" ca="1" si="106"/>
        <v>0</v>
      </c>
      <c r="P406" s="44">
        <f t="shared" ca="1" si="107"/>
        <v>0</v>
      </c>
      <c r="Q406" s="44">
        <f t="shared" ca="1" si="108"/>
        <v>0</v>
      </c>
      <c r="R406" s="28">
        <f t="shared" ca="1" si="109"/>
        <v>5.1713956673790377E-6</v>
      </c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</row>
    <row r="407" spans="1:35">
      <c r="A407" s="28"/>
      <c r="B407" s="28"/>
      <c r="C407" s="121"/>
      <c r="D407" s="123">
        <f t="shared" si="95"/>
        <v>0</v>
      </c>
      <c r="E407" s="123">
        <f t="shared" si="96"/>
        <v>0</v>
      </c>
      <c r="F407" s="44">
        <f t="shared" si="97"/>
        <v>0</v>
      </c>
      <c r="G407" s="44">
        <f t="shared" si="98"/>
        <v>0</v>
      </c>
      <c r="H407" s="44">
        <f t="shared" si="99"/>
        <v>0</v>
      </c>
      <c r="I407" s="44">
        <f t="shared" si="100"/>
        <v>0</v>
      </c>
      <c r="J407" s="44">
        <f t="shared" si="101"/>
        <v>0</v>
      </c>
      <c r="K407" s="44">
        <f t="shared" si="102"/>
        <v>0</v>
      </c>
      <c r="L407" s="44">
        <f t="shared" si="103"/>
        <v>0</v>
      </c>
      <c r="M407" s="44">
        <f t="shared" ca="1" si="104"/>
        <v>-5.1713956673790377E-6</v>
      </c>
      <c r="N407" s="44">
        <f t="shared" ca="1" si="105"/>
        <v>0</v>
      </c>
      <c r="O407" s="124">
        <f t="shared" ca="1" si="106"/>
        <v>0</v>
      </c>
      <c r="P407" s="44">
        <f t="shared" ca="1" si="107"/>
        <v>0</v>
      </c>
      <c r="Q407" s="44">
        <f t="shared" ca="1" si="108"/>
        <v>0</v>
      </c>
      <c r="R407" s="28">
        <f t="shared" ca="1" si="109"/>
        <v>5.1713956673790377E-6</v>
      </c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</row>
    <row r="408" spans="1:35">
      <c r="A408" s="28"/>
      <c r="B408" s="28"/>
      <c r="C408" s="121"/>
      <c r="D408" s="123">
        <f t="shared" si="95"/>
        <v>0</v>
      </c>
      <c r="E408" s="123">
        <f t="shared" si="96"/>
        <v>0</v>
      </c>
      <c r="F408" s="44">
        <f t="shared" si="97"/>
        <v>0</v>
      </c>
      <c r="G408" s="44">
        <f t="shared" si="98"/>
        <v>0</v>
      </c>
      <c r="H408" s="44">
        <f t="shared" si="99"/>
        <v>0</v>
      </c>
      <c r="I408" s="44">
        <f t="shared" si="100"/>
        <v>0</v>
      </c>
      <c r="J408" s="44">
        <f t="shared" si="101"/>
        <v>0</v>
      </c>
      <c r="K408" s="44">
        <f t="shared" si="102"/>
        <v>0</v>
      </c>
      <c r="L408" s="44">
        <f t="shared" si="103"/>
        <v>0</v>
      </c>
      <c r="M408" s="44">
        <f t="shared" ca="1" si="104"/>
        <v>-5.1713956673790377E-6</v>
      </c>
      <c r="N408" s="44">
        <f t="shared" ca="1" si="105"/>
        <v>0</v>
      </c>
      <c r="O408" s="124">
        <f t="shared" ca="1" si="106"/>
        <v>0</v>
      </c>
      <c r="P408" s="44">
        <f t="shared" ca="1" si="107"/>
        <v>0</v>
      </c>
      <c r="Q408" s="44">
        <f t="shared" ca="1" si="108"/>
        <v>0</v>
      </c>
      <c r="R408" s="28">
        <f t="shared" ca="1" si="109"/>
        <v>5.1713956673790377E-6</v>
      </c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</row>
    <row r="409" spans="1:35">
      <c r="A409" s="28"/>
      <c r="B409" s="28"/>
      <c r="C409" s="121"/>
      <c r="D409" s="123">
        <f t="shared" si="95"/>
        <v>0</v>
      </c>
      <c r="E409" s="123">
        <f t="shared" si="96"/>
        <v>0</v>
      </c>
      <c r="F409" s="44">
        <f t="shared" si="97"/>
        <v>0</v>
      </c>
      <c r="G409" s="44">
        <f t="shared" si="98"/>
        <v>0</v>
      </c>
      <c r="H409" s="44">
        <f t="shared" si="99"/>
        <v>0</v>
      </c>
      <c r="I409" s="44">
        <f t="shared" si="100"/>
        <v>0</v>
      </c>
      <c r="J409" s="44">
        <f t="shared" si="101"/>
        <v>0</v>
      </c>
      <c r="K409" s="44">
        <f t="shared" si="102"/>
        <v>0</v>
      </c>
      <c r="L409" s="44">
        <f t="shared" si="103"/>
        <v>0</v>
      </c>
      <c r="M409" s="44">
        <f t="shared" ca="1" si="104"/>
        <v>-5.1713956673790377E-6</v>
      </c>
      <c r="N409" s="44">
        <f t="shared" ca="1" si="105"/>
        <v>0</v>
      </c>
      <c r="O409" s="124">
        <f t="shared" ca="1" si="106"/>
        <v>0</v>
      </c>
      <c r="P409" s="44">
        <f t="shared" ca="1" si="107"/>
        <v>0</v>
      </c>
      <c r="Q409" s="44">
        <f t="shared" ca="1" si="108"/>
        <v>0</v>
      </c>
      <c r="R409" s="28">
        <f t="shared" ca="1" si="109"/>
        <v>5.1713956673790377E-6</v>
      </c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</row>
    <row r="410" spans="1:35">
      <c r="A410" s="28"/>
      <c r="B410" s="28"/>
      <c r="C410" s="121"/>
      <c r="D410" s="123">
        <f t="shared" si="95"/>
        <v>0</v>
      </c>
      <c r="E410" s="123">
        <f t="shared" si="96"/>
        <v>0</v>
      </c>
      <c r="F410" s="44">
        <f t="shared" si="97"/>
        <v>0</v>
      </c>
      <c r="G410" s="44">
        <f t="shared" si="98"/>
        <v>0</v>
      </c>
      <c r="H410" s="44">
        <f t="shared" si="99"/>
        <v>0</v>
      </c>
      <c r="I410" s="44">
        <f t="shared" si="100"/>
        <v>0</v>
      </c>
      <c r="J410" s="44">
        <f t="shared" si="101"/>
        <v>0</v>
      </c>
      <c r="K410" s="44">
        <f t="shared" si="102"/>
        <v>0</v>
      </c>
      <c r="L410" s="44">
        <f t="shared" si="103"/>
        <v>0</v>
      </c>
      <c r="M410" s="44">
        <f t="shared" ca="1" si="104"/>
        <v>-5.1713956673790377E-6</v>
      </c>
      <c r="N410" s="44">
        <f t="shared" ca="1" si="105"/>
        <v>0</v>
      </c>
      <c r="O410" s="124">
        <f t="shared" ca="1" si="106"/>
        <v>0</v>
      </c>
      <c r="P410" s="44">
        <f t="shared" ca="1" si="107"/>
        <v>0</v>
      </c>
      <c r="Q410" s="44">
        <f t="shared" ca="1" si="108"/>
        <v>0</v>
      </c>
      <c r="R410" s="28">
        <f t="shared" ca="1" si="109"/>
        <v>5.1713956673790377E-6</v>
      </c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</row>
    <row r="411" spans="1:35">
      <c r="A411" s="28"/>
      <c r="B411" s="28"/>
      <c r="C411" s="121"/>
      <c r="D411" s="123">
        <f t="shared" si="95"/>
        <v>0</v>
      </c>
      <c r="E411" s="123">
        <f t="shared" si="96"/>
        <v>0</v>
      </c>
      <c r="F411" s="44">
        <f t="shared" si="97"/>
        <v>0</v>
      </c>
      <c r="G411" s="44">
        <f t="shared" si="98"/>
        <v>0</v>
      </c>
      <c r="H411" s="44">
        <f t="shared" si="99"/>
        <v>0</v>
      </c>
      <c r="I411" s="44">
        <f t="shared" si="100"/>
        <v>0</v>
      </c>
      <c r="J411" s="44">
        <f t="shared" si="101"/>
        <v>0</v>
      </c>
      <c r="K411" s="44">
        <f t="shared" si="102"/>
        <v>0</v>
      </c>
      <c r="L411" s="44">
        <f t="shared" si="103"/>
        <v>0</v>
      </c>
      <c r="M411" s="44">
        <f t="shared" ca="1" si="104"/>
        <v>-5.1713956673790377E-6</v>
      </c>
      <c r="N411" s="44">
        <f t="shared" ca="1" si="105"/>
        <v>0</v>
      </c>
      <c r="O411" s="124">
        <f t="shared" ca="1" si="106"/>
        <v>0</v>
      </c>
      <c r="P411" s="44">
        <f t="shared" ca="1" si="107"/>
        <v>0</v>
      </c>
      <c r="Q411" s="44">
        <f t="shared" ca="1" si="108"/>
        <v>0</v>
      </c>
      <c r="R411" s="28">
        <f t="shared" ca="1" si="109"/>
        <v>5.1713956673790377E-6</v>
      </c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</row>
    <row r="412" spans="1:35">
      <c r="A412" s="28"/>
      <c r="B412" s="28"/>
      <c r="C412" s="121"/>
      <c r="D412" s="123">
        <f t="shared" si="95"/>
        <v>0</v>
      </c>
      <c r="E412" s="123">
        <f t="shared" si="96"/>
        <v>0</v>
      </c>
      <c r="F412" s="44">
        <f t="shared" si="97"/>
        <v>0</v>
      </c>
      <c r="G412" s="44">
        <f t="shared" si="98"/>
        <v>0</v>
      </c>
      <c r="H412" s="44">
        <f t="shared" si="99"/>
        <v>0</v>
      </c>
      <c r="I412" s="44">
        <f t="shared" si="100"/>
        <v>0</v>
      </c>
      <c r="J412" s="44">
        <f t="shared" si="101"/>
        <v>0</v>
      </c>
      <c r="K412" s="44">
        <f t="shared" si="102"/>
        <v>0</v>
      </c>
      <c r="L412" s="44">
        <f t="shared" si="103"/>
        <v>0</v>
      </c>
      <c r="M412" s="44">
        <f t="shared" ca="1" si="104"/>
        <v>-5.1713956673790377E-6</v>
      </c>
      <c r="N412" s="44">
        <f t="shared" ca="1" si="105"/>
        <v>0</v>
      </c>
      <c r="O412" s="124">
        <f t="shared" ca="1" si="106"/>
        <v>0</v>
      </c>
      <c r="P412" s="44">
        <f t="shared" ca="1" si="107"/>
        <v>0</v>
      </c>
      <c r="Q412" s="44">
        <f t="shared" ca="1" si="108"/>
        <v>0</v>
      </c>
      <c r="R412" s="28">
        <f t="shared" ca="1" si="109"/>
        <v>5.1713956673790377E-6</v>
      </c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</row>
    <row r="413" spans="1:35">
      <c r="A413" s="28"/>
      <c r="B413" s="28"/>
      <c r="C413" s="121"/>
      <c r="D413" s="123">
        <f t="shared" si="95"/>
        <v>0</v>
      </c>
      <c r="E413" s="123">
        <f t="shared" si="96"/>
        <v>0</v>
      </c>
      <c r="F413" s="44">
        <f t="shared" si="97"/>
        <v>0</v>
      </c>
      <c r="G413" s="44">
        <f t="shared" si="98"/>
        <v>0</v>
      </c>
      <c r="H413" s="44">
        <f t="shared" si="99"/>
        <v>0</v>
      </c>
      <c r="I413" s="44">
        <f t="shared" si="100"/>
        <v>0</v>
      </c>
      <c r="J413" s="44">
        <f t="shared" si="101"/>
        <v>0</v>
      </c>
      <c r="K413" s="44">
        <f t="shared" si="102"/>
        <v>0</v>
      </c>
      <c r="L413" s="44">
        <f t="shared" si="103"/>
        <v>0</v>
      </c>
      <c r="M413" s="44">
        <f t="shared" ca="1" si="104"/>
        <v>-5.1713956673790377E-6</v>
      </c>
      <c r="N413" s="44">
        <f t="shared" ca="1" si="105"/>
        <v>0</v>
      </c>
      <c r="O413" s="124">
        <f t="shared" ca="1" si="106"/>
        <v>0</v>
      </c>
      <c r="P413" s="44">
        <f t="shared" ca="1" si="107"/>
        <v>0</v>
      </c>
      <c r="Q413" s="44">
        <f t="shared" ca="1" si="108"/>
        <v>0</v>
      </c>
      <c r="R413" s="28">
        <f t="shared" ca="1" si="109"/>
        <v>5.1713956673790377E-6</v>
      </c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</row>
    <row r="414" spans="1:35">
      <c r="A414" s="28"/>
      <c r="B414" s="28"/>
      <c r="C414" s="121"/>
      <c r="D414" s="123">
        <f t="shared" si="95"/>
        <v>0</v>
      </c>
      <c r="E414" s="123">
        <f t="shared" si="96"/>
        <v>0</v>
      </c>
      <c r="F414" s="44">
        <f t="shared" si="97"/>
        <v>0</v>
      </c>
      <c r="G414" s="44">
        <f t="shared" si="98"/>
        <v>0</v>
      </c>
      <c r="H414" s="44">
        <f t="shared" si="99"/>
        <v>0</v>
      </c>
      <c r="I414" s="44">
        <f t="shared" si="100"/>
        <v>0</v>
      </c>
      <c r="J414" s="44">
        <f t="shared" si="101"/>
        <v>0</v>
      </c>
      <c r="K414" s="44">
        <f t="shared" si="102"/>
        <v>0</v>
      </c>
      <c r="L414" s="44">
        <f t="shared" si="103"/>
        <v>0</v>
      </c>
      <c r="M414" s="44">
        <f t="shared" ca="1" si="104"/>
        <v>-5.1713956673790377E-6</v>
      </c>
      <c r="N414" s="44">
        <f t="shared" ca="1" si="105"/>
        <v>0</v>
      </c>
      <c r="O414" s="124">
        <f t="shared" ca="1" si="106"/>
        <v>0</v>
      </c>
      <c r="P414" s="44">
        <f t="shared" ca="1" si="107"/>
        <v>0</v>
      </c>
      <c r="Q414" s="44">
        <f t="shared" ca="1" si="108"/>
        <v>0</v>
      </c>
      <c r="R414" s="28">
        <f t="shared" ca="1" si="109"/>
        <v>5.1713956673790377E-6</v>
      </c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</row>
    <row r="415" spans="1:35">
      <c r="A415" s="28"/>
      <c r="B415" s="28"/>
      <c r="C415" s="121"/>
      <c r="D415" s="123">
        <f t="shared" si="95"/>
        <v>0</v>
      </c>
      <c r="E415" s="123">
        <f t="shared" si="96"/>
        <v>0</v>
      </c>
      <c r="F415" s="44">
        <f t="shared" si="97"/>
        <v>0</v>
      </c>
      <c r="G415" s="44">
        <f t="shared" si="98"/>
        <v>0</v>
      </c>
      <c r="H415" s="44">
        <f t="shared" si="99"/>
        <v>0</v>
      </c>
      <c r="I415" s="44">
        <f t="shared" si="100"/>
        <v>0</v>
      </c>
      <c r="J415" s="44">
        <f t="shared" si="101"/>
        <v>0</v>
      </c>
      <c r="K415" s="44">
        <f t="shared" si="102"/>
        <v>0</v>
      </c>
      <c r="L415" s="44">
        <f t="shared" si="103"/>
        <v>0</v>
      </c>
      <c r="M415" s="44">
        <f t="shared" ca="1" si="104"/>
        <v>-5.1713956673790377E-6</v>
      </c>
      <c r="N415" s="44">
        <f t="shared" ca="1" si="105"/>
        <v>0</v>
      </c>
      <c r="O415" s="124">
        <f t="shared" ca="1" si="106"/>
        <v>0</v>
      </c>
      <c r="P415" s="44">
        <f t="shared" ca="1" si="107"/>
        <v>0</v>
      </c>
      <c r="Q415" s="44">
        <f t="shared" ca="1" si="108"/>
        <v>0</v>
      </c>
      <c r="R415" s="28">
        <f t="shared" ca="1" si="109"/>
        <v>5.1713956673790377E-6</v>
      </c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</row>
    <row r="416" spans="1:35">
      <c r="A416" s="28"/>
      <c r="B416" s="28"/>
      <c r="C416" s="121"/>
      <c r="D416" s="123">
        <f t="shared" si="95"/>
        <v>0</v>
      </c>
      <c r="E416" s="123">
        <f t="shared" si="96"/>
        <v>0</v>
      </c>
      <c r="F416" s="44">
        <f t="shared" si="97"/>
        <v>0</v>
      </c>
      <c r="G416" s="44">
        <f t="shared" si="98"/>
        <v>0</v>
      </c>
      <c r="H416" s="44">
        <f t="shared" si="99"/>
        <v>0</v>
      </c>
      <c r="I416" s="44">
        <f t="shared" si="100"/>
        <v>0</v>
      </c>
      <c r="J416" s="44">
        <f t="shared" si="101"/>
        <v>0</v>
      </c>
      <c r="K416" s="44">
        <f t="shared" si="102"/>
        <v>0</v>
      </c>
      <c r="L416" s="44">
        <f t="shared" si="103"/>
        <v>0</v>
      </c>
      <c r="M416" s="44">
        <f t="shared" ca="1" si="104"/>
        <v>-5.1713956673790377E-6</v>
      </c>
      <c r="N416" s="44">
        <f t="shared" ca="1" si="105"/>
        <v>0</v>
      </c>
      <c r="O416" s="124">
        <f t="shared" ca="1" si="106"/>
        <v>0</v>
      </c>
      <c r="P416" s="44">
        <f t="shared" ca="1" si="107"/>
        <v>0</v>
      </c>
      <c r="Q416" s="44">
        <f t="shared" ca="1" si="108"/>
        <v>0</v>
      </c>
      <c r="R416" s="28">
        <f t="shared" ca="1" si="109"/>
        <v>5.1713956673790377E-6</v>
      </c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</row>
    <row r="417" spans="1:35">
      <c r="A417" s="28"/>
      <c r="B417" s="28"/>
      <c r="C417" s="121"/>
      <c r="D417" s="123">
        <f t="shared" si="95"/>
        <v>0</v>
      </c>
      <c r="E417" s="123">
        <f t="shared" si="96"/>
        <v>0</v>
      </c>
      <c r="F417" s="44">
        <f t="shared" si="97"/>
        <v>0</v>
      </c>
      <c r="G417" s="44">
        <f t="shared" si="98"/>
        <v>0</v>
      </c>
      <c r="H417" s="44">
        <f t="shared" si="99"/>
        <v>0</v>
      </c>
      <c r="I417" s="44">
        <f t="shared" si="100"/>
        <v>0</v>
      </c>
      <c r="J417" s="44">
        <f t="shared" si="101"/>
        <v>0</v>
      </c>
      <c r="K417" s="44">
        <f t="shared" si="102"/>
        <v>0</v>
      </c>
      <c r="L417" s="44">
        <f t="shared" si="103"/>
        <v>0</v>
      </c>
      <c r="M417" s="44">
        <f t="shared" ca="1" si="104"/>
        <v>-5.1713956673790377E-6</v>
      </c>
      <c r="N417" s="44">
        <f t="shared" ca="1" si="105"/>
        <v>0</v>
      </c>
      <c r="O417" s="124">
        <f t="shared" ca="1" si="106"/>
        <v>0</v>
      </c>
      <c r="P417" s="44">
        <f t="shared" ca="1" si="107"/>
        <v>0</v>
      </c>
      <c r="Q417" s="44">
        <f t="shared" ca="1" si="108"/>
        <v>0</v>
      </c>
      <c r="R417" s="28">
        <f t="shared" ca="1" si="109"/>
        <v>5.1713956673790377E-6</v>
      </c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</row>
    <row r="418" spans="1:35">
      <c r="A418" s="28"/>
      <c r="B418" s="28"/>
      <c r="C418" s="121"/>
      <c r="D418" s="123">
        <f t="shared" si="95"/>
        <v>0</v>
      </c>
      <c r="E418" s="123">
        <f t="shared" si="96"/>
        <v>0</v>
      </c>
      <c r="F418" s="44">
        <f t="shared" si="97"/>
        <v>0</v>
      </c>
      <c r="G418" s="44">
        <f t="shared" si="98"/>
        <v>0</v>
      </c>
      <c r="H418" s="44">
        <f t="shared" si="99"/>
        <v>0</v>
      </c>
      <c r="I418" s="44">
        <f t="shared" si="100"/>
        <v>0</v>
      </c>
      <c r="J418" s="44">
        <f t="shared" si="101"/>
        <v>0</v>
      </c>
      <c r="K418" s="44">
        <f t="shared" si="102"/>
        <v>0</v>
      </c>
      <c r="L418" s="44">
        <f t="shared" si="103"/>
        <v>0</v>
      </c>
      <c r="M418" s="44">
        <f t="shared" ca="1" si="104"/>
        <v>-5.1713956673790377E-6</v>
      </c>
      <c r="N418" s="44">
        <f t="shared" ca="1" si="105"/>
        <v>0</v>
      </c>
      <c r="O418" s="124">
        <f t="shared" ca="1" si="106"/>
        <v>0</v>
      </c>
      <c r="P418" s="44">
        <f t="shared" ca="1" si="107"/>
        <v>0</v>
      </c>
      <c r="Q418" s="44">
        <f t="shared" ca="1" si="108"/>
        <v>0</v>
      </c>
      <c r="R418" s="28">
        <f t="shared" ca="1" si="109"/>
        <v>5.1713956673790377E-6</v>
      </c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</row>
    <row r="419" spans="1:35">
      <c r="A419" s="28"/>
      <c r="B419" s="28"/>
      <c r="C419" s="121"/>
      <c r="D419" s="123">
        <f t="shared" si="95"/>
        <v>0</v>
      </c>
      <c r="E419" s="123">
        <f t="shared" si="96"/>
        <v>0</v>
      </c>
      <c r="F419" s="44">
        <f t="shared" si="97"/>
        <v>0</v>
      </c>
      <c r="G419" s="44">
        <f t="shared" si="98"/>
        <v>0</v>
      </c>
      <c r="H419" s="44">
        <f t="shared" si="99"/>
        <v>0</v>
      </c>
      <c r="I419" s="44">
        <f t="shared" si="100"/>
        <v>0</v>
      </c>
      <c r="J419" s="44">
        <f t="shared" si="101"/>
        <v>0</v>
      </c>
      <c r="K419" s="44">
        <f t="shared" si="102"/>
        <v>0</v>
      </c>
      <c r="L419" s="44">
        <f t="shared" si="103"/>
        <v>0</v>
      </c>
      <c r="M419" s="44">
        <f t="shared" ca="1" si="104"/>
        <v>-5.1713956673790377E-6</v>
      </c>
      <c r="N419" s="44">
        <f t="shared" ca="1" si="105"/>
        <v>0</v>
      </c>
      <c r="O419" s="124">
        <f t="shared" ca="1" si="106"/>
        <v>0</v>
      </c>
      <c r="P419" s="44">
        <f t="shared" ca="1" si="107"/>
        <v>0</v>
      </c>
      <c r="Q419" s="44">
        <f t="shared" ca="1" si="108"/>
        <v>0</v>
      </c>
      <c r="R419" s="28">
        <f t="shared" ca="1" si="109"/>
        <v>5.1713956673790377E-6</v>
      </c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</row>
    <row r="420" spans="1:35">
      <c r="A420" s="28"/>
      <c r="B420" s="28"/>
      <c r="C420" s="121"/>
      <c r="D420" s="123">
        <f t="shared" si="95"/>
        <v>0</v>
      </c>
      <c r="E420" s="123">
        <f t="shared" si="96"/>
        <v>0</v>
      </c>
      <c r="F420" s="44">
        <f t="shared" si="97"/>
        <v>0</v>
      </c>
      <c r="G420" s="44">
        <f t="shared" si="98"/>
        <v>0</v>
      </c>
      <c r="H420" s="44">
        <f t="shared" si="99"/>
        <v>0</v>
      </c>
      <c r="I420" s="44">
        <f t="shared" si="100"/>
        <v>0</v>
      </c>
      <c r="J420" s="44">
        <f t="shared" si="101"/>
        <v>0</v>
      </c>
      <c r="K420" s="44">
        <f t="shared" si="102"/>
        <v>0</v>
      </c>
      <c r="L420" s="44">
        <f t="shared" si="103"/>
        <v>0</v>
      </c>
      <c r="M420" s="44">
        <f t="shared" ca="1" si="104"/>
        <v>-5.1713956673790377E-6</v>
      </c>
      <c r="N420" s="44">
        <f t="shared" ca="1" si="105"/>
        <v>0</v>
      </c>
      <c r="O420" s="124">
        <f t="shared" ca="1" si="106"/>
        <v>0</v>
      </c>
      <c r="P420" s="44">
        <f t="shared" ca="1" si="107"/>
        <v>0</v>
      </c>
      <c r="Q420" s="44">
        <f t="shared" ca="1" si="108"/>
        <v>0</v>
      </c>
      <c r="R420" s="28">
        <f t="shared" ca="1" si="109"/>
        <v>5.1713956673790377E-6</v>
      </c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</row>
    <row r="421" spans="1:35">
      <c r="A421" s="28"/>
      <c r="B421" s="28"/>
      <c r="C421" s="121"/>
      <c r="D421" s="123">
        <f t="shared" si="95"/>
        <v>0</v>
      </c>
      <c r="E421" s="123">
        <f t="shared" si="96"/>
        <v>0</v>
      </c>
      <c r="F421" s="44">
        <f t="shared" si="97"/>
        <v>0</v>
      </c>
      <c r="G421" s="44">
        <f t="shared" si="98"/>
        <v>0</v>
      </c>
      <c r="H421" s="44">
        <f t="shared" si="99"/>
        <v>0</v>
      </c>
      <c r="I421" s="44">
        <f t="shared" si="100"/>
        <v>0</v>
      </c>
      <c r="J421" s="44">
        <f t="shared" si="101"/>
        <v>0</v>
      </c>
      <c r="K421" s="44">
        <f t="shared" si="102"/>
        <v>0</v>
      </c>
      <c r="L421" s="44">
        <f t="shared" si="103"/>
        <v>0</v>
      </c>
      <c r="M421" s="44">
        <f t="shared" ca="1" si="104"/>
        <v>-5.1713956673790377E-6</v>
      </c>
      <c r="N421" s="44">
        <f t="shared" ca="1" si="105"/>
        <v>0</v>
      </c>
      <c r="O421" s="124">
        <f t="shared" ca="1" si="106"/>
        <v>0</v>
      </c>
      <c r="P421" s="44">
        <f t="shared" ca="1" si="107"/>
        <v>0</v>
      </c>
      <c r="Q421" s="44">
        <f t="shared" ca="1" si="108"/>
        <v>0</v>
      </c>
      <c r="R421" s="28">
        <f t="shared" ca="1" si="109"/>
        <v>5.1713956673790377E-6</v>
      </c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</row>
    <row r="422" spans="1:35">
      <c r="A422" s="28"/>
      <c r="B422" s="28"/>
      <c r="C422" s="121"/>
      <c r="D422" s="123">
        <f t="shared" si="95"/>
        <v>0</v>
      </c>
      <c r="E422" s="123">
        <f t="shared" si="96"/>
        <v>0</v>
      </c>
      <c r="F422" s="44">
        <f t="shared" si="97"/>
        <v>0</v>
      </c>
      <c r="G422" s="44">
        <f t="shared" si="98"/>
        <v>0</v>
      </c>
      <c r="H422" s="44">
        <f t="shared" si="99"/>
        <v>0</v>
      </c>
      <c r="I422" s="44">
        <f t="shared" si="100"/>
        <v>0</v>
      </c>
      <c r="J422" s="44">
        <f t="shared" si="101"/>
        <v>0</v>
      </c>
      <c r="K422" s="44">
        <f t="shared" si="102"/>
        <v>0</v>
      </c>
      <c r="L422" s="44">
        <f t="shared" si="103"/>
        <v>0</v>
      </c>
      <c r="M422" s="44">
        <f t="shared" ca="1" si="104"/>
        <v>-5.1713956673790377E-6</v>
      </c>
      <c r="N422" s="44">
        <f t="shared" ca="1" si="105"/>
        <v>0</v>
      </c>
      <c r="O422" s="124">
        <f t="shared" ca="1" si="106"/>
        <v>0</v>
      </c>
      <c r="P422" s="44">
        <f t="shared" ca="1" si="107"/>
        <v>0</v>
      </c>
      <c r="Q422" s="44">
        <f t="shared" ca="1" si="108"/>
        <v>0</v>
      </c>
      <c r="R422" s="28">
        <f t="shared" ca="1" si="109"/>
        <v>5.1713956673790377E-6</v>
      </c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</row>
    <row r="423" spans="1:35">
      <c r="A423" s="28"/>
      <c r="B423" s="28"/>
      <c r="C423" s="121"/>
      <c r="D423" s="123">
        <f t="shared" si="95"/>
        <v>0</v>
      </c>
      <c r="E423" s="123">
        <f t="shared" si="96"/>
        <v>0</v>
      </c>
      <c r="F423" s="44">
        <f t="shared" si="97"/>
        <v>0</v>
      </c>
      <c r="G423" s="44">
        <f t="shared" si="98"/>
        <v>0</v>
      </c>
      <c r="H423" s="44">
        <f t="shared" si="99"/>
        <v>0</v>
      </c>
      <c r="I423" s="44">
        <f t="shared" si="100"/>
        <v>0</v>
      </c>
      <c r="J423" s="44">
        <f t="shared" si="101"/>
        <v>0</v>
      </c>
      <c r="K423" s="44">
        <f t="shared" si="102"/>
        <v>0</v>
      </c>
      <c r="L423" s="44">
        <f t="shared" si="103"/>
        <v>0</v>
      </c>
      <c r="M423" s="44">
        <f t="shared" ca="1" si="104"/>
        <v>-5.1713956673790377E-6</v>
      </c>
      <c r="N423" s="44">
        <f t="shared" ca="1" si="105"/>
        <v>0</v>
      </c>
      <c r="O423" s="124">
        <f t="shared" ca="1" si="106"/>
        <v>0</v>
      </c>
      <c r="P423" s="44">
        <f t="shared" ca="1" si="107"/>
        <v>0</v>
      </c>
      <c r="Q423" s="44">
        <f t="shared" ca="1" si="108"/>
        <v>0</v>
      </c>
      <c r="R423" s="28">
        <f t="shared" ca="1" si="109"/>
        <v>5.1713956673790377E-6</v>
      </c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</row>
    <row r="424" spans="1:35">
      <c r="A424" s="28"/>
      <c r="B424" s="28"/>
      <c r="C424" s="121"/>
      <c r="D424" s="123">
        <f t="shared" si="95"/>
        <v>0</v>
      </c>
      <c r="E424" s="123">
        <f t="shared" si="96"/>
        <v>0</v>
      </c>
      <c r="F424" s="44">
        <f t="shared" si="97"/>
        <v>0</v>
      </c>
      <c r="G424" s="44">
        <f t="shared" si="98"/>
        <v>0</v>
      </c>
      <c r="H424" s="44">
        <f t="shared" si="99"/>
        <v>0</v>
      </c>
      <c r="I424" s="44">
        <f t="shared" si="100"/>
        <v>0</v>
      </c>
      <c r="J424" s="44">
        <f t="shared" si="101"/>
        <v>0</v>
      </c>
      <c r="K424" s="44">
        <f t="shared" si="102"/>
        <v>0</v>
      </c>
      <c r="L424" s="44">
        <f t="shared" si="103"/>
        <v>0</v>
      </c>
      <c r="M424" s="44">
        <f t="shared" ca="1" si="104"/>
        <v>-5.1713956673790377E-6</v>
      </c>
      <c r="N424" s="44">
        <f t="shared" ca="1" si="105"/>
        <v>0</v>
      </c>
      <c r="O424" s="124">
        <f t="shared" ca="1" si="106"/>
        <v>0</v>
      </c>
      <c r="P424" s="44">
        <f t="shared" ca="1" si="107"/>
        <v>0</v>
      </c>
      <c r="Q424" s="44">
        <f t="shared" ca="1" si="108"/>
        <v>0</v>
      </c>
      <c r="R424" s="28">
        <f t="shared" ca="1" si="109"/>
        <v>5.1713956673790377E-6</v>
      </c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</row>
    <row r="425" spans="1:35">
      <c r="A425" s="28"/>
      <c r="B425" s="28"/>
      <c r="C425" s="121"/>
      <c r="D425" s="123">
        <f t="shared" si="95"/>
        <v>0</v>
      </c>
      <c r="E425" s="123">
        <f t="shared" si="96"/>
        <v>0</v>
      </c>
      <c r="F425" s="44">
        <f t="shared" si="97"/>
        <v>0</v>
      </c>
      <c r="G425" s="44">
        <f t="shared" si="98"/>
        <v>0</v>
      </c>
      <c r="H425" s="44">
        <f t="shared" si="99"/>
        <v>0</v>
      </c>
      <c r="I425" s="44">
        <f t="shared" si="100"/>
        <v>0</v>
      </c>
      <c r="J425" s="44">
        <f t="shared" si="101"/>
        <v>0</v>
      </c>
      <c r="K425" s="44">
        <f t="shared" si="102"/>
        <v>0</v>
      </c>
      <c r="L425" s="44">
        <f t="shared" si="103"/>
        <v>0</v>
      </c>
      <c r="M425" s="44">
        <f t="shared" ca="1" si="104"/>
        <v>-5.1713956673790377E-6</v>
      </c>
      <c r="N425" s="44">
        <f t="shared" ca="1" si="105"/>
        <v>0</v>
      </c>
      <c r="O425" s="124">
        <f t="shared" ca="1" si="106"/>
        <v>0</v>
      </c>
      <c r="P425" s="44">
        <f t="shared" ca="1" si="107"/>
        <v>0</v>
      </c>
      <c r="Q425" s="44">
        <f t="shared" ca="1" si="108"/>
        <v>0</v>
      </c>
      <c r="R425" s="28">
        <f t="shared" ca="1" si="109"/>
        <v>5.1713956673790377E-6</v>
      </c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</row>
    <row r="426" spans="1:35">
      <c r="A426" s="28"/>
      <c r="B426" s="28"/>
      <c r="C426" s="121"/>
      <c r="D426" s="123">
        <f t="shared" si="95"/>
        <v>0</v>
      </c>
      <c r="E426" s="123">
        <f t="shared" si="96"/>
        <v>0</v>
      </c>
      <c r="F426" s="44">
        <f t="shared" si="97"/>
        <v>0</v>
      </c>
      <c r="G426" s="44">
        <f t="shared" si="98"/>
        <v>0</v>
      </c>
      <c r="H426" s="44">
        <f t="shared" si="99"/>
        <v>0</v>
      </c>
      <c r="I426" s="44">
        <f t="shared" si="100"/>
        <v>0</v>
      </c>
      <c r="J426" s="44">
        <f t="shared" si="101"/>
        <v>0</v>
      </c>
      <c r="K426" s="44">
        <f t="shared" si="102"/>
        <v>0</v>
      </c>
      <c r="L426" s="44">
        <f t="shared" si="103"/>
        <v>0</v>
      </c>
      <c r="M426" s="44">
        <f t="shared" ca="1" si="104"/>
        <v>-5.1713956673790377E-6</v>
      </c>
      <c r="N426" s="44">
        <f t="shared" ca="1" si="105"/>
        <v>0</v>
      </c>
      <c r="O426" s="124">
        <f t="shared" ca="1" si="106"/>
        <v>0</v>
      </c>
      <c r="P426" s="44">
        <f t="shared" ca="1" si="107"/>
        <v>0</v>
      </c>
      <c r="Q426" s="44">
        <f t="shared" ca="1" si="108"/>
        <v>0</v>
      </c>
      <c r="R426" s="28">
        <f t="shared" ca="1" si="109"/>
        <v>5.1713956673790377E-6</v>
      </c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</row>
    <row r="427" spans="1:35">
      <c r="A427" s="28"/>
      <c r="B427" s="28"/>
      <c r="C427" s="121"/>
      <c r="D427" s="123">
        <f t="shared" si="95"/>
        <v>0</v>
      </c>
      <c r="E427" s="123">
        <f t="shared" si="96"/>
        <v>0</v>
      </c>
      <c r="F427" s="44">
        <f t="shared" si="97"/>
        <v>0</v>
      </c>
      <c r="G427" s="44">
        <f t="shared" si="98"/>
        <v>0</v>
      </c>
      <c r="H427" s="44">
        <f t="shared" si="99"/>
        <v>0</v>
      </c>
      <c r="I427" s="44">
        <f t="shared" si="100"/>
        <v>0</v>
      </c>
      <c r="J427" s="44">
        <f t="shared" si="101"/>
        <v>0</v>
      </c>
      <c r="K427" s="44">
        <f t="shared" si="102"/>
        <v>0</v>
      </c>
      <c r="L427" s="44">
        <f t="shared" si="103"/>
        <v>0</v>
      </c>
      <c r="M427" s="44">
        <f t="shared" ca="1" si="104"/>
        <v>-5.1713956673790377E-6</v>
      </c>
      <c r="N427" s="44">
        <f t="shared" ca="1" si="105"/>
        <v>0</v>
      </c>
      <c r="O427" s="124">
        <f t="shared" ca="1" si="106"/>
        <v>0</v>
      </c>
      <c r="P427" s="44">
        <f t="shared" ca="1" si="107"/>
        <v>0</v>
      </c>
      <c r="Q427" s="44">
        <f t="shared" ca="1" si="108"/>
        <v>0</v>
      </c>
      <c r="R427" s="28">
        <f t="shared" ca="1" si="109"/>
        <v>5.1713956673790377E-6</v>
      </c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</row>
    <row r="428" spans="1:35">
      <c r="A428" s="28"/>
      <c r="B428" s="28"/>
      <c r="C428" s="121"/>
      <c r="D428" s="123">
        <f t="shared" si="95"/>
        <v>0</v>
      </c>
      <c r="E428" s="123">
        <f t="shared" si="96"/>
        <v>0</v>
      </c>
      <c r="F428" s="44">
        <f t="shared" si="97"/>
        <v>0</v>
      </c>
      <c r="G428" s="44">
        <f t="shared" si="98"/>
        <v>0</v>
      </c>
      <c r="H428" s="44">
        <f t="shared" si="99"/>
        <v>0</v>
      </c>
      <c r="I428" s="44">
        <f t="shared" si="100"/>
        <v>0</v>
      </c>
      <c r="J428" s="44">
        <f t="shared" si="101"/>
        <v>0</v>
      </c>
      <c r="K428" s="44">
        <f t="shared" si="102"/>
        <v>0</v>
      </c>
      <c r="L428" s="44">
        <f t="shared" si="103"/>
        <v>0</v>
      </c>
      <c r="M428" s="44">
        <f t="shared" ca="1" si="104"/>
        <v>-5.1713956673790377E-6</v>
      </c>
      <c r="N428" s="44">
        <f t="shared" ca="1" si="105"/>
        <v>0</v>
      </c>
      <c r="O428" s="124">
        <f t="shared" ca="1" si="106"/>
        <v>0</v>
      </c>
      <c r="P428" s="44">
        <f t="shared" ca="1" si="107"/>
        <v>0</v>
      </c>
      <c r="Q428" s="44">
        <f t="shared" ca="1" si="108"/>
        <v>0</v>
      </c>
      <c r="R428" s="28">
        <f t="shared" ca="1" si="109"/>
        <v>5.1713956673790377E-6</v>
      </c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</row>
    <row r="429" spans="1:35">
      <c r="A429" s="28"/>
      <c r="B429" s="28"/>
      <c r="C429" s="121"/>
      <c r="D429" s="123">
        <f t="shared" si="95"/>
        <v>0</v>
      </c>
      <c r="E429" s="123">
        <f t="shared" si="96"/>
        <v>0</v>
      </c>
      <c r="F429" s="44">
        <f t="shared" si="97"/>
        <v>0</v>
      </c>
      <c r="G429" s="44">
        <f t="shared" si="98"/>
        <v>0</v>
      </c>
      <c r="H429" s="44">
        <f t="shared" si="99"/>
        <v>0</v>
      </c>
      <c r="I429" s="44">
        <f t="shared" si="100"/>
        <v>0</v>
      </c>
      <c r="J429" s="44">
        <f t="shared" si="101"/>
        <v>0</v>
      </c>
      <c r="K429" s="44">
        <f t="shared" si="102"/>
        <v>0</v>
      </c>
      <c r="L429" s="44">
        <f t="shared" si="103"/>
        <v>0</v>
      </c>
      <c r="M429" s="44">
        <f t="shared" ca="1" si="104"/>
        <v>-5.1713956673790377E-6</v>
      </c>
      <c r="N429" s="44">
        <f t="shared" ca="1" si="105"/>
        <v>0</v>
      </c>
      <c r="O429" s="124">
        <f t="shared" ca="1" si="106"/>
        <v>0</v>
      </c>
      <c r="P429" s="44">
        <f t="shared" ca="1" si="107"/>
        <v>0</v>
      </c>
      <c r="Q429" s="44">
        <f t="shared" ca="1" si="108"/>
        <v>0</v>
      </c>
      <c r="R429" s="28">
        <f t="shared" ca="1" si="109"/>
        <v>5.1713956673790377E-6</v>
      </c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</row>
    <row r="430" spans="1:35">
      <c r="A430" s="28"/>
      <c r="B430" s="28"/>
      <c r="C430" s="121"/>
      <c r="D430" s="123">
        <f t="shared" si="95"/>
        <v>0</v>
      </c>
      <c r="E430" s="123">
        <f t="shared" si="96"/>
        <v>0</v>
      </c>
      <c r="F430" s="44">
        <f t="shared" si="97"/>
        <v>0</v>
      </c>
      <c r="G430" s="44">
        <f t="shared" si="98"/>
        <v>0</v>
      </c>
      <c r="H430" s="44">
        <f t="shared" si="99"/>
        <v>0</v>
      </c>
      <c r="I430" s="44">
        <f t="shared" si="100"/>
        <v>0</v>
      </c>
      <c r="J430" s="44">
        <f t="shared" si="101"/>
        <v>0</v>
      </c>
      <c r="K430" s="44">
        <f t="shared" si="102"/>
        <v>0</v>
      </c>
      <c r="L430" s="44">
        <f t="shared" si="103"/>
        <v>0</v>
      </c>
      <c r="M430" s="44">
        <f t="shared" ca="1" si="104"/>
        <v>-5.1713956673790377E-6</v>
      </c>
      <c r="N430" s="44">
        <f t="shared" ca="1" si="105"/>
        <v>0</v>
      </c>
      <c r="O430" s="124">
        <f t="shared" ca="1" si="106"/>
        <v>0</v>
      </c>
      <c r="P430" s="44">
        <f t="shared" ca="1" si="107"/>
        <v>0</v>
      </c>
      <c r="Q430" s="44">
        <f t="shared" ca="1" si="108"/>
        <v>0</v>
      </c>
      <c r="R430" s="28">
        <f t="shared" ca="1" si="109"/>
        <v>5.1713956673790377E-6</v>
      </c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</row>
    <row r="431" spans="1:35">
      <c r="A431" s="28"/>
      <c r="B431" s="28"/>
      <c r="C431" s="121"/>
      <c r="D431" s="123">
        <f t="shared" si="95"/>
        <v>0</v>
      </c>
      <c r="E431" s="123">
        <f t="shared" si="96"/>
        <v>0</v>
      </c>
      <c r="F431" s="44">
        <f t="shared" si="97"/>
        <v>0</v>
      </c>
      <c r="G431" s="44">
        <f t="shared" si="98"/>
        <v>0</v>
      </c>
      <c r="H431" s="44">
        <f t="shared" si="99"/>
        <v>0</v>
      </c>
      <c r="I431" s="44">
        <f t="shared" si="100"/>
        <v>0</v>
      </c>
      <c r="J431" s="44">
        <f t="shared" si="101"/>
        <v>0</v>
      </c>
      <c r="K431" s="44">
        <f t="shared" si="102"/>
        <v>0</v>
      </c>
      <c r="L431" s="44">
        <f t="shared" si="103"/>
        <v>0</v>
      </c>
      <c r="M431" s="44">
        <f t="shared" ca="1" si="104"/>
        <v>-5.1713956673790377E-6</v>
      </c>
      <c r="N431" s="44">
        <f t="shared" ca="1" si="105"/>
        <v>0</v>
      </c>
      <c r="O431" s="124">
        <f t="shared" ca="1" si="106"/>
        <v>0</v>
      </c>
      <c r="P431" s="44">
        <f t="shared" ca="1" si="107"/>
        <v>0</v>
      </c>
      <c r="Q431" s="44">
        <f t="shared" ca="1" si="108"/>
        <v>0</v>
      </c>
      <c r="R431" s="28">
        <f t="shared" ca="1" si="109"/>
        <v>5.1713956673790377E-6</v>
      </c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</row>
    <row r="432" spans="1:35">
      <c r="A432" s="28"/>
      <c r="B432" s="28"/>
      <c r="C432" s="121"/>
      <c r="D432" s="123">
        <f t="shared" si="95"/>
        <v>0</v>
      </c>
      <c r="E432" s="123">
        <f t="shared" si="96"/>
        <v>0</v>
      </c>
      <c r="F432" s="44">
        <f t="shared" si="97"/>
        <v>0</v>
      </c>
      <c r="G432" s="44">
        <f t="shared" si="98"/>
        <v>0</v>
      </c>
      <c r="H432" s="44">
        <f t="shared" si="99"/>
        <v>0</v>
      </c>
      <c r="I432" s="44">
        <f t="shared" si="100"/>
        <v>0</v>
      </c>
      <c r="J432" s="44">
        <f t="shared" si="101"/>
        <v>0</v>
      </c>
      <c r="K432" s="44">
        <f t="shared" si="102"/>
        <v>0</v>
      </c>
      <c r="L432" s="44">
        <f t="shared" si="103"/>
        <v>0</v>
      </c>
      <c r="M432" s="44">
        <f t="shared" ca="1" si="104"/>
        <v>-5.1713956673790377E-6</v>
      </c>
      <c r="N432" s="44">
        <f t="shared" ca="1" si="105"/>
        <v>0</v>
      </c>
      <c r="O432" s="124">
        <f t="shared" ca="1" si="106"/>
        <v>0</v>
      </c>
      <c r="P432" s="44">
        <f t="shared" ca="1" si="107"/>
        <v>0</v>
      </c>
      <c r="Q432" s="44">
        <f t="shared" ca="1" si="108"/>
        <v>0</v>
      </c>
      <c r="R432" s="28">
        <f t="shared" ca="1" si="109"/>
        <v>5.1713956673790377E-6</v>
      </c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</row>
    <row r="433" spans="1:35">
      <c r="A433" s="28"/>
      <c r="B433" s="28"/>
      <c r="C433" s="121"/>
      <c r="D433" s="123">
        <f t="shared" si="95"/>
        <v>0</v>
      </c>
      <c r="E433" s="123">
        <f t="shared" si="96"/>
        <v>0</v>
      </c>
      <c r="F433" s="44">
        <f t="shared" si="97"/>
        <v>0</v>
      </c>
      <c r="G433" s="44">
        <f t="shared" si="98"/>
        <v>0</v>
      </c>
      <c r="H433" s="44">
        <f t="shared" si="99"/>
        <v>0</v>
      </c>
      <c r="I433" s="44">
        <f t="shared" si="100"/>
        <v>0</v>
      </c>
      <c r="J433" s="44">
        <f t="shared" si="101"/>
        <v>0</v>
      </c>
      <c r="K433" s="44">
        <f t="shared" si="102"/>
        <v>0</v>
      </c>
      <c r="L433" s="44">
        <f t="shared" si="103"/>
        <v>0</v>
      </c>
      <c r="M433" s="44">
        <f t="shared" ca="1" si="104"/>
        <v>-5.1713956673790377E-6</v>
      </c>
      <c r="N433" s="44">
        <f t="shared" ca="1" si="105"/>
        <v>0</v>
      </c>
      <c r="O433" s="124">
        <f t="shared" ca="1" si="106"/>
        <v>0</v>
      </c>
      <c r="P433" s="44">
        <f t="shared" ca="1" si="107"/>
        <v>0</v>
      </c>
      <c r="Q433" s="44">
        <f t="shared" ca="1" si="108"/>
        <v>0</v>
      </c>
      <c r="R433" s="28">
        <f t="shared" ca="1" si="109"/>
        <v>5.1713956673790377E-6</v>
      </c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</row>
    <row r="434" spans="1:35">
      <c r="A434" s="28"/>
      <c r="B434" s="28"/>
      <c r="C434" s="121"/>
      <c r="D434" s="123">
        <f t="shared" si="95"/>
        <v>0</v>
      </c>
      <c r="E434" s="123">
        <f t="shared" si="96"/>
        <v>0</v>
      </c>
      <c r="F434" s="44">
        <f t="shared" si="97"/>
        <v>0</v>
      </c>
      <c r="G434" s="44">
        <f t="shared" si="98"/>
        <v>0</v>
      </c>
      <c r="H434" s="44">
        <f t="shared" si="99"/>
        <v>0</v>
      </c>
      <c r="I434" s="44">
        <f t="shared" si="100"/>
        <v>0</v>
      </c>
      <c r="J434" s="44">
        <f t="shared" si="101"/>
        <v>0</v>
      </c>
      <c r="K434" s="44">
        <f t="shared" si="102"/>
        <v>0</v>
      </c>
      <c r="L434" s="44">
        <f t="shared" si="103"/>
        <v>0</v>
      </c>
      <c r="M434" s="44">
        <f t="shared" ca="1" si="104"/>
        <v>-5.1713956673790377E-6</v>
      </c>
      <c r="N434" s="44">
        <f t="shared" ca="1" si="105"/>
        <v>0</v>
      </c>
      <c r="O434" s="124">
        <f t="shared" ca="1" si="106"/>
        <v>0</v>
      </c>
      <c r="P434" s="44">
        <f t="shared" ca="1" si="107"/>
        <v>0</v>
      </c>
      <c r="Q434" s="44">
        <f t="shared" ca="1" si="108"/>
        <v>0</v>
      </c>
      <c r="R434" s="28">
        <f t="shared" ca="1" si="109"/>
        <v>5.1713956673790377E-6</v>
      </c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</row>
    <row r="435" spans="1:35">
      <c r="A435" s="28"/>
      <c r="B435" s="28"/>
      <c r="C435" s="121"/>
      <c r="D435" s="123">
        <f t="shared" si="95"/>
        <v>0</v>
      </c>
      <c r="E435" s="123">
        <f t="shared" si="96"/>
        <v>0</v>
      </c>
      <c r="F435" s="44">
        <f t="shared" si="97"/>
        <v>0</v>
      </c>
      <c r="G435" s="44">
        <f t="shared" si="98"/>
        <v>0</v>
      </c>
      <c r="H435" s="44">
        <f t="shared" si="99"/>
        <v>0</v>
      </c>
      <c r="I435" s="44">
        <f t="shared" si="100"/>
        <v>0</v>
      </c>
      <c r="J435" s="44">
        <f t="shared" si="101"/>
        <v>0</v>
      </c>
      <c r="K435" s="44">
        <f t="shared" si="102"/>
        <v>0</v>
      </c>
      <c r="L435" s="44">
        <f t="shared" si="103"/>
        <v>0</v>
      </c>
      <c r="M435" s="44">
        <f t="shared" ca="1" si="104"/>
        <v>-5.1713956673790377E-6</v>
      </c>
      <c r="N435" s="44">
        <f t="shared" ca="1" si="105"/>
        <v>0</v>
      </c>
      <c r="O435" s="124">
        <f t="shared" ca="1" si="106"/>
        <v>0</v>
      </c>
      <c r="P435" s="44">
        <f t="shared" ca="1" si="107"/>
        <v>0</v>
      </c>
      <c r="Q435" s="44">
        <f t="shared" ca="1" si="108"/>
        <v>0</v>
      </c>
      <c r="R435" s="28">
        <f t="shared" ca="1" si="109"/>
        <v>5.1713956673790377E-6</v>
      </c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</row>
    <row r="436" spans="1:35">
      <c r="A436" s="28"/>
      <c r="B436" s="28"/>
      <c r="C436" s="121"/>
      <c r="D436" s="123">
        <f t="shared" si="95"/>
        <v>0</v>
      </c>
      <c r="E436" s="123">
        <f t="shared" si="96"/>
        <v>0</v>
      </c>
      <c r="F436" s="44">
        <f t="shared" si="97"/>
        <v>0</v>
      </c>
      <c r="G436" s="44">
        <f t="shared" si="98"/>
        <v>0</v>
      </c>
      <c r="H436" s="44">
        <f t="shared" si="99"/>
        <v>0</v>
      </c>
      <c r="I436" s="44">
        <f t="shared" si="100"/>
        <v>0</v>
      </c>
      <c r="J436" s="44">
        <f t="shared" si="101"/>
        <v>0</v>
      </c>
      <c r="K436" s="44">
        <f t="shared" si="102"/>
        <v>0</v>
      </c>
      <c r="L436" s="44">
        <f t="shared" si="103"/>
        <v>0</v>
      </c>
      <c r="M436" s="44">
        <f t="shared" ca="1" si="104"/>
        <v>-5.1713956673790377E-6</v>
      </c>
      <c r="N436" s="44">
        <f t="shared" ca="1" si="105"/>
        <v>0</v>
      </c>
      <c r="O436" s="124">
        <f t="shared" ca="1" si="106"/>
        <v>0</v>
      </c>
      <c r="P436" s="44">
        <f t="shared" ca="1" si="107"/>
        <v>0</v>
      </c>
      <c r="Q436" s="44">
        <f t="shared" ca="1" si="108"/>
        <v>0</v>
      </c>
      <c r="R436" s="28">
        <f t="shared" ca="1" si="109"/>
        <v>5.1713956673790377E-6</v>
      </c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</row>
    <row r="437" spans="1:35">
      <c r="A437" s="28"/>
      <c r="B437" s="28"/>
      <c r="C437" s="121"/>
      <c r="D437" s="123">
        <f t="shared" si="95"/>
        <v>0</v>
      </c>
      <c r="E437" s="123">
        <f t="shared" si="96"/>
        <v>0</v>
      </c>
      <c r="F437" s="44">
        <f t="shared" si="97"/>
        <v>0</v>
      </c>
      <c r="G437" s="44">
        <f t="shared" si="98"/>
        <v>0</v>
      </c>
      <c r="H437" s="44">
        <f t="shared" si="99"/>
        <v>0</v>
      </c>
      <c r="I437" s="44">
        <f t="shared" si="100"/>
        <v>0</v>
      </c>
      <c r="J437" s="44">
        <f t="shared" si="101"/>
        <v>0</v>
      </c>
      <c r="K437" s="44">
        <f t="shared" si="102"/>
        <v>0</v>
      </c>
      <c r="L437" s="44">
        <f t="shared" si="103"/>
        <v>0</v>
      </c>
      <c r="M437" s="44">
        <f t="shared" ca="1" si="104"/>
        <v>-5.1713956673790377E-6</v>
      </c>
      <c r="N437" s="44">
        <f t="shared" ca="1" si="105"/>
        <v>0</v>
      </c>
      <c r="O437" s="124">
        <f t="shared" ca="1" si="106"/>
        <v>0</v>
      </c>
      <c r="P437" s="44">
        <f t="shared" ca="1" si="107"/>
        <v>0</v>
      </c>
      <c r="Q437" s="44">
        <f t="shared" ca="1" si="108"/>
        <v>0</v>
      </c>
      <c r="R437" s="28">
        <f t="shared" ca="1" si="109"/>
        <v>5.1713956673790377E-6</v>
      </c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</row>
    <row r="438" spans="1:35">
      <c r="A438" s="28"/>
      <c r="B438" s="28"/>
      <c r="C438" s="121"/>
      <c r="D438" s="123">
        <f t="shared" si="95"/>
        <v>0</v>
      </c>
      <c r="E438" s="123">
        <f t="shared" si="96"/>
        <v>0</v>
      </c>
      <c r="F438" s="44">
        <f t="shared" si="97"/>
        <v>0</v>
      </c>
      <c r="G438" s="44">
        <f t="shared" si="98"/>
        <v>0</v>
      </c>
      <c r="H438" s="44">
        <f t="shared" si="99"/>
        <v>0</v>
      </c>
      <c r="I438" s="44">
        <f t="shared" si="100"/>
        <v>0</v>
      </c>
      <c r="J438" s="44">
        <f t="shared" si="101"/>
        <v>0</v>
      </c>
      <c r="K438" s="44">
        <f t="shared" si="102"/>
        <v>0</v>
      </c>
      <c r="L438" s="44">
        <f t="shared" si="103"/>
        <v>0</v>
      </c>
      <c r="M438" s="44">
        <f t="shared" ca="1" si="104"/>
        <v>-5.1713956673790377E-6</v>
      </c>
      <c r="N438" s="44">
        <f t="shared" ca="1" si="105"/>
        <v>0</v>
      </c>
      <c r="O438" s="124">
        <f t="shared" ca="1" si="106"/>
        <v>0</v>
      </c>
      <c r="P438" s="44">
        <f t="shared" ca="1" si="107"/>
        <v>0</v>
      </c>
      <c r="Q438" s="44">
        <f t="shared" ca="1" si="108"/>
        <v>0</v>
      </c>
      <c r="R438" s="28">
        <f t="shared" ca="1" si="109"/>
        <v>5.1713956673790377E-6</v>
      </c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</row>
    <row r="439" spans="1:35">
      <c r="A439" s="28"/>
      <c r="B439" s="28"/>
      <c r="C439" s="121"/>
      <c r="D439" s="123">
        <f t="shared" si="95"/>
        <v>0</v>
      </c>
      <c r="E439" s="123">
        <f t="shared" si="96"/>
        <v>0</v>
      </c>
      <c r="F439" s="44">
        <f t="shared" si="97"/>
        <v>0</v>
      </c>
      <c r="G439" s="44">
        <f t="shared" si="98"/>
        <v>0</v>
      </c>
      <c r="H439" s="44">
        <f t="shared" si="99"/>
        <v>0</v>
      </c>
      <c r="I439" s="44">
        <f t="shared" si="100"/>
        <v>0</v>
      </c>
      <c r="J439" s="44">
        <f t="shared" si="101"/>
        <v>0</v>
      </c>
      <c r="K439" s="44">
        <f t="shared" si="102"/>
        <v>0</v>
      </c>
      <c r="L439" s="44">
        <f t="shared" si="103"/>
        <v>0</v>
      </c>
      <c r="M439" s="44">
        <f t="shared" ca="1" si="104"/>
        <v>-5.1713956673790377E-6</v>
      </c>
      <c r="N439" s="44">
        <f t="shared" ca="1" si="105"/>
        <v>0</v>
      </c>
      <c r="O439" s="124">
        <f t="shared" ca="1" si="106"/>
        <v>0</v>
      </c>
      <c r="P439" s="44">
        <f t="shared" ca="1" si="107"/>
        <v>0</v>
      </c>
      <c r="Q439" s="44">
        <f t="shared" ca="1" si="108"/>
        <v>0</v>
      </c>
      <c r="R439" s="28">
        <f t="shared" ca="1" si="109"/>
        <v>5.1713956673790377E-6</v>
      </c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</row>
    <row r="440" spans="1:35">
      <c r="A440" s="28"/>
      <c r="B440" s="28"/>
      <c r="C440" s="121"/>
      <c r="D440" s="123">
        <f t="shared" si="95"/>
        <v>0</v>
      </c>
      <c r="E440" s="123">
        <f t="shared" si="96"/>
        <v>0</v>
      </c>
      <c r="F440" s="44">
        <f t="shared" si="97"/>
        <v>0</v>
      </c>
      <c r="G440" s="44">
        <f t="shared" si="98"/>
        <v>0</v>
      </c>
      <c r="H440" s="44">
        <f t="shared" si="99"/>
        <v>0</v>
      </c>
      <c r="I440" s="44">
        <f t="shared" si="100"/>
        <v>0</v>
      </c>
      <c r="J440" s="44">
        <f t="shared" si="101"/>
        <v>0</v>
      </c>
      <c r="K440" s="44">
        <f t="shared" si="102"/>
        <v>0</v>
      </c>
      <c r="L440" s="44">
        <f t="shared" si="103"/>
        <v>0</v>
      </c>
      <c r="M440" s="44">
        <f t="shared" ca="1" si="104"/>
        <v>-5.1713956673790377E-6</v>
      </c>
      <c r="N440" s="44">
        <f t="shared" ca="1" si="105"/>
        <v>0</v>
      </c>
      <c r="O440" s="124">
        <f t="shared" ca="1" si="106"/>
        <v>0</v>
      </c>
      <c r="P440" s="44">
        <f t="shared" ca="1" si="107"/>
        <v>0</v>
      </c>
      <c r="Q440" s="44">
        <f t="shared" ca="1" si="108"/>
        <v>0</v>
      </c>
      <c r="R440" s="28">
        <f t="shared" ca="1" si="109"/>
        <v>5.1713956673790377E-6</v>
      </c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</row>
    <row r="441" spans="1:35">
      <c r="A441" s="28"/>
      <c r="B441" s="28"/>
      <c r="C441" s="121"/>
      <c r="D441" s="123">
        <f t="shared" si="95"/>
        <v>0</v>
      </c>
      <c r="E441" s="123">
        <f t="shared" si="96"/>
        <v>0</v>
      </c>
      <c r="F441" s="44">
        <f t="shared" si="97"/>
        <v>0</v>
      </c>
      <c r="G441" s="44">
        <f t="shared" si="98"/>
        <v>0</v>
      </c>
      <c r="H441" s="44">
        <f t="shared" si="99"/>
        <v>0</v>
      </c>
      <c r="I441" s="44">
        <f t="shared" si="100"/>
        <v>0</v>
      </c>
      <c r="J441" s="44">
        <f t="shared" si="101"/>
        <v>0</v>
      </c>
      <c r="K441" s="44">
        <f t="shared" si="102"/>
        <v>0</v>
      </c>
      <c r="L441" s="44">
        <f t="shared" si="103"/>
        <v>0</v>
      </c>
      <c r="M441" s="44">
        <f t="shared" ca="1" si="104"/>
        <v>-5.1713956673790377E-6</v>
      </c>
      <c r="N441" s="44">
        <f t="shared" ca="1" si="105"/>
        <v>0</v>
      </c>
      <c r="O441" s="124">
        <f t="shared" ca="1" si="106"/>
        <v>0</v>
      </c>
      <c r="P441" s="44">
        <f t="shared" ca="1" si="107"/>
        <v>0</v>
      </c>
      <c r="Q441" s="44">
        <f t="shared" ca="1" si="108"/>
        <v>0</v>
      </c>
      <c r="R441" s="28">
        <f t="shared" ca="1" si="109"/>
        <v>5.1713956673790377E-6</v>
      </c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</row>
    <row r="442" spans="1:35">
      <c r="A442" s="28"/>
      <c r="B442" s="28"/>
      <c r="C442" s="121"/>
      <c r="D442" s="123">
        <f t="shared" si="95"/>
        <v>0</v>
      </c>
      <c r="E442" s="123">
        <f t="shared" si="96"/>
        <v>0</v>
      </c>
      <c r="F442" s="44">
        <f t="shared" si="97"/>
        <v>0</v>
      </c>
      <c r="G442" s="44">
        <f t="shared" si="98"/>
        <v>0</v>
      </c>
      <c r="H442" s="44">
        <f t="shared" si="99"/>
        <v>0</v>
      </c>
      <c r="I442" s="44">
        <f t="shared" si="100"/>
        <v>0</v>
      </c>
      <c r="J442" s="44">
        <f t="shared" si="101"/>
        <v>0</v>
      </c>
      <c r="K442" s="44">
        <f t="shared" si="102"/>
        <v>0</v>
      </c>
      <c r="L442" s="44">
        <f t="shared" si="103"/>
        <v>0</v>
      </c>
      <c r="M442" s="44">
        <f t="shared" ca="1" si="104"/>
        <v>-5.1713956673790377E-6</v>
      </c>
      <c r="N442" s="44">
        <f t="shared" ca="1" si="105"/>
        <v>0</v>
      </c>
      <c r="O442" s="124">
        <f t="shared" ca="1" si="106"/>
        <v>0</v>
      </c>
      <c r="P442" s="44">
        <f t="shared" ca="1" si="107"/>
        <v>0</v>
      </c>
      <c r="Q442" s="44">
        <f t="shared" ca="1" si="108"/>
        <v>0</v>
      </c>
      <c r="R442" s="28">
        <f t="shared" ca="1" si="109"/>
        <v>5.1713956673790377E-6</v>
      </c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</row>
    <row r="443" spans="1:35">
      <c r="A443" s="28"/>
      <c r="B443" s="28"/>
      <c r="C443" s="121"/>
      <c r="D443" s="123">
        <f t="shared" si="95"/>
        <v>0</v>
      </c>
      <c r="E443" s="123">
        <f t="shared" si="96"/>
        <v>0</v>
      </c>
      <c r="F443" s="44">
        <f t="shared" si="97"/>
        <v>0</v>
      </c>
      <c r="G443" s="44">
        <f t="shared" si="98"/>
        <v>0</v>
      </c>
      <c r="H443" s="44">
        <f t="shared" si="99"/>
        <v>0</v>
      </c>
      <c r="I443" s="44">
        <f t="shared" si="100"/>
        <v>0</v>
      </c>
      <c r="J443" s="44">
        <f t="shared" si="101"/>
        <v>0</v>
      </c>
      <c r="K443" s="44">
        <f t="shared" si="102"/>
        <v>0</v>
      </c>
      <c r="L443" s="44">
        <f t="shared" si="103"/>
        <v>0</v>
      </c>
      <c r="M443" s="44">
        <f t="shared" ca="1" si="104"/>
        <v>-5.1713956673790377E-6</v>
      </c>
      <c r="N443" s="44">
        <f t="shared" ca="1" si="105"/>
        <v>0</v>
      </c>
      <c r="O443" s="124">
        <f t="shared" ca="1" si="106"/>
        <v>0</v>
      </c>
      <c r="P443" s="44">
        <f t="shared" ca="1" si="107"/>
        <v>0</v>
      </c>
      <c r="Q443" s="44">
        <f t="shared" ca="1" si="108"/>
        <v>0</v>
      </c>
      <c r="R443" s="28">
        <f t="shared" ca="1" si="109"/>
        <v>5.1713956673790377E-6</v>
      </c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</row>
    <row r="444" spans="1:35">
      <c r="A444" s="28"/>
      <c r="B444" s="28"/>
      <c r="C444" s="121"/>
      <c r="D444" s="123">
        <f t="shared" si="95"/>
        <v>0</v>
      </c>
      <c r="E444" s="123">
        <f t="shared" si="96"/>
        <v>0</v>
      </c>
      <c r="F444" s="44">
        <f t="shared" si="97"/>
        <v>0</v>
      </c>
      <c r="G444" s="44">
        <f t="shared" si="98"/>
        <v>0</v>
      </c>
      <c r="H444" s="44">
        <f t="shared" si="99"/>
        <v>0</v>
      </c>
      <c r="I444" s="44">
        <f t="shared" si="100"/>
        <v>0</v>
      </c>
      <c r="J444" s="44">
        <f t="shared" si="101"/>
        <v>0</v>
      </c>
      <c r="K444" s="44">
        <f t="shared" si="102"/>
        <v>0</v>
      </c>
      <c r="L444" s="44">
        <f t="shared" si="103"/>
        <v>0</v>
      </c>
      <c r="M444" s="44">
        <f t="shared" ca="1" si="104"/>
        <v>-5.1713956673790377E-6</v>
      </c>
      <c r="N444" s="44">
        <f t="shared" ca="1" si="105"/>
        <v>0</v>
      </c>
      <c r="O444" s="124">
        <f t="shared" ca="1" si="106"/>
        <v>0</v>
      </c>
      <c r="P444" s="44">
        <f t="shared" ca="1" si="107"/>
        <v>0</v>
      </c>
      <c r="Q444" s="44">
        <f t="shared" ca="1" si="108"/>
        <v>0</v>
      </c>
      <c r="R444" s="28">
        <f t="shared" ca="1" si="109"/>
        <v>5.1713956673790377E-6</v>
      </c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</row>
    <row r="445" spans="1:35">
      <c r="A445" s="28"/>
      <c r="B445" s="28"/>
      <c r="C445" s="121"/>
      <c r="D445" s="123">
        <f t="shared" si="95"/>
        <v>0</v>
      </c>
      <c r="E445" s="123">
        <f t="shared" si="96"/>
        <v>0</v>
      </c>
      <c r="F445" s="44">
        <f t="shared" si="97"/>
        <v>0</v>
      </c>
      <c r="G445" s="44">
        <f t="shared" si="98"/>
        <v>0</v>
      </c>
      <c r="H445" s="44">
        <f t="shared" si="99"/>
        <v>0</v>
      </c>
      <c r="I445" s="44">
        <f t="shared" si="100"/>
        <v>0</v>
      </c>
      <c r="J445" s="44">
        <f t="shared" si="101"/>
        <v>0</v>
      </c>
      <c r="K445" s="44">
        <f t="shared" si="102"/>
        <v>0</v>
      </c>
      <c r="L445" s="44">
        <f t="shared" si="103"/>
        <v>0</v>
      </c>
      <c r="M445" s="44">
        <f t="shared" ca="1" si="104"/>
        <v>-5.1713956673790377E-6</v>
      </c>
      <c r="N445" s="44">
        <f t="shared" ca="1" si="105"/>
        <v>0</v>
      </c>
      <c r="O445" s="124">
        <f t="shared" ca="1" si="106"/>
        <v>0</v>
      </c>
      <c r="P445" s="44">
        <f t="shared" ca="1" si="107"/>
        <v>0</v>
      </c>
      <c r="Q445" s="44">
        <f t="shared" ca="1" si="108"/>
        <v>0</v>
      </c>
      <c r="R445" s="28">
        <f t="shared" ca="1" si="109"/>
        <v>5.1713956673790377E-6</v>
      </c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</row>
    <row r="446" spans="1:35">
      <c r="A446" s="28"/>
      <c r="B446" s="28"/>
      <c r="C446" s="121"/>
      <c r="D446" s="123">
        <f t="shared" si="95"/>
        <v>0</v>
      </c>
      <c r="E446" s="123">
        <f t="shared" si="96"/>
        <v>0</v>
      </c>
      <c r="F446" s="44">
        <f t="shared" si="97"/>
        <v>0</v>
      </c>
      <c r="G446" s="44">
        <f t="shared" si="98"/>
        <v>0</v>
      </c>
      <c r="H446" s="44">
        <f t="shared" si="99"/>
        <v>0</v>
      </c>
      <c r="I446" s="44">
        <f t="shared" si="100"/>
        <v>0</v>
      </c>
      <c r="J446" s="44">
        <f t="shared" si="101"/>
        <v>0</v>
      </c>
      <c r="K446" s="44">
        <f t="shared" si="102"/>
        <v>0</v>
      </c>
      <c r="L446" s="44">
        <f t="shared" si="103"/>
        <v>0</v>
      </c>
      <c r="M446" s="44">
        <f t="shared" ca="1" si="104"/>
        <v>-5.1713956673790377E-6</v>
      </c>
      <c r="N446" s="44">
        <f t="shared" ca="1" si="105"/>
        <v>0</v>
      </c>
      <c r="O446" s="124">
        <f t="shared" ca="1" si="106"/>
        <v>0</v>
      </c>
      <c r="P446" s="44">
        <f t="shared" ca="1" si="107"/>
        <v>0</v>
      </c>
      <c r="Q446" s="44">
        <f t="shared" ca="1" si="108"/>
        <v>0</v>
      </c>
      <c r="R446" s="28">
        <f t="shared" ca="1" si="109"/>
        <v>5.1713956673790377E-6</v>
      </c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</row>
    <row r="447" spans="1:35">
      <c r="A447" s="28"/>
      <c r="B447" s="28"/>
      <c r="C447" s="121"/>
      <c r="D447" s="123">
        <f t="shared" si="95"/>
        <v>0</v>
      </c>
      <c r="E447" s="123">
        <f t="shared" si="96"/>
        <v>0</v>
      </c>
      <c r="F447" s="44">
        <f t="shared" si="97"/>
        <v>0</v>
      </c>
      <c r="G447" s="44">
        <f t="shared" si="98"/>
        <v>0</v>
      </c>
      <c r="H447" s="44">
        <f t="shared" si="99"/>
        <v>0</v>
      </c>
      <c r="I447" s="44">
        <f t="shared" si="100"/>
        <v>0</v>
      </c>
      <c r="J447" s="44">
        <f t="shared" si="101"/>
        <v>0</v>
      </c>
      <c r="K447" s="44">
        <f t="shared" si="102"/>
        <v>0</v>
      </c>
      <c r="L447" s="44">
        <f t="shared" si="103"/>
        <v>0</v>
      </c>
      <c r="M447" s="44">
        <f t="shared" ca="1" si="104"/>
        <v>-5.1713956673790377E-6</v>
      </c>
      <c r="N447" s="44">
        <f t="shared" ca="1" si="105"/>
        <v>0</v>
      </c>
      <c r="O447" s="124">
        <f t="shared" ca="1" si="106"/>
        <v>0</v>
      </c>
      <c r="P447" s="44">
        <f t="shared" ca="1" si="107"/>
        <v>0</v>
      </c>
      <c r="Q447" s="44">
        <f t="shared" ca="1" si="108"/>
        <v>0</v>
      </c>
      <c r="R447" s="28">
        <f t="shared" ca="1" si="109"/>
        <v>5.1713956673790377E-6</v>
      </c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</row>
    <row r="448" spans="1:35">
      <c r="A448" s="28"/>
      <c r="B448" s="28"/>
      <c r="C448" s="121"/>
      <c r="D448" s="123">
        <f t="shared" si="95"/>
        <v>0</v>
      </c>
      <c r="E448" s="123">
        <f t="shared" si="96"/>
        <v>0</v>
      </c>
      <c r="F448" s="44">
        <f t="shared" si="97"/>
        <v>0</v>
      </c>
      <c r="G448" s="44">
        <f t="shared" si="98"/>
        <v>0</v>
      </c>
      <c r="H448" s="44">
        <f t="shared" si="99"/>
        <v>0</v>
      </c>
      <c r="I448" s="44">
        <f t="shared" si="100"/>
        <v>0</v>
      </c>
      <c r="J448" s="44">
        <f t="shared" si="101"/>
        <v>0</v>
      </c>
      <c r="K448" s="44">
        <f t="shared" si="102"/>
        <v>0</v>
      </c>
      <c r="L448" s="44">
        <f t="shared" si="103"/>
        <v>0</v>
      </c>
      <c r="M448" s="44">
        <f t="shared" ca="1" si="104"/>
        <v>-5.1713956673790377E-6</v>
      </c>
      <c r="N448" s="44">
        <f t="shared" ca="1" si="105"/>
        <v>0</v>
      </c>
      <c r="O448" s="124">
        <f t="shared" ca="1" si="106"/>
        <v>0</v>
      </c>
      <c r="P448" s="44">
        <f t="shared" ca="1" si="107"/>
        <v>0</v>
      </c>
      <c r="Q448" s="44">
        <f t="shared" ca="1" si="108"/>
        <v>0</v>
      </c>
      <c r="R448" s="28">
        <f t="shared" ca="1" si="109"/>
        <v>5.1713956673790377E-6</v>
      </c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</row>
    <row r="449" spans="1:35">
      <c r="A449" s="28"/>
      <c r="B449" s="28"/>
      <c r="C449" s="121"/>
      <c r="D449" s="123">
        <f t="shared" si="95"/>
        <v>0</v>
      </c>
      <c r="E449" s="123">
        <f t="shared" si="96"/>
        <v>0</v>
      </c>
      <c r="F449" s="44">
        <f t="shared" si="97"/>
        <v>0</v>
      </c>
      <c r="G449" s="44">
        <f t="shared" si="98"/>
        <v>0</v>
      </c>
      <c r="H449" s="44">
        <f t="shared" si="99"/>
        <v>0</v>
      </c>
      <c r="I449" s="44">
        <f t="shared" si="100"/>
        <v>0</v>
      </c>
      <c r="J449" s="44">
        <f t="shared" si="101"/>
        <v>0</v>
      </c>
      <c r="K449" s="44">
        <f t="shared" si="102"/>
        <v>0</v>
      </c>
      <c r="L449" s="44">
        <f t="shared" si="103"/>
        <v>0</v>
      </c>
      <c r="M449" s="44">
        <f t="shared" ca="1" si="104"/>
        <v>-5.1713956673790377E-6</v>
      </c>
      <c r="N449" s="44">
        <f t="shared" ca="1" si="105"/>
        <v>0</v>
      </c>
      <c r="O449" s="124">
        <f t="shared" ca="1" si="106"/>
        <v>0</v>
      </c>
      <c r="P449" s="44">
        <f t="shared" ca="1" si="107"/>
        <v>0</v>
      </c>
      <c r="Q449" s="44">
        <f t="shared" ca="1" si="108"/>
        <v>0</v>
      </c>
      <c r="R449" s="28">
        <f t="shared" ca="1" si="109"/>
        <v>5.1713956673790377E-6</v>
      </c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</row>
    <row r="450" spans="1:35">
      <c r="A450" s="28"/>
      <c r="B450" s="28"/>
      <c r="C450" s="121"/>
      <c r="D450" s="123">
        <f t="shared" si="95"/>
        <v>0</v>
      </c>
      <c r="E450" s="123">
        <f t="shared" si="96"/>
        <v>0</v>
      </c>
      <c r="F450" s="44">
        <f t="shared" si="97"/>
        <v>0</v>
      </c>
      <c r="G450" s="44">
        <f t="shared" si="98"/>
        <v>0</v>
      </c>
      <c r="H450" s="44">
        <f t="shared" si="99"/>
        <v>0</v>
      </c>
      <c r="I450" s="44">
        <f t="shared" si="100"/>
        <v>0</v>
      </c>
      <c r="J450" s="44">
        <f t="shared" si="101"/>
        <v>0</v>
      </c>
      <c r="K450" s="44">
        <f t="shared" si="102"/>
        <v>0</v>
      </c>
      <c r="L450" s="44">
        <f t="shared" si="103"/>
        <v>0</v>
      </c>
      <c r="M450" s="44">
        <f t="shared" ca="1" si="104"/>
        <v>-5.1713956673790377E-6</v>
      </c>
      <c r="N450" s="44">
        <f t="shared" ca="1" si="105"/>
        <v>0</v>
      </c>
      <c r="O450" s="124">
        <f t="shared" ca="1" si="106"/>
        <v>0</v>
      </c>
      <c r="P450" s="44">
        <f t="shared" ca="1" si="107"/>
        <v>0</v>
      </c>
      <c r="Q450" s="44">
        <f t="shared" ca="1" si="108"/>
        <v>0</v>
      </c>
      <c r="R450" s="28">
        <f t="shared" ca="1" si="109"/>
        <v>5.1713956673790377E-6</v>
      </c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</row>
    <row r="451" spans="1:35">
      <c r="A451" s="28"/>
      <c r="B451" s="28"/>
      <c r="C451" s="121"/>
      <c r="D451" s="123">
        <f t="shared" si="95"/>
        <v>0</v>
      </c>
      <c r="E451" s="123">
        <f t="shared" si="96"/>
        <v>0</v>
      </c>
      <c r="F451" s="44">
        <f t="shared" si="97"/>
        <v>0</v>
      </c>
      <c r="G451" s="44">
        <f t="shared" si="98"/>
        <v>0</v>
      </c>
      <c r="H451" s="44">
        <f t="shared" si="99"/>
        <v>0</v>
      </c>
      <c r="I451" s="44">
        <f t="shared" si="100"/>
        <v>0</v>
      </c>
      <c r="J451" s="44">
        <f t="shared" si="101"/>
        <v>0</v>
      </c>
      <c r="K451" s="44">
        <f t="shared" si="102"/>
        <v>0</v>
      </c>
      <c r="L451" s="44">
        <f t="shared" si="103"/>
        <v>0</v>
      </c>
      <c r="M451" s="44">
        <f t="shared" ca="1" si="104"/>
        <v>-5.1713956673790377E-6</v>
      </c>
      <c r="N451" s="44">
        <f t="shared" ca="1" si="105"/>
        <v>0</v>
      </c>
      <c r="O451" s="124">
        <f t="shared" ca="1" si="106"/>
        <v>0</v>
      </c>
      <c r="P451" s="44">
        <f t="shared" ca="1" si="107"/>
        <v>0</v>
      </c>
      <c r="Q451" s="44">
        <f t="shared" ca="1" si="108"/>
        <v>0</v>
      </c>
      <c r="R451" s="28">
        <f t="shared" ca="1" si="109"/>
        <v>5.1713956673790377E-6</v>
      </c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</row>
    <row r="452" spans="1:35">
      <c r="A452" s="28"/>
      <c r="B452" s="28"/>
      <c r="C452" s="121"/>
      <c r="D452" s="123">
        <f t="shared" si="95"/>
        <v>0</v>
      </c>
      <c r="E452" s="123">
        <f t="shared" si="96"/>
        <v>0</v>
      </c>
      <c r="F452" s="44">
        <f t="shared" si="97"/>
        <v>0</v>
      </c>
      <c r="G452" s="44">
        <f t="shared" si="98"/>
        <v>0</v>
      </c>
      <c r="H452" s="44">
        <f t="shared" si="99"/>
        <v>0</v>
      </c>
      <c r="I452" s="44">
        <f t="shared" si="100"/>
        <v>0</v>
      </c>
      <c r="J452" s="44">
        <f t="shared" si="101"/>
        <v>0</v>
      </c>
      <c r="K452" s="44">
        <f t="shared" si="102"/>
        <v>0</v>
      </c>
      <c r="L452" s="44">
        <f t="shared" si="103"/>
        <v>0</v>
      </c>
      <c r="M452" s="44">
        <f t="shared" ca="1" si="104"/>
        <v>-5.1713956673790377E-6</v>
      </c>
      <c r="N452" s="44">
        <f t="shared" ca="1" si="105"/>
        <v>0</v>
      </c>
      <c r="O452" s="124">
        <f t="shared" ca="1" si="106"/>
        <v>0</v>
      </c>
      <c r="P452" s="44">
        <f t="shared" ca="1" si="107"/>
        <v>0</v>
      </c>
      <c r="Q452" s="44">
        <f t="shared" ca="1" si="108"/>
        <v>0</v>
      </c>
      <c r="R452" s="28">
        <f t="shared" ca="1" si="109"/>
        <v>5.1713956673790377E-6</v>
      </c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</row>
    <row r="453" spans="1:35">
      <c r="A453" s="28"/>
      <c r="B453" s="28"/>
      <c r="C453" s="121"/>
      <c r="D453" s="123">
        <f t="shared" si="95"/>
        <v>0</v>
      </c>
      <c r="E453" s="123">
        <f t="shared" si="96"/>
        <v>0</v>
      </c>
      <c r="F453" s="44">
        <f t="shared" si="97"/>
        <v>0</v>
      </c>
      <c r="G453" s="44">
        <f t="shared" si="98"/>
        <v>0</v>
      </c>
      <c r="H453" s="44">
        <f t="shared" si="99"/>
        <v>0</v>
      </c>
      <c r="I453" s="44">
        <f t="shared" si="100"/>
        <v>0</v>
      </c>
      <c r="J453" s="44">
        <f t="shared" si="101"/>
        <v>0</v>
      </c>
      <c r="K453" s="44">
        <f t="shared" si="102"/>
        <v>0</v>
      </c>
      <c r="L453" s="44">
        <f t="shared" si="103"/>
        <v>0</v>
      </c>
      <c r="M453" s="44">
        <f t="shared" ca="1" si="104"/>
        <v>-5.1713956673790377E-6</v>
      </c>
      <c r="N453" s="44">
        <f t="shared" ca="1" si="105"/>
        <v>0</v>
      </c>
      <c r="O453" s="124">
        <f t="shared" ca="1" si="106"/>
        <v>0</v>
      </c>
      <c r="P453" s="44">
        <f t="shared" ca="1" si="107"/>
        <v>0</v>
      </c>
      <c r="Q453" s="44">
        <f t="shared" ca="1" si="108"/>
        <v>0</v>
      </c>
      <c r="R453" s="28">
        <f t="shared" ca="1" si="109"/>
        <v>5.1713956673790377E-6</v>
      </c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</row>
    <row r="454" spans="1:35">
      <c r="A454" s="28"/>
      <c r="B454" s="28"/>
      <c r="C454" s="121"/>
      <c r="D454" s="123">
        <f t="shared" si="95"/>
        <v>0</v>
      </c>
      <c r="E454" s="123">
        <f t="shared" si="96"/>
        <v>0</v>
      </c>
      <c r="F454" s="44">
        <f t="shared" si="97"/>
        <v>0</v>
      </c>
      <c r="G454" s="44">
        <f t="shared" si="98"/>
        <v>0</v>
      </c>
      <c r="H454" s="44">
        <f t="shared" si="99"/>
        <v>0</v>
      </c>
      <c r="I454" s="44">
        <f t="shared" si="100"/>
        <v>0</v>
      </c>
      <c r="J454" s="44">
        <f t="shared" si="101"/>
        <v>0</v>
      </c>
      <c r="K454" s="44">
        <f t="shared" si="102"/>
        <v>0</v>
      </c>
      <c r="L454" s="44">
        <f t="shared" si="103"/>
        <v>0</v>
      </c>
      <c r="M454" s="44">
        <f t="shared" ca="1" si="104"/>
        <v>-5.1713956673790377E-6</v>
      </c>
      <c r="N454" s="44">
        <f t="shared" ca="1" si="105"/>
        <v>0</v>
      </c>
      <c r="O454" s="124">
        <f t="shared" ca="1" si="106"/>
        <v>0</v>
      </c>
      <c r="P454" s="44">
        <f t="shared" ca="1" si="107"/>
        <v>0</v>
      </c>
      <c r="Q454" s="44">
        <f t="shared" ca="1" si="108"/>
        <v>0</v>
      </c>
      <c r="R454" s="28">
        <f t="shared" ca="1" si="109"/>
        <v>5.1713956673790377E-6</v>
      </c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</row>
    <row r="455" spans="1:35">
      <c r="A455" s="28"/>
      <c r="B455" s="28"/>
      <c r="C455" s="121"/>
      <c r="D455" s="123">
        <f t="shared" si="95"/>
        <v>0</v>
      </c>
      <c r="E455" s="123">
        <f t="shared" si="96"/>
        <v>0</v>
      </c>
      <c r="F455" s="44">
        <f t="shared" si="97"/>
        <v>0</v>
      </c>
      <c r="G455" s="44">
        <f t="shared" si="98"/>
        <v>0</v>
      </c>
      <c r="H455" s="44">
        <f t="shared" si="99"/>
        <v>0</v>
      </c>
      <c r="I455" s="44">
        <f t="shared" si="100"/>
        <v>0</v>
      </c>
      <c r="J455" s="44">
        <f t="shared" si="101"/>
        <v>0</v>
      </c>
      <c r="K455" s="44">
        <f t="shared" si="102"/>
        <v>0</v>
      </c>
      <c r="L455" s="44">
        <f t="shared" si="103"/>
        <v>0</v>
      </c>
      <c r="M455" s="44">
        <f t="shared" ca="1" si="104"/>
        <v>-5.1713956673790377E-6</v>
      </c>
      <c r="N455" s="44">
        <f t="shared" ca="1" si="105"/>
        <v>0</v>
      </c>
      <c r="O455" s="124">
        <f t="shared" ca="1" si="106"/>
        <v>0</v>
      </c>
      <c r="P455" s="44">
        <f t="shared" ca="1" si="107"/>
        <v>0</v>
      </c>
      <c r="Q455" s="44">
        <f t="shared" ca="1" si="108"/>
        <v>0</v>
      </c>
      <c r="R455" s="28">
        <f t="shared" ca="1" si="109"/>
        <v>5.1713956673790377E-6</v>
      </c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</row>
    <row r="456" spans="1:35">
      <c r="A456" s="28"/>
      <c r="B456" s="28"/>
      <c r="C456" s="121"/>
      <c r="D456" s="123">
        <f t="shared" si="95"/>
        <v>0</v>
      </c>
      <c r="E456" s="123">
        <f t="shared" si="96"/>
        <v>0</v>
      </c>
      <c r="F456" s="44">
        <f t="shared" si="97"/>
        <v>0</v>
      </c>
      <c r="G456" s="44">
        <f t="shared" si="98"/>
        <v>0</v>
      </c>
      <c r="H456" s="44">
        <f t="shared" si="99"/>
        <v>0</v>
      </c>
      <c r="I456" s="44">
        <f t="shared" si="100"/>
        <v>0</v>
      </c>
      <c r="J456" s="44">
        <f t="shared" si="101"/>
        <v>0</v>
      </c>
      <c r="K456" s="44">
        <f t="shared" si="102"/>
        <v>0</v>
      </c>
      <c r="L456" s="44">
        <f t="shared" si="103"/>
        <v>0</v>
      </c>
      <c r="M456" s="44">
        <f t="shared" ca="1" si="104"/>
        <v>-5.1713956673790377E-6</v>
      </c>
      <c r="N456" s="44">
        <f t="shared" ca="1" si="105"/>
        <v>0</v>
      </c>
      <c r="O456" s="124">
        <f t="shared" ca="1" si="106"/>
        <v>0</v>
      </c>
      <c r="P456" s="44">
        <f t="shared" ca="1" si="107"/>
        <v>0</v>
      </c>
      <c r="Q456" s="44">
        <f t="shared" ca="1" si="108"/>
        <v>0</v>
      </c>
      <c r="R456" s="28">
        <f t="shared" ca="1" si="109"/>
        <v>5.1713956673790377E-6</v>
      </c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</row>
    <row r="457" spans="1:35">
      <c r="A457" s="28"/>
      <c r="B457" s="28"/>
      <c r="C457" s="121"/>
      <c r="D457" s="123">
        <f t="shared" si="95"/>
        <v>0</v>
      </c>
      <c r="E457" s="123">
        <f t="shared" si="96"/>
        <v>0</v>
      </c>
      <c r="F457" s="44">
        <f t="shared" si="97"/>
        <v>0</v>
      </c>
      <c r="G457" s="44">
        <f t="shared" si="98"/>
        <v>0</v>
      </c>
      <c r="H457" s="44">
        <f t="shared" si="99"/>
        <v>0</v>
      </c>
      <c r="I457" s="44">
        <f t="shared" si="100"/>
        <v>0</v>
      </c>
      <c r="J457" s="44">
        <f t="shared" si="101"/>
        <v>0</v>
      </c>
      <c r="K457" s="44">
        <f t="shared" si="102"/>
        <v>0</v>
      </c>
      <c r="L457" s="44">
        <f t="shared" si="103"/>
        <v>0</v>
      </c>
      <c r="M457" s="44">
        <f t="shared" ca="1" si="104"/>
        <v>-5.1713956673790377E-6</v>
      </c>
      <c r="N457" s="44">
        <f t="shared" ca="1" si="105"/>
        <v>0</v>
      </c>
      <c r="O457" s="124">
        <f t="shared" ca="1" si="106"/>
        <v>0</v>
      </c>
      <c r="P457" s="44">
        <f t="shared" ca="1" si="107"/>
        <v>0</v>
      </c>
      <c r="Q457" s="44">
        <f t="shared" ca="1" si="108"/>
        <v>0</v>
      </c>
      <c r="R457" s="28">
        <f t="shared" ca="1" si="109"/>
        <v>5.1713956673790377E-6</v>
      </c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</row>
    <row r="458" spans="1:35">
      <c r="A458" s="28"/>
      <c r="B458" s="28"/>
      <c r="C458" s="121"/>
      <c r="D458" s="123">
        <f t="shared" si="95"/>
        <v>0</v>
      </c>
      <c r="E458" s="123">
        <f t="shared" si="96"/>
        <v>0</v>
      </c>
      <c r="F458" s="44">
        <f t="shared" si="97"/>
        <v>0</v>
      </c>
      <c r="G458" s="44">
        <f t="shared" si="98"/>
        <v>0</v>
      </c>
      <c r="H458" s="44">
        <f t="shared" si="99"/>
        <v>0</v>
      </c>
      <c r="I458" s="44">
        <f t="shared" si="100"/>
        <v>0</v>
      </c>
      <c r="J458" s="44">
        <f t="shared" si="101"/>
        <v>0</v>
      </c>
      <c r="K458" s="44">
        <f t="shared" si="102"/>
        <v>0</v>
      </c>
      <c r="L458" s="44">
        <f t="shared" si="103"/>
        <v>0</v>
      </c>
      <c r="M458" s="44">
        <f t="shared" ca="1" si="104"/>
        <v>-5.1713956673790377E-6</v>
      </c>
      <c r="N458" s="44">
        <f t="shared" ca="1" si="105"/>
        <v>0</v>
      </c>
      <c r="O458" s="124">
        <f t="shared" ca="1" si="106"/>
        <v>0</v>
      </c>
      <c r="P458" s="44">
        <f t="shared" ca="1" si="107"/>
        <v>0</v>
      </c>
      <c r="Q458" s="44">
        <f t="shared" ca="1" si="108"/>
        <v>0</v>
      </c>
      <c r="R458" s="28">
        <f t="shared" ca="1" si="109"/>
        <v>5.1713956673790377E-6</v>
      </c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</row>
    <row r="459" spans="1:35">
      <c r="A459" s="28"/>
      <c r="B459" s="28"/>
      <c r="C459" s="121"/>
      <c r="D459" s="123">
        <f t="shared" si="95"/>
        <v>0</v>
      </c>
      <c r="E459" s="123">
        <f t="shared" si="96"/>
        <v>0</v>
      </c>
      <c r="F459" s="44">
        <f t="shared" si="97"/>
        <v>0</v>
      </c>
      <c r="G459" s="44">
        <f t="shared" si="98"/>
        <v>0</v>
      </c>
      <c r="H459" s="44">
        <f t="shared" si="99"/>
        <v>0</v>
      </c>
      <c r="I459" s="44">
        <f t="shared" si="100"/>
        <v>0</v>
      </c>
      <c r="J459" s="44">
        <f t="shared" si="101"/>
        <v>0</v>
      </c>
      <c r="K459" s="44">
        <f t="shared" si="102"/>
        <v>0</v>
      </c>
      <c r="L459" s="44">
        <f t="shared" si="103"/>
        <v>0</v>
      </c>
      <c r="M459" s="44">
        <f t="shared" ca="1" si="104"/>
        <v>-5.1713956673790377E-6</v>
      </c>
      <c r="N459" s="44">
        <f t="shared" ca="1" si="105"/>
        <v>0</v>
      </c>
      <c r="O459" s="124">
        <f t="shared" ca="1" si="106"/>
        <v>0</v>
      </c>
      <c r="P459" s="44">
        <f t="shared" ca="1" si="107"/>
        <v>0</v>
      </c>
      <c r="Q459" s="44">
        <f t="shared" ca="1" si="108"/>
        <v>0</v>
      </c>
      <c r="R459" s="28">
        <f t="shared" ca="1" si="109"/>
        <v>5.1713956673790377E-6</v>
      </c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</row>
    <row r="460" spans="1:35">
      <c r="A460" s="28"/>
      <c r="B460" s="28"/>
      <c r="C460" s="121"/>
      <c r="D460" s="123">
        <f t="shared" si="95"/>
        <v>0</v>
      </c>
      <c r="E460" s="123">
        <f t="shared" si="96"/>
        <v>0</v>
      </c>
      <c r="F460" s="44">
        <f t="shared" si="97"/>
        <v>0</v>
      </c>
      <c r="G460" s="44">
        <f t="shared" si="98"/>
        <v>0</v>
      </c>
      <c r="H460" s="44">
        <f t="shared" si="99"/>
        <v>0</v>
      </c>
      <c r="I460" s="44">
        <f t="shared" si="100"/>
        <v>0</v>
      </c>
      <c r="J460" s="44">
        <f t="shared" si="101"/>
        <v>0</v>
      </c>
      <c r="K460" s="44">
        <f t="shared" si="102"/>
        <v>0</v>
      </c>
      <c r="L460" s="44">
        <f t="shared" si="103"/>
        <v>0</v>
      </c>
      <c r="M460" s="44">
        <f t="shared" ca="1" si="104"/>
        <v>-5.1713956673790377E-6</v>
      </c>
      <c r="N460" s="44">
        <f t="shared" ca="1" si="105"/>
        <v>0</v>
      </c>
      <c r="O460" s="124">
        <f t="shared" ca="1" si="106"/>
        <v>0</v>
      </c>
      <c r="P460" s="44">
        <f t="shared" ca="1" si="107"/>
        <v>0</v>
      </c>
      <c r="Q460" s="44">
        <f t="shared" ca="1" si="108"/>
        <v>0</v>
      </c>
      <c r="R460" s="28">
        <f t="shared" ca="1" si="109"/>
        <v>5.1713956673790377E-6</v>
      </c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</row>
    <row r="461" spans="1:35">
      <c r="A461" s="28"/>
      <c r="B461" s="28"/>
      <c r="C461" s="121"/>
      <c r="D461" s="123">
        <f t="shared" si="95"/>
        <v>0</v>
      </c>
      <c r="E461" s="123">
        <f t="shared" si="96"/>
        <v>0</v>
      </c>
      <c r="F461" s="44">
        <f t="shared" si="97"/>
        <v>0</v>
      </c>
      <c r="G461" s="44">
        <f t="shared" si="98"/>
        <v>0</v>
      </c>
      <c r="H461" s="44">
        <f t="shared" si="99"/>
        <v>0</v>
      </c>
      <c r="I461" s="44">
        <f t="shared" si="100"/>
        <v>0</v>
      </c>
      <c r="J461" s="44">
        <f t="shared" si="101"/>
        <v>0</v>
      </c>
      <c r="K461" s="44">
        <f t="shared" si="102"/>
        <v>0</v>
      </c>
      <c r="L461" s="44">
        <f t="shared" si="103"/>
        <v>0</v>
      </c>
      <c r="M461" s="44">
        <f t="shared" ca="1" si="104"/>
        <v>-5.1713956673790377E-6</v>
      </c>
      <c r="N461" s="44">
        <f t="shared" ca="1" si="105"/>
        <v>0</v>
      </c>
      <c r="O461" s="124">
        <f t="shared" ca="1" si="106"/>
        <v>0</v>
      </c>
      <c r="P461" s="44">
        <f t="shared" ca="1" si="107"/>
        <v>0</v>
      </c>
      <c r="Q461" s="44">
        <f t="shared" ca="1" si="108"/>
        <v>0</v>
      </c>
      <c r="R461" s="28">
        <f t="shared" ca="1" si="109"/>
        <v>5.1713956673790377E-6</v>
      </c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</row>
    <row r="462" spans="1:35">
      <c r="A462" s="28"/>
      <c r="B462" s="28"/>
      <c r="C462" s="121"/>
      <c r="D462" s="123">
        <f t="shared" si="95"/>
        <v>0</v>
      </c>
      <c r="E462" s="123">
        <f t="shared" si="96"/>
        <v>0</v>
      </c>
      <c r="F462" s="44">
        <f t="shared" si="97"/>
        <v>0</v>
      </c>
      <c r="G462" s="44">
        <f t="shared" si="98"/>
        <v>0</v>
      </c>
      <c r="H462" s="44">
        <f t="shared" si="99"/>
        <v>0</v>
      </c>
      <c r="I462" s="44">
        <f t="shared" si="100"/>
        <v>0</v>
      </c>
      <c r="J462" s="44">
        <f t="shared" si="101"/>
        <v>0</v>
      </c>
      <c r="K462" s="44">
        <f t="shared" si="102"/>
        <v>0</v>
      </c>
      <c r="L462" s="44">
        <f t="shared" si="103"/>
        <v>0</v>
      </c>
      <c r="M462" s="44">
        <f t="shared" ca="1" si="104"/>
        <v>-5.1713956673790377E-6</v>
      </c>
      <c r="N462" s="44">
        <f t="shared" ca="1" si="105"/>
        <v>0</v>
      </c>
      <c r="O462" s="124">
        <f t="shared" ca="1" si="106"/>
        <v>0</v>
      </c>
      <c r="P462" s="44">
        <f t="shared" ca="1" si="107"/>
        <v>0</v>
      </c>
      <c r="Q462" s="44">
        <f t="shared" ca="1" si="108"/>
        <v>0</v>
      </c>
      <c r="R462" s="28">
        <f t="shared" ca="1" si="109"/>
        <v>5.1713956673790377E-6</v>
      </c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</row>
    <row r="463" spans="1:35">
      <c r="A463" s="28"/>
      <c r="B463" s="28"/>
      <c r="C463" s="121"/>
      <c r="D463" s="123">
        <f t="shared" si="95"/>
        <v>0</v>
      </c>
      <c r="E463" s="123">
        <f t="shared" si="96"/>
        <v>0</v>
      </c>
      <c r="F463" s="44">
        <f t="shared" si="97"/>
        <v>0</v>
      </c>
      <c r="G463" s="44">
        <f t="shared" si="98"/>
        <v>0</v>
      </c>
      <c r="H463" s="44">
        <f t="shared" si="99"/>
        <v>0</v>
      </c>
      <c r="I463" s="44">
        <f t="shared" si="100"/>
        <v>0</v>
      </c>
      <c r="J463" s="44">
        <f t="shared" si="101"/>
        <v>0</v>
      </c>
      <c r="K463" s="44">
        <f t="shared" si="102"/>
        <v>0</v>
      </c>
      <c r="L463" s="44">
        <f t="shared" si="103"/>
        <v>0</v>
      </c>
      <c r="M463" s="44">
        <f t="shared" ca="1" si="104"/>
        <v>-5.1713956673790377E-6</v>
      </c>
      <c r="N463" s="44">
        <f t="shared" ca="1" si="105"/>
        <v>0</v>
      </c>
      <c r="O463" s="124">
        <f t="shared" ca="1" si="106"/>
        <v>0</v>
      </c>
      <c r="P463" s="44">
        <f t="shared" ca="1" si="107"/>
        <v>0</v>
      </c>
      <c r="Q463" s="44">
        <f t="shared" ca="1" si="108"/>
        <v>0</v>
      </c>
      <c r="R463" s="28">
        <f t="shared" ca="1" si="109"/>
        <v>5.1713956673790377E-6</v>
      </c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</row>
    <row r="464" spans="1:35">
      <c r="A464" s="28"/>
      <c r="B464" s="28"/>
      <c r="C464" s="121"/>
      <c r="D464" s="123">
        <f t="shared" si="95"/>
        <v>0</v>
      </c>
      <c r="E464" s="123">
        <f t="shared" si="96"/>
        <v>0</v>
      </c>
      <c r="F464" s="44">
        <f t="shared" si="97"/>
        <v>0</v>
      </c>
      <c r="G464" s="44">
        <f t="shared" si="98"/>
        <v>0</v>
      </c>
      <c r="H464" s="44">
        <f t="shared" si="99"/>
        <v>0</v>
      </c>
      <c r="I464" s="44">
        <f t="shared" si="100"/>
        <v>0</v>
      </c>
      <c r="J464" s="44">
        <f t="shared" si="101"/>
        <v>0</v>
      </c>
      <c r="K464" s="44">
        <f t="shared" si="102"/>
        <v>0</v>
      </c>
      <c r="L464" s="44">
        <f t="shared" si="103"/>
        <v>0</v>
      </c>
      <c r="M464" s="44">
        <f t="shared" ca="1" si="104"/>
        <v>-5.1713956673790377E-6</v>
      </c>
      <c r="N464" s="44">
        <f t="shared" ca="1" si="105"/>
        <v>0</v>
      </c>
      <c r="O464" s="124">
        <f t="shared" ca="1" si="106"/>
        <v>0</v>
      </c>
      <c r="P464" s="44">
        <f t="shared" ca="1" si="107"/>
        <v>0</v>
      </c>
      <c r="Q464" s="44">
        <f t="shared" ca="1" si="108"/>
        <v>0</v>
      </c>
      <c r="R464" s="28">
        <f t="shared" ca="1" si="109"/>
        <v>5.1713956673790377E-6</v>
      </c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</row>
    <row r="465" spans="1:35">
      <c r="A465" s="28"/>
      <c r="B465" s="28"/>
      <c r="C465" s="121"/>
      <c r="D465" s="123">
        <f t="shared" si="95"/>
        <v>0</v>
      </c>
      <c r="E465" s="123">
        <f t="shared" si="96"/>
        <v>0</v>
      </c>
      <c r="F465" s="44">
        <f t="shared" si="97"/>
        <v>0</v>
      </c>
      <c r="G465" s="44">
        <f t="shared" si="98"/>
        <v>0</v>
      </c>
      <c r="H465" s="44">
        <f t="shared" si="99"/>
        <v>0</v>
      </c>
      <c r="I465" s="44">
        <f t="shared" si="100"/>
        <v>0</v>
      </c>
      <c r="J465" s="44">
        <f t="shared" si="101"/>
        <v>0</v>
      </c>
      <c r="K465" s="44">
        <f t="shared" si="102"/>
        <v>0</v>
      </c>
      <c r="L465" s="44">
        <f t="shared" si="103"/>
        <v>0</v>
      </c>
      <c r="M465" s="44">
        <f t="shared" ca="1" si="104"/>
        <v>-5.1713956673790377E-6</v>
      </c>
      <c r="N465" s="44">
        <f t="shared" ca="1" si="105"/>
        <v>0</v>
      </c>
      <c r="O465" s="124">
        <f t="shared" ca="1" si="106"/>
        <v>0</v>
      </c>
      <c r="P465" s="44">
        <f t="shared" ca="1" si="107"/>
        <v>0</v>
      </c>
      <c r="Q465" s="44">
        <f t="shared" ca="1" si="108"/>
        <v>0</v>
      </c>
      <c r="R465" s="28">
        <f t="shared" ca="1" si="109"/>
        <v>5.1713956673790377E-6</v>
      </c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</row>
    <row r="466" spans="1:35">
      <c r="A466" s="28"/>
      <c r="B466" s="28"/>
      <c r="C466" s="121"/>
      <c r="D466" s="123">
        <f t="shared" si="95"/>
        <v>0</v>
      </c>
      <c r="E466" s="123">
        <f t="shared" si="96"/>
        <v>0</v>
      </c>
      <c r="F466" s="44">
        <f t="shared" si="97"/>
        <v>0</v>
      </c>
      <c r="G466" s="44">
        <f t="shared" si="98"/>
        <v>0</v>
      </c>
      <c r="H466" s="44">
        <f t="shared" si="99"/>
        <v>0</v>
      </c>
      <c r="I466" s="44">
        <f t="shared" si="100"/>
        <v>0</v>
      </c>
      <c r="J466" s="44">
        <f t="shared" si="101"/>
        <v>0</v>
      </c>
      <c r="K466" s="44">
        <f t="shared" si="102"/>
        <v>0</v>
      </c>
      <c r="L466" s="44">
        <f t="shared" si="103"/>
        <v>0</v>
      </c>
      <c r="M466" s="44">
        <f t="shared" ca="1" si="104"/>
        <v>-5.1713956673790377E-6</v>
      </c>
      <c r="N466" s="44">
        <f t="shared" ca="1" si="105"/>
        <v>0</v>
      </c>
      <c r="O466" s="124">
        <f t="shared" ca="1" si="106"/>
        <v>0</v>
      </c>
      <c r="P466" s="44">
        <f t="shared" ca="1" si="107"/>
        <v>0</v>
      </c>
      <c r="Q466" s="44">
        <f t="shared" ca="1" si="108"/>
        <v>0</v>
      </c>
      <c r="R466" s="28">
        <f t="shared" ca="1" si="109"/>
        <v>5.1713956673790377E-6</v>
      </c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</row>
    <row r="467" spans="1:35">
      <c r="A467" s="28"/>
      <c r="B467" s="28"/>
      <c r="C467" s="121"/>
      <c r="D467" s="123">
        <f t="shared" si="95"/>
        <v>0</v>
      </c>
      <c r="E467" s="123">
        <f t="shared" si="96"/>
        <v>0</v>
      </c>
      <c r="F467" s="44">
        <f t="shared" si="97"/>
        <v>0</v>
      </c>
      <c r="G467" s="44">
        <f t="shared" si="98"/>
        <v>0</v>
      </c>
      <c r="H467" s="44">
        <f t="shared" si="99"/>
        <v>0</v>
      </c>
      <c r="I467" s="44">
        <f t="shared" si="100"/>
        <v>0</v>
      </c>
      <c r="J467" s="44">
        <f t="shared" si="101"/>
        <v>0</v>
      </c>
      <c r="K467" s="44">
        <f t="shared" si="102"/>
        <v>0</v>
      </c>
      <c r="L467" s="44">
        <f t="shared" si="103"/>
        <v>0</v>
      </c>
      <c r="M467" s="44">
        <f t="shared" ca="1" si="104"/>
        <v>-5.1713956673790377E-6</v>
      </c>
      <c r="N467" s="44">
        <f t="shared" ca="1" si="105"/>
        <v>0</v>
      </c>
      <c r="O467" s="124">
        <f t="shared" ca="1" si="106"/>
        <v>0</v>
      </c>
      <c r="P467" s="44">
        <f t="shared" ca="1" si="107"/>
        <v>0</v>
      </c>
      <c r="Q467" s="44">
        <f t="shared" ca="1" si="108"/>
        <v>0</v>
      </c>
      <c r="R467" s="28">
        <f t="shared" ca="1" si="109"/>
        <v>5.1713956673790377E-6</v>
      </c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</row>
    <row r="468" spans="1:35">
      <c r="A468" s="28"/>
      <c r="B468" s="28"/>
      <c r="C468" s="121"/>
      <c r="D468" s="123">
        <f t="shared" si="95"/>
        <v>0</v>
      </c>
      <c r="E468" s="123">
        <f t="shared" si="96"/>
        <v>0</v>
      </c>
      <c r="F468" s="44">
        <f t="shared" si="97"/>
        <v>0</v>
      </c>
      <c r="G468" s="44">
        <f t="shared" si="98"/>
        <v>0</v>
      </c>
      <c r="H468" s="44">
        <f t="shared" si="99"/>
        <v>0</v>
      </c>
      <c r="I468" s="44">
        <f t="shared" si="100"/>
        <v>0</v>
      </c>
      <c r="J468" s="44">
        <f t="shared" si="101"/>
        <v>0</v>
      </c>
      <c r="K468" s="44">
        <f t="shared" si="102"/>
        <v>0</v>
      </c>
      <c r="L468" s="44">
        <f t="shared" si="103"/>
        <v>0</v>
      </c>
      <c r="M468" s="44">
        <f t="shared" ca="1" si="104"/>
        <v>-5.1713956673790377E-6</v>
      </c>
      <c r="N468" s="44">
        <f t="shared" ca="1" si="105"/>
        <v>0</v>
      </c>
      <c r="O468" s="124">
        <f t="shared" ca="1" si="106"/>
        <v>0</v>
      </c>
      <c r="P468" s="44">
        <f t="shared" ca="1" si="107"/>
        <v>0</v>
      </c>
      <c r="Q468" s="44">
        <f t="shared" ca="1" si="108"/>
        <v>0</v>
      </c>
      <c r="R468" s="28">
        <f t="shared" ca="1" si="109"/>
        <v>5.1713956673790377E-6</v>
      </c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</row>
    <row r="469" spans="1:35">
      <c r="A469" s="28"/>
      <c r="B469" s="28"/>
      <c r="C469" s="121"/>
      <c r="D469" s="123">
        <f t="shared" ref="D469:D532" si="110">A469/A$18</f>
        <v>0</v>
      </c>
      <c r="E469" s="123">
        <f t="shared" ref="E469:E532" si="111">B469/B$18</f>
        <v>0</v>
      </c>
      <c r="F469" s="44">
        <f t="shared" ref="F469:F532" si="112">$C469*D469</f>
        <v>0</v>
      </c>
      <c r="G469" s="44">
        <f t="shared" ref="G469:G532" si="113">$C469*E469</f>
        <v>0</v>
      </c>
      <c r="H469" s="44">
        <f t="shared" ref="H469:H532" si="114">C469*D469*D469</f>
        <v>0</v>
      </c>
      <c r="I469" s="44">
        <f t="shared" ref="I469:I532" si="115">C469*D469*D469*D469</f>
        <v>0</v>
      </c>
      <c r="J469" s="44">
        <f t="shared" ref="J469:J532" si="116">C469*D469*D469*D469*D469</f>
        <v>0</v>
      </c>
      <c r="K469" s="44">
        <f t="shared" ref="K469:K532" si="117">C469*E469*D469</f>
        <v>0</v>
      </c>
      <c r="L469" s="44">
        <f t="shared" ref="L469:L532" si="118">C469*E469*D469*D469</f>
        <v>0</v>
      </c>
      <c r="M469" s="44">
        <f t="shared" ref="M469:M532" ca="1" si="119">+E$4+E$5*D469+E$6*D469^2</f>
        <v>-5.1713956673790377E-6</v>
      </c>
      <c r="N469" s="44">
        <f t="shared" ref="N469:N532" ca="1" si="120">C469*(M469-E469)^2</f>
        <v>0</v>
      </c>
      <c r="O469" s="124">
        <f t="shared" ref="O469:O532" ca="1" si="121">(C469*O$1-O$2*F469+O$3*H469)^2</f>
        <v>0</v>
      </c>
      <c r="P469" s="44">
        <f t="shared" ref="P469:P532" ca="1" si="122">(-C469*O$2+O$4*F469-O$5*H469)^2</f>
        <v>0</v>
      </c>
      <c r="Q469" s="44">
        <f t="shared" ref="Q469:Q532" ca="1" si="123">+(C469*O$3-F469*O$5+H469*O$6)^2</f>
        <v>0</v>
      </c>
      <c r="R469" s="28">
        <f t="shared" ref="R469:R532" ca="1" si="124">+E469-M469</f>
        <v>5.1713956673790377E-6</v>
      </c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</row>
    <row r="470" spans="1:35">
      <c r="A470" s="28"/>
      <c r="B470" s="28"/>
      <c r="C470" s="121"/>
      <c r="D470" s="123">
        <f t="shared" si="110"/>
        <v>0</v>
      </c>
      <c r="E470" s="123">
        <f t="shared" si="111"/>
        <v>0</v>
      </c>
      <c r="F470" s="44">
        <f t="shared" si="112"/>
        <v>0</v>
      </c>
      <c r="G470" s="44">
        <f t="shared" si="113"/>
        <v>0</v>
      </c>
      <c r="H470" s="44">
        <f t="shared" si="114"/>
        <v>0</v>
      </c>
      <c r="I470" s="44">
        <f t="shared" si="115"/>
        <v>0</v>
      </c>
      <c r="J470" s="44">
        <f t="shared" si="116"/>
        <v>0</v>
      </c>
      <c r="K470" s="44">
        <f t="shared" si="117"/>
        <v>0</v>
      </c>
      <c r="L470" s="44">
        <f t="shared" si="118"/>
        <v>0</v>
      </c>
      <c r="M470" s="44">
        <f t="shared" ca="1" si="119"/>
        <v>-5.1713956673790377E-6</v>
      </c>
      <c r="N470" s="44">
        <f t="shared" ca="1" si="120"/>
        <v>0</v>
      </c>
      <c r="O470" s="124">
        <f t="shared" ca="1" si="121"/>
        <v>0</v>
      </c>
      <c r="P470" s="44">
        <f t="shared" ca="1" si="122"/>
        <v>0</v>
      </c>
      <c r="Q470" s="44">
        <f t="shared" ca="1" si="123"/>
        <v>0</v>
      </c>
      <c r="R470" s="28">
        <f t="shared" ca="1" si="124"/>
        <v>5.1713956673790377E-6</v>
      </c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</row>
    <row r="471" spans="1:35">
      <c r="A471" s="28"/>
      <c r="B471" s="28"/>
      <c r="C471" s="121"/>
      <c r="D471" s="123">
        <f t="shared" si="110"/>
        <v>0</v>
      </c>
      <c r="E471" s="123">
        <f t="shared" si="111"/>
        <v>0</v>
      </c>
      <c r="F471" s="44">
        <f t="shared" si="112"/>
        <v>0</v>
      </c>
      <c r="G471" s="44">
        <f t="shared" si="113"/>
        <v>0</v>
      </c>
      <c r="H471" s="44">
        <f t="shared" si="114"/>
        <v>0</v>
      </c>
      <c r="I471" s="44">
        <f t="shared" si="115"/>
        <v>0</v>
      </c>
      <c r="J471" s="44">
        <f t="shared" si="116"/>
        <v>0</v>
      </c>
      <c r="K471" s="44">
        <f t="shared" si="117"/>
        <v>0</v>
      </c>
      <c r="L471" s="44">
        <f t="shared" si="118"/>
        <v>0</v>
      </c>
      <c r="M471" s="44">
        <f t="shared" ca="1" si="119"/>
        <v>-5.1713956673790377E-6</v>
      </c>
      <c r="N471" s="44">
        <f t="shared" ca="1" si="120"/>
        <v>0</v>
      </c>
      <c r="O471" s="124">
        <f t="shared" ca="1" si="121"/>
        <v>0</v>
      </c>
      <c r="P471" s="44">
        <f t="shared" ca="1" si="122"/>
        <v>0</v>
      </c>
      <c r="Q471" s="44">
        <f t="shared" ca="1" si="123"/>
        <v>0</v>
      </c>
      <c r="R471" s="28">
        <f t="shared" ca="1" si="124"/>
        <v>5.1713956673790377E-6</v>
      </c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</row>
    <row r="472" spans="1:35">
      <c r="A472" s="28"/>
      <c r="B472" s="28"/>
      <c r="C472" s="121"/>
      <c r="D472" s="123">
        <f t="shared" si="110"/>
        <v>0</v>
      </c>
      <c r="E472" s="123">
        <f t="shared" si="111"/>
        <v>0</v>
      </c>
      <c r="F472" s="44">
        <f t="shared" si="112"/>
        <v>0</v>
      </c>
      <c r="G472" s="44">
        <f t="shared" si="113"/>
        <v>0</v>
      </c>
      <c r="H472" s="44">
        <f t="shared" si="114"/>
        <v>0</v>
      </c>
      <c r="I472" s="44">
        <f t="shared" si="115"/>
        <v>0</v>
      </c>
      <c r="J472" s="44">
        <f t="shared" si="116"/>
        <v>0</v>
      </c>
      <c r="K472" s="44">
        <f t="shared" si="117"/>
        <v>0</v>
      </c>
      <c r="L472" s="44">
        <f t="shared" si="118"/>
        <v>0</v>
      </c>
      <c r="M472" s="44">
        <f t="shared" ca="1" si="119"/>
        <v>-5.1713956673790377E-6</v>
      </c>
      <c r="N472" s="44">
        <f t="shared" ca="1" si="120"/>
        <v>0</v>
      </c>
      <c r="O472" s="124">
        <f t="shared" ca="1" si="121"/>
        <v>0</v>
      </c>
      <c r="P472" s="44">
        <f t="shared" ca="1" si="122"/>
        <v>0</v>
      </c>
      <c r="Q472" s="44">
        <f t="shared" ca="1" si="123"/>
        <v>0</v>
      </c>
      <c r="R472" s="28">
        <f t="shared" ca="1" si="124"/>
        <v>5.1713956673790377E-6</v>
      </c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</row>
    <row r="473" spans="1:35">
      <c r="A473" s="28"/>
      <c r="B473" s="28"/>
      <c r="C473" s="121"/>
      <c r="D473" s="123">
        <f t="shared" si="110"/>
        <v>0</v>
      </c>
      <c r="E473" s="123">
        <f t="shared" si="111"/>
        <v>0</v>
      </c>
      <c r="F473" s="44">
        <f t="shared" si="112"/>
        <v>0</v>
      </c>
      <c r="G473" s="44">
        <f t="shared" si="113"/>
        <v>0</v>
      </c>
      <c r="H473" s="44">
        <f t="shared" si="114"/>
        <v>0</v>
      </c>
      <c r="I473" s="44">
        <f t="shared" si="115"/>
        <v>0</v>
      </c>
      <c r="J473" s="44">
        <f t="shared" si="116"/>
        <v>0</v>
      </c>
      <c r="K473" s="44">
        <f t="shared" si="117"/>
        <v>0</v>
      </c>
      <c r="L473" s="44">
        <f t="shared" si="118"/>
        <v>0</v>
      </c>
      <c r="M473" s="44">
        <f t="shared" ca="1" si="119"/>
        <v>-5.1713956673790377E-6</v>
      </c>
      <c r="N473" s="44">
        <f t="shared" ca="1" si="120"/>
        <v>0</v>
      </c>
      <c r="O473" s="124">
        <f t="shared" ca="1" si="121"/>
        <v>0</v>
      </c>
      <c r="P473" s="44">
        <f t="shared" ca="1" si="122"/>
        <v>0</v>
      </c>
      <c r="Q473" s="44">
        <f t="shared" ca="1" si="123"/>
        <v>0</v>
      </c>
      <c r="R473" s="28">
        <f t="shared" ca="1" si="124"/>
        <v>5.1713956673790377E-6</v>
      </c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</row>
    <row r="474" spans="1:35">
      <c r="A474" s="28"/>
      <c r="B474" s="28"/>
      <c r="C474" s="121"/>
      <c r="D474" s="123">
        <f t="shared" si="110"/>
        <v>0</v>
      </c>
      <c r="E474" s="123">
        <f t="shared" si="111"/>
        <v>0</v>
      </c>
      <c r="F474" s="44">
        <f t="shared" si="112"/>
        <v>0</v>
      </c>
      <c r="G474" s="44">
        <f t="shared" si="113"/>
        <v>0</v>
      </c>
      <c r="H474" s="44">
        <f t="shared" si="114"/>
        <v>0</v>
      </c>
      <c r="I474" s="44">
        <f t="shared" si="115"/>
        <v>0</v>
      </c>
      <c r="J474" s="44">
        <f t="shared" si="116"/>
        <v>0</v>
      </c>
      <c r="K474" s="44">
        <f t="shared" si="117"/>
        <v>0</v>
      </c>
      <c r="L474" s="44">
        <f t="shared" si="118"/>
        <v>0</v>
      </c>
      <c r="M474" s="44">
        <f t="shared" ca="1" si="119"/>
        <v>-5.1713956673790377E-6</v>
      </c>
      <c r="N474" s="44">
        <f t="shared" ca="1" si="120"/>
        <v>0</v>
      </c>
      <c r="O474" s="124">
        <f t="shared" ca="1" si="121"/>
        <v>0</v>
      </c>
      <c r="P474" s="44">
        <f t="shared" ca="1" si="122"/>
        <v>0</v>
      </c>
      <c r="Q474" s="44">
        <f t="shared" ca="1" si="123"/>
        <v>0</v>
      </c>
      <c r="R474" s="28">
        <f t="shared" ca="1" si="124"/>
        <v>5.1713956673790377E-6</v>
      </c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</row>
    <row r="475" spans="1:35">
      <c r="A475" s="28"/>
      <c r="B475" s="28"/>
      <c r="C475" s="121"/>
      <c r="D475" s="123">
        <f t="shared" si="110"/>
        <v>0</v>
      </c>
      <c r="E475" s="123">
        <f t="shared" si="111"/>
        <v>0</v>
      </c>
      <c r="F475" s="44">
        <f t="shared" si="112"/>
        <v>0</v>
      </c>
      <c r="G475" s="44">
        <f t="shared" si="113"/>
        <v>0</v>
      </c>
      <c r="H475" s="44">
        <f t="shared" si="114"/>
        <v>0</v>
      </c>
      <c r="I475" s="44">
        <f t="shared" si="115"/>
        <v>0</v>
      </c>
      <c r="J475" s="44">
        <f t="shared" si="116"/>
        <v>0</v>
      </c>
      <c r="K475" s="44">
        <f t="shared" si="117"/>
        <v>0</v>
      </c>
      <c r="L475" s="44">
        <f t="shared" si="118"/>
        <v>0</v>
      </c>
      <c r="M475" s="44">
        <f t="shared" ca="1" si="119"/>
        <v>-5.1713956673790377E-6</v>
      </c>
      <c r="N475" s="44">
        <f t="shared" ca="1" si="120"/>
        <v>0</v>
      </c>
      <c r="O475" s="124">
        <f t="shared" ca="1" si="121"/>
        <v>0</v>
      </c>
      <c r="P475" s="44">
        <f t="shared" ca="1" si="122"/>
        <v>0</v>
      </c>
      <c r="Q475" s="44">
        <f t="shared" ca="1" si="123"/>
        <v>0</v>
      </c>
      <c r="R475" s="28">
        <f t="shared" ca="1" si="124"/>
        <v>5.1713956673790377E-6</v>
      </c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</row>
    <row r="476" spans="1:35">
      <c r="A476" s="28"/>
      <c r="B476" s="28"/>
      <c r="C476" s="121"/>
      <c r="D476" s="123">
        <f t="shared" si="110"/>
        <v>0</v>
      </c>
      <c r="E476" s="123">
        <f t="shared" si="111"/>
        <v>0</v>
      </c>
      <c r="F476" s="44">
        <f t="shared" si="112"/>
        <v>0</v>
      </c>
      <c r="G476" s="44">
        <f t="shared" si="113"/>
        <v>0</v>
      </c>
      <c r="H476" s="44">
        <f t="shared" si="114"/>
        <v>0</v>
      </c>
      <c r="I476" s="44">
        <f t="shared" si="115"/>
        <v>0</v>
      </c>
      <c r="J476" s="44">
        <f t="shared" si="116"/>
        <v>0</v>
      </c>
      <c r="K476" s="44">
        <f t="shared" si="117"/>
        <v>0</v>
      </c>
      <c r="L476" s="44">
        <f t="shared" si="118"/>
        <v>0</v>
      </c>
      <c r="M476" s="44">
        <f t="shared" ca="1" si="119"/>
        <v>-5.1713956673790377E-6</v>
      </c>
      <c r="N476" s="44">
        <f t="shared" ca="1" si="120"/>
        <v>0</v>
      </c>
      <c r="O476" s="124">
        <f t="shared" ca="1" si="121"/>
        <v>0</v>
      </c>
      <c r="P476" s="44">
        <f t="shared" ca="1" si="122"/>
        <v>0</v>
      </c>
      <c r="Q476" s="44">
        <f t="shared" ca="1" si="123"/>
        <v>0</v>
      </c>
      <c r="R476" s="28">
        <f t="shared" ca="1" si="124"/>
        <v>5.1713956673790377E-6</v>
      </c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</row>
    <row r="477" spans="1:35">
      <c r="A477" s="28"/>
      <c r="B477" s="28"/>
      <c r="C477" s="121"/>
      <c r="D477" s="123">
        <f t="shared" si="110"/>
        <v>0</v>
      </c>
      <c r="E477" s="123">
        <f t="shared" si="111"/>
        <v>0</v>
      </c>
      <c r="F477" s="44">
        <f t="shared" si="112"/>
        <v>0</v>
      </c>
      <c r="G477" s="44">
        <f t="shared" si="113"/>
        <v>0</v>
      </c>
      <c r="H477" s="44">
        <f t="shared" si="114"/>
        <v>0</v>
      </c>
      <c r="I477" s="44">
        <f t="shared" si="115"/>
        <v>0</v>
      </c>
      <c r="J477" s="44">
        <f t="shared" si="116"/>
        <v>0</v>
      </c>
      <c r="K477" s="44">
        <f t="shared" si="117"/>
        <v>0</v>
      </c>
      <c r="L477" s="44">
        <f t="shared" si="118"/>
        <v>0</v>
      </c>
      <c r="M477" s="44">
        <f t="shared" ca="1" si="119"/>
        <v>-5.1713956673790377E-6</v>
      </c>
      <c r="N477" s="44">
        <f t="shared" ca="1" si="120"/>
        <v>0</v>
      </c>
      <c r="O477" s="124">
        <f t="shared" ca="1" si="121"/>
        <v>0</v>
      </c>
      <c r="P477" s="44">
        <f t="shared" ca="1" si="122"/>
        <v>0</v>
      </c>
      <c r="Q477" s="44">
        <f t="shared" ca="1" si="123"/>
        <v>0</v>
      </c>
      <c r="R477" s="28">
        <f t="shared" ca="1" si="124"/>
        <v>5.1713956673790377E-6</v>
      </c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</row>
    <row r="478" spans="1:35">
      <c r="A478" s="28"/>
      <c r="B478" s="28"/>
      <c r="C478" s="121"/>
      <c r="D478" s="123">
        <f t="shared" si="110"/>
        <v>0</v>
      </c>
      <c r="E478" s="123">
        <f t="shared" si="111"/>
        <v>0</v>
      </c>
      <c r="F478" s="44">
        <f t="shared" si="112"/>
        <v>0</v>
      </c>
      <c r="G478" s="44">
        <f t="shared" si="113"/>
        <v>0</v>
      </c>
      <c r="H478" s="44">
        <f t="shared" si="114"/>
        <v>0</v>
      </c>
      <c r="I478" s="44">
        <f t="shared" si="115"/>
        <v>0</v>
      </c>
      <c r="J478" s="44">
        <f t="shared" si="116"/>
        <v>0</v>
      </c>
      <c r="K478" s="44">
        <f t="shared" si="117"/>
        <v>0</v>
      </c>
      <c r="L478" s="44">
        <f t="shared" si="118"/>
        <v>0</v>
      </c>
      <c r="M478" s="44">
        <f t="shared" ca="1" si="119"/>
        <v>-5.1713956673790377E-6</v>
      </c>
      <c r="N478" s="44">
        <f t="shared" ca="1" si="120"/>
        <v>0</v>
      </c>
      <c r="O478" s="124">
        <f t="shared" ca="1" si="121"/>
        <v>0</v>
      </c>
      <c r="P478" s="44">
        <f t="shared" ca="1" si="122"/>
        <v>0</v>
      </c>
      <c r="Q478" s="44">
        <f t="shared" ca="1" si="123"/>
        <v>0</v>
      </c>
      <c r="R478" s="28">
        <f t="shared" ca="1" si="124"/>
        <v>5.1713956673790377E-6</v>
      </c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</row>
    <row r="479" spans="1:35">
      <c r="A479" s="28"/>
      <c r="B479" s="28"/>
      <c r="C479" s="121"/>
      <c r="D479" s="123">
        <f t="shared" si="110"/>
        <v>0</v>
      </c>
      <c r="E479" s="123">
        <f t="shared" si="111"/>
        <v>0</v>
      </c>
      <c r="F479" s="44">
        <f t="shared" si="112"/>
        <v>0</v>
      </c>
      <c r="G479" s="44">
        <f t="shared" si="113"/>
        <v>0</v>
      </c>
      <c r="H479" s="44">
        <f t="shared" si="114"/>
        <v>0</v>
      </c>
      <c r="I479" s="44">
        <f t="shared" si="115"/>
        <v>0</v>
      </c>
      <c r="J479" s="44">
        <f t="shared" si="116"/>
        <v>0</v>
      </c>
      <c r="K479" s="44">
        <f t="shared" si="117"/>
        <v>0</v>
      </c>
      <c r="L479" s="44">
        <f t="shared" si="118"/>
        <v>0</v>
      </c>
      <c r="M479" s="44">
        <f t="shared" ca="1" si="119"/>
        <v>-5.1713956673790377E-6</v>
      </c>
      <c r="N479" s="44">
        <f t="shared" ca="1" si="120"/>
        <v>0</v>
      </c>
      <c r="O479" s="124">
        <f t="shared" ca="1" si="121"/>
        <v>0</v>
      </c>
      <c r="P479" s="44">
        <f t="shared" ca="1" si="122"/>
        <v>0</v>
      </c>
      <c r="Q479" s="44">
        <f t="shared" ca="1" si="123"/>
        <v>0</v>
      </c>
      <c r="R479" s="28">
        <f t="shared" ca="1" si="124"/>
        <v>5.1713956673790377E-6</v>
      </c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</row>
    <row r="480" spans="1:35">
      <c r="A480" s="28"/>
      <c r="B480" s="28"/>
      <c r="C480" s="121"/>
      <c r="D480" s="123">
        <f t="shared" si="110"/>
        <v>0</v>
      </c>
      <c r="E480" s="123">
        <f t="shared" si="111"/>
        <v>0</v>
      </c>
      <c r="F480" s="44">
        <f t="shared" si="112"/>
        <v>0</v>
      </c>
      <c r="G480" s="44">
        <f t="shared" si="113"/>
        <v>0</v>
      </c>
      <c r="H480" s="44">
        <f t="shared" si="114"/>
        <v>0</v>
      </c>
      <c r="I480" s="44">
        <f t="shared" si="115"/>
        <v>0</v>
      </c>
      <c r="J480" s="44">
        <f t="shared" si="116"/>
        <v>0</v>
      </c>
      <c r="K480" s="44">
        <f t="shared" si="117"/>
        <v>0</v>
      </c>
      <c r="L480" s="44">
        <f t="shared" si="118"/>
        <v>0</v>
      </c>
      <c r="M480" s="44">
        <f t="shared" ca="1" si="119"/>
        <v>-5.1713956673790377E-6</v>
      </c>
      <c r="N480" s="44">
        <f t="shared" ca="1" si="120"/>
        <v>0</v>
      </c>
      <c r="O480" s="124">
        <f t="shared" ca="1" si="121"/>
        <v>0</v>
      </c>
      <c r="P480" s="44">
        <f t="shared" ca="1" si="122"/>
        <v>0</v>
      </c>
      <c r="Q480" s="44">
        <f t="shared" ca="1" si="123"/>
        <v>0</v>
      </c>
      <c r="R480" s="28">
        <f t="shared" ca="1" si="124"/>
        <v>5.1713956673790377E-6</v>
      </c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</row>
    <row r="481" spans="1:35">
      <c r="A481" s="28"/>
      <c r="B481" s="28"/>
      <c r="C481" s="121"/>
      <c r="D481" s="123">
        <f t="shared" si="110"/>
        <v>0</v>
      </c>
      <c r="E481" s="123">
        <f t="shared" si="111"/>
        <v>0</v>
      </c>
      <c r="F481" s="44">
        <f t="shared" si="112"/>
        <v>0</v>
      </c>
      <c r="G481" s="44">
        <f t="shared" si="113"/>
        <v>0</v>
      </c>
      <c r="H481" s="44">
        <f t="shared" si="114"/>
        <v>0</v>
      </c>
      <c r="I481" s="44">
        <f t="shared" si="115"/>
        <v>0</v>
      </c>
      <c r="J481" s="44">
        <f t="shared" si="116"/>
        <v>0</v>
      </c>
      <c r="K481" s="44">
        <f t="shared" si="117"/>
        <v>0</v>
      </c>
      <c r="L481" s="44">
        <f t="shared" si="118"/>
        <v>0</v>
      </c>
      <c r="M481" s="44">
        <f t="shared" ca="1" si="119"/>
        <v>-5.1713956673790377E-6</v>
      </c>
      <c r="N481" s="44">
        <f t="shared" ca="1" si="120"/>
        <v>0</v>
      </c>
      <c r="O481" s="124">
        <f t="shared" ca="1" si="121"/>
        <v>0</v>
      </c>
      <c r="P481" s="44">
        <f t="shared" ca="1" si="122"/>
        <v>0</v>
      </c>
      <c r="Q481" s="44">
        <f t="shared" ca="1" si="123"/>
        <v>0</v>
      </c>
      <c r="R481" s="28">
        <f t="shared" ca="1" si="124"/>
        <v>5.1713956673790377E-6</v>
      </c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</row>
    <row r="482" spans="1:35">
      <c r="A482" s="28"/>
      <c r="B482" s="28"/>
      <c r="C482" s="121"/>
      <c r="D482" s="123">
        <f t="shared" si="110"/>
        <v>0</v>
      </c>
      <c r="E482" s="123">
        <f t="shared" si="111"/>
        <v>0</v>
      </c>
      <c r="F482" s="44">
        <f t="shared" si="112"/>
        <v>0</v>
      </c>
      <c r="G482" s="44">
        <f t="shared" si="113"/>
        <v>0</v>
      </c>
      <c r="H482" s="44">
        <f t="shared" si="114"/>
        <v>0</v>
      </c>
      <c r="I482" s="44">
        <f t="shared" si="115"/>
        <v>0</v>
      </c>
      <c r="J482" s="44">
        <f t="shared" si="116"/>
        <v>0</v>
      </c>
      <c r="K482" s="44">
        <f t="shared" si="117"/>
        <v>0</v>
      </c>
      <c r="L482" s="44">
        <f t="shared" si="118"/>
        <v>0</v>
      </c>
      <c r="M482" s="44">
        <f t="shared" ca="1" si="119"/>
        <v>-5.1713956673790377E-6</v>
      </c>
      <c r="N482" s="44">
        <f t="shared" ca="1" si="120"/>
        <v>0</v>
      </c>
      <c r="O482" s="124">
        <f t="shared" ca="1" si="121"/>
        <v>0</v>
      </c>
      <c r="P482" s="44">
        <f t="shared" ca="1" si="122"/>
        <v>0</v>
      </c>
      <c r="Q482" s="44">
        <f t="shared" ca="1" si="123"/>
        <v>0</v>
      </c>
      <c r="R482" s="28">
        <f t="shared" ca="1" si="124"/>
        <v>5.1713956673790377E-6</v>
      </c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</row>
    <row r="483" spans="1:35">
      <c r="A483" s="28"/>
      <c r="B483" s="28"/>
      <c r="C483" s="121"/>
      <c r="D483" s="123">
        <f t="shared" si="110"/>
        <v>0</v>
      </c>
      <c r="E483" s="123">
        <f t="shared" si="111"/>
        <v>0</v>
      </c>
      <c r="F483" s="44">
        <f t="shared" si="112"/>
        <v>0</v>
      </c>
      <c r="G483" s="44">
        <f t="shared" si="113"/>
        <v>0</v>
      </c>
      <c r="H483" s="44">
        <f t="shared" si="114"/>
        <v>0</v>
      </c>
      <c r="I483" s="44">
        <f t="shared" si="115"/>
        <v>0</v>
      </c>
      <c r="J483" s="44">
        <f t="shared" si="116"/>
        <v>0</v>
      </c>
      <c r="K483" s="44">
        <f t="shared" si="117"/>
        <v>0</v>
      </c>
      <c r="L483" s="44">
        <f t="shared" si="118"/>
        <v>0</v>
      </c>
      <c r="M483" s="44">
        <f t="shared" ca="1" si="119"/>
        <v>-5.1713956673790377E-6</v>
      </c>
      <c r="N483" s="44">
        <f t="shared" ca="1" si="120"/>
        <v>0</v>
      </c>
      <c r="O483" s="124">
        <f t="shared" ca="1" si="121"/>
        <v>0</v>
      </c>
      <c r="P483" s="44">
        <f t="shared" ca="1" si="122"/>
        <v>0</v>
      </c>
      <c r="Q483" s="44">
        <f t="shared" ca="1" si="123"/>
        <v>0</v>
      </c>
      <c r="R483" s="28">
        <f t="shared" ca="1" si="124"/>
        <v>5.1713956673790377E-6</v>
      </c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</row>
    <row r="484" spans="1:35">
      <c r="A484" s="28"/>
      <c r="B484" s="28"/>
      <c r="C484" s="121"/>
      <c r="D484" s="123">
        <f t="shared" si="110"/>
        <v>0</v>
      </c>
      <c r="E484" s="123">
        <f t="shared" si="111"/>
        <v>0</v>
      </c>
      <c r="F484" s="44">
        <f t="shared" si="112"/>
        <v>0</v>
      </c>
      <c r="G484" s="44">
        <f t="shared" si="113"/>
        <v>0</v>
      </c>
      <c r="H484" s="44">
        <f t="shared" si="114"/>
        <v>0</v>
      </c>
      <c r="I484" s="44">
        <f t="shared" si="115"/>
        <v>0</v>
      </c>
      <c r="J484" s="44">
        <f t="shared" si="116"/>
        <v>0</v>
      </c>
      <c r="K484" s="44">
        <f t="shared" si="117"/>
        <v>0</v>
      </c>
      <c r="L484" s="44">
        <f t="shared" si="118"/>
        <v>0</v>
      </c>
      <c r="M484" s="44">
        <f t="shared" ca="1" si="119"/>
        <v>-5.1713956673790377E-6</v>
      </c>
      <c r="N484" s="44">
        <f t="shared" ca="1" si="120"/>
        <v>0</v>
      </c>
      <c r="O484" s="124">
        <f t="shared" ca="1" si="121"/>
        <v>0</v>
      </c>
      <c r="P484" s="44">
        <f t="shared" ca="1" si="122"/>
        <v>0</v>
      </c>
      <c r="Q484" s="44">
        <f t="shared" ca="1" si="123"/>
        <v>0</v>
      </c>
      <c r="R484" s="28">
        <f t="shared" ca="1" si="124"/>
        <v>5.1713956673790377E-6</v>
      </c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</row>
    <row r="485" spans="1:35">
      <c r="A485" s="28"/>
      <c r="B485" s="28"/>
      <c r="C485" s="121"/>
      <c r="D485" s="123">
        <f t="shared" si="110"/>
        <v>0</v>
      </c>
      <c r="E485" s="123">
        <f t="shared" si="111"/>
        <v>0</v>
      </c>
      <c r="F485" s="44">
        <f t="shared" si="112"/>
        <v>0</v>
      </c>
      <c r="G485" s="44">
        <f t="shared" si="113"/>
        <v>0</v>
      </c>
      <c r="H485" s="44">
        <f t="shared" si="114"/>
        <v>0</v>
      </c>
      <c r="I485" s="44">
        <f t="shared" si="115"/>
        <v>0</v>
      </c>
      <c r="J485" s="44">
        <f t="shared" si="116"/>
        <v>0</v>
      </c>
      <c r="K485" s="44">
        <f t="shared" si="117"/>
        <v>0</v>
      </c>
      <c r="L485" s="44">
        <f t="shared" si="118"/>
        <v>0</v>
      </c>
      <c r="M485" s="44">
        <f t="shared" ca="1" si="119"/>
        <v>-5.1713956673790377E-6</v>
      </c>
      <c r="N485" s="44">
        <f t="shared" ca="1" si="120"/>
        <v>0</v>
      </c>
      <c r="O485" s="124">
        <f t="shared" ca="1" si="121"/>
        <v>0</v>
      </c>
      <c r="P485" s="44">
        <f t="shared" ca="1" si="122"/>
        <v>0</v>
      </c>
      <c r="Q485" s="44">
        <f t="shared" ca="1" si="123"/>
        <v>0</v>
      </c>
      <c r="R485" s="28">
        <f t="shared" ca="1" si="124"/>
        <v>5.1713956673790377E-6</v>
      </c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</row>
    <row r="486" spans="1:35">
      <c r="A486" s="28"/>
      <c r="B486" s="28"/>
      <c r="C486" s="121"/>
      <c r="D486" s="123">
        <f t="shared" si="110"/>
        <v>0</v>
      </c>
      <c r="E486" s="123">
        <f t="shared" si="111"/>
        <v>0</v>
      </c>
      <c r="F486" s="44">
        <f t="shared" si="112"/>
        <v>0</v>
      </c>
      <c r="G486" s="44">
        <f t="shared" si="113"/>
        <v>0</v>
      </c>
      <c r="H486" s="44">
        <f t="shared" si="114"/>
        <v>0</v>
      </c>
      <c r="I486" s="44">
        <f t="shared" si="115"/>
        <v>0</v>
      </c>
      <c r="J486" s="44">
        <f t="shared" si="116"/>
        <v>0</v>
      </c>
      <c r="K486" s="44">
        <f t="shared" si="117"/>
        <v>0</v>
      </c>
      <c r="L486" s="44">
        <f t="shared" si="118"/>
        <v>0</v>
      </c>
      <c r="M486" s="44">
        <f t="shared" ca="1" si="119"/>
        <v>-5.1713956673790377E-6</v>
      </c>
      <c r="N486" s="44">
        <f t="shared" ca="1" si="120"/>
        <v>0</v>
      </c>
      <c r="O486" s="124">
        <f t="shared" ca="1" si="121"/>
        <v>0</v>
      </c>
      <c r="P486" s="44">
        <f t="shared" ca="1" si="122"/>
        <v>0</v>
      </c>
      <c r="Q486" s="44">
        <f t="shared" ca="1" si="123"/>
        <v>0</v>
      </c>
      <c r="R486" s="28">
        <f t="shared" ca="1" si="124"/>
        <v>5.1713956673790377E-6</v>
      </c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</row>
    <row r="487" spans="1:35">
      <c r="A487" s="28"/>
      <c r="B487" s="28"/>
      <c r="C487" s="121"/>
      <c r="D487" s="123">
        <f t="shared" si="110"/>
        <v>0</v>
      </c>
      <c r="E487" s="123">
        <f t="shared" si="111"/>
        <v>0</v>
      </c>
      <c r="F487" s="44">
        <f t="shared" si="112"/>
        <v>0</v>
      </c>
      <c r="G487" s="44">
        <f t="shared" si="113"/>
        <v>0</v>
      </c>
      <c r="H487" s="44">
        <f t="shared" si="114"/>
        <v>0</v>
      </c>
      <c r="I487" s="44">
        <f t="shared" si="115"/>
        <v>0</v>
      </c>
      <c r="J487" s="44">
        <f t="shared" si="116"/>
        <v>0</v>
      </c>
      <c r="K487" s="44">
        <f t="shared" si="117"/>
        <v>0</v>
      </c>
      <c r="L487" s="44">
        <f t="shared" si="118"/>
        <v>0</v>
      </c>
      <c r="M487" s="44">
        <f t="shared" ca="1" si="119"/>
        <v>-5.1713956673790377E-6</v>
      </c>
      <c r="N487" s="44">
        <f t="shared" ca="1" si="120"/>
        <v>0</v>
      </c>
      <c r="O487" s="124">
        <f t="shared" ca="1" si="121"/>
        <v>0</v>
      </c>
      <c r="P487" s="44">
        <f t="shared" ca="1" si="122"/>
        <v>0</v>
      </c>
      <c r="Q487" s="44">
        <f t="shared" ca="1" si="123"/>
        <v>0</v>
      </c>
      <c r="R487" s="28">
        <f t="shared" ca="1" si="124"/>
        <v>5.1713956673790377E-6</v>
      </c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</row>
    <row r="488" spans="1:35">
      <c r="A488" s="28"/>
      <c r="B488" s="28"/>
      <c r="C488" s="121"/>
      <c r="D488" s="123">
        <f t="shared" si="110"/>
        <v>0</v>
      </c>
      <c r="E488" s="123">
        <f t="shared" si="111"/>
        <v>0</v>
      </c>
      <c r="F488" s="44">
        <f t="shared" si="112"/>
        <v>0</v>
      </c>
      <c r="G488" s="44">
        <f t="shared" si="113"/>
        <v>0</v>
      </c>
      <c r="H488" s="44">
        <f t="shared" si="114"/>
        <v>0</v>
      </c>
      <c r="I488" s="44">
        <f t="shared" si="115"/>
        <v>0</v>
      </c>
      <c r="J488" s="44">
        <f t="shared" si="116"/>
        <v>0</v>
      </c>
      <c r="K488" s="44">
        <f t="shared" si="117"/>
        <v>0</v>
      </c>
      <c r="L488" s="44">
        <f t="shared" si="118"/>
        <v>0</v>
      </c>
      <c r="M488" s="44">
        <f t="shared" ca="1" si="119"/>
        <v>-5.1713956673790377E-6</v>
      </c>
      <c r="N488" s="44">
        <f t="shared" ca="1" si="120"/>
        <v>0</v>
      </c>
      <c r="O488" s="124">
        <f t="shared" ca="1" si="121"/>
        <v>0</v>
      </c>
      <c r="P488" s="44">
        <f t="shared" ca="1" si="122"/>
        <v>0</v>
      </c>
      <c r="Q488" s="44">
        <f t="shared" ca="1" si="123"/>
        <v>0</v>
      </c>
      <c r="R488" s="28">
        <f t="shared" ca="1" si="124"/>
        <v>5.1713956673790377E-6</v>
      </c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</row>
    <row r="489" spans="1:35">
      <c r="A489" s="28"/>
      <c r="B489" s="28"/>
      <c r="C489" s="121"/>
      <c r="D489" s="123">
        <f t="shared" si="110"/>
        <v>0</v>
      </c>
      <c r="E489" s="123">
        <f t="shared" si="111"/>
        <v>0</v>
      </c>
      <c r="F489" s="44">
        <f t="shared" si="112"/>
        <v>0</v>
      </c>
      <c r="G489" s="44">
        <f t="shared" si="113"/>
        <v>0</v>
      </c>
      <c r="H489" s="44">
        <f t="shared" si="114"/>
        <v>0</v>
      </c>
      <c r="I489" s="44">
        <f t="shared" si="115"/>
        <v>0</v>
      </c>
      <c r="J489" s="44">
        <f t="shared" si="116"/>
        <v>0</v>
      </c>
      <c r="K489" s="44">
        <f t="shared" si="117"/>
        <v>0</v>
      </c>
      <c r="L489" s="44">
        <f t="shared" si="118"/>
        <v>0</v>
      </c>
      <c r="M489" s="44">
        <f t="shared" ca="1" si="119"/>
        <v>-5.1713956673790377E-6</v>
      </c>
      <c r="N489" s="44">
        <f t="shared" ca="1" si="120"/>
        <v>0</v>
      </c>
      <c r="O489" s="124">
        <f t="shared" ca="1" si="121"/>
        <v>0</v>
      </c>
      <c r="P489" s="44">
        <f t="shared" ca="1" si="122"/>
        <v>0</v>
      </c>
      <c r="Q489" s="44">
        <f t="shared" ca="1" si="123"/>
        <v>0</v>
      </c>
      <c r="R489" s="28">
        <f t="shared" ca="1" si="124"/>
        <v>5.1713956673790377E-6</v>
      </c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</row>
    <row r="490" spans="1:35">
      <c r="A490" s="28"/>
      <c r="B490" s="28"/>
      <c r="C490" s="121"/>
      <c r="D490" s="123">
        <f t="shared" si="110"/>
        <v>0</v>
      </c>
      <c r="E490" s="123">
        <f t="shared" si="111"/>
        <v>0</v>
      </c>
      <c r="F490" s="44">
        <f t="shared" si="112"/>
        <v>0</v>
      </c>
      <c r="G490" s="44">
        <f t="shared" si="113"/>
        <v>0</v>
      </c>
      <c r="H490" s="44">
        <f t="shared" si="114"/>
        <v>0</v>
      </c>
      <c r="I490" s="44">
        <f t="shared" si="115"/>
        <v>0</v>
      </c>
      <c r="J490" s="44">
        <f t="shared" si="116"/>
        <v>0</v>
      </c>
      <c r="K490" s="44">
        <f t="shared" si="117"/>
        <v>0</v>
      </c>
      <c r="L490" s="44">
        <f t="shared" si="118"/>
        <v>0</v>
      </c>
      <c r="M490" s="44">
        <f t="shared" ca="1" si="119"/>
        <v>-5.1713956673790377E-6</v>
      </c>
      <c r="N490" s="44">
        <f t="shared" ca="1" si="120"/>
        <v>0</v>
      </c>
      <c r="O490" s="124">
        <f t="shared" ca="1" si="121"/>
        <v>0</v>
      </c>
      <c r="P490" s="44">
        <f t="shared" ca="1" si="122"/>
        <v>0</v>
      </c>
      <c r="Q490" s="44">
        <f t="shared" ca="1" si="123"/>
        <v>0</v>
      </c>
      <c r="R490" s="28">
        <f t="shared" ca="1" si="124"/>
        <v>5.1713956673790377E-6</v>
      </c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</row>
    <row r="491" spans="1:35">
      <c r="A491" s="28"/>
      <c r="B491" s="28"/>
      <c r="C491" s="121"/>
      <c r="D491" s="123">
        <f t="shared" si="110"/>
        <v>0</v>
      </c>
      <c r="E491" s="123">
        <f t="shared" si="111"/>
        <v>0</v>
      </c>
      <c r="F491" s="44">
        <f t="shared" si="112"/>
        <v>0</v>
      </c>
      <c r="G491" s="44">
        <f t="shared" si="113"/>
        <v>0</v>
      </c>
      <c r="H491" s="44">
        <f t="shared" si="114"/>
        <v>0</v>
      </c>
      <c r="I491" s="44">
        <f t="shared" si="115"/>
        <v>0</v>
      </c>
      <c r="J491" s="44">
        <f t="shared" si="116"/>
        <v>0</v>
      </c>
      <c r="K491" s="44">
        <f t="shared" si="117"/>
        <v>0</v>
      </c>
      <c r="L491" s="44">
        <f t="shared" si="118"/>
        <v>0</v>
      </c>
      <c r="M491" s="44">
        <f t="shared" ca="1" si="119"/>
        <v>-5.1713956673790377E-6</v>
      </c>
      <c r="N491" s="44">
        <f t="shared" ca="1" si="120"/>
        <v>0</v>
      </c>
      <c r="O491" s="124">
        <f t="shared" ca="1" si="121"/>
        <v>0</v>
      </c>
      <c r="P491" s="44">
        <f t="shared" ca="1" si="122"/>
        <v>0</v>
      </c>
      <c r="Q491" s="44">
        <f t="shared" ca="1" si="123"/>
        <v>0</v>
      </c>
      <c r="R491" s="28">
        <f t="shared" ca="1" si="124"/>
        <v>5.1713956673790377E-6</v>
      </c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</row>
    <row r="492" spans="1:35">
      <c r="A492" s="28"/>
      <c r="B492" s="28"/>
      <c r="C492" s="121"/>
      <c r="D492" s="123">
        <f t="shared" si="110"/>
        <v>0</v>
      </c>
      <c r="E492" s="123">
        <f t="shared" si="111"/>
        <v>0</v>
      </c>
      <c r="F492" s="44">
        <f t="shared" si="112"/>
        <v>0</v>
      </c>
      <c r="G492" s="44">
        <f t="shared" si="113"/>
        <v>0</v>
      </c>
      <c r="H492" s="44">
        <f t="shared" si="114"/>
        <v>0</v>
      </c>
      <c r="I492" s="44">
        <f t="shared" si="115"/>
        <v>0</v>
      </c>
      <c r="J492" s="44">
        <f t="shared" si="116"/>
        <v>0</v>
      </c>
      <c r="K492" s="44">
        <f t="shared" si="117"/>
        <v>0</v>
      </c>
      <c r="L492" s="44">
        <f t="shared" si="118"/>
        <v>0</v>
      </c>
      <c r="M492" s="44">
        <f t="shared" ca="1" si="119"/>
        <v>-5.1713956673790377E-6</v>
      </c>
      <c r="N492" s="44">
        <f t="shared" ca="1" si="120"/>
        <v>0</v>
      </c>
      <c r="O492" s="124">
        <f t="shared" ca="1" si="121"/>
        <v>0</v>
      </c>
      <c r="P492" s="44">
        <f t="shared" ca="1" si="122"/>
        <v>0</v>
      </c>
      <c r="Q492" s="44">
        <f t="shared" ca="1" si="123"/>
        <v>0</v>
      </c>
      <c r="R492" s="28">
        <f t="shared" ca="1" si="124"/>
        <v>5.1713956673790377E-6</v>
      </c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</row>
    <row r="493" spans="1:35">
      <c r="A493" s="28"/>
      <c r="B493" s="28"/>
      <c r="C493" s="121"/>
      <c r="D493" s="123">
        <f t="shared" si="110"/>
        <v>0</v>
      </c>
      <c r="E493" s="123">
        <f t="shared" si="111"/>
        <v>0</v>
      </c>
      <c r="F493" s="44">
        <f t="shared" si="112"/>
        <v>0</v>
      </c>
      <c r="G493" s="44">
        <f t="shared" si="113"/>
        <v>0</v>
      </c>
      <c r="H493" s="44">
        <f t="shared" si="114"/>
        <v>0</v>
      </c>
      <c r="I493" s="44">
        <f t="shared" si="115"/>
        <v>0</v>
      </c>
      <c r="J493" s="44">
        <f t="shared" si="116"/>
        <v>0</v>
      </c>
      <c r="K493" s="44">
        <f t="shared" si="117"/>
        <v>0</v>
      </c>
      <c r="L493" s="44">
        <f t="shared" si="118"/>
        <v>0</v>
      </c>
      <c r="M493" s="44">
        <f t="shared" ca="1" si="119"/>
        <v>-5.1713956673790377E-6</v>
      </c>
      <c r="N493" s="44">
        <f t="shared" ca="1" si="120"/>
        <v>0</v>
      </c>
      <c r="O493" s="124">
        <f t="shared" ca="1" si="121"/>
        <v>0</v>
      </c>
      <c r="P493" s="44">
        <f t="shared" ca="1" si="122"/>
        <v>0</v>
      </c>
      <c r="Q493" s="44">
        <f t="shared" ca="1" si="123"/>
        <v>0</v>
      </c>
      <c r="R493" s="28">
        <f t="shared" ca="1" si="124"/>
        <v>5.1713956673790377E-6</v>
      </c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</row>
    <row r="494" spans="1:35">
      <c r="A494" s="28"/>
      <c r="B494" s="28"/>
      <c r="C494" s="121"/>
      <c r="D494" s="123">
        <f t="shared" si="110"/>
        <v>0</v>
      </c>
      <c r="E494" s="123">
        <f t="shared" si="111"/>
        <v>0</v>
      </c>
      <c r="F494" s="44">
        <f t="shared" si="112"/>
        <v>0</v>
      </c>
      <c r="G494" s="44">
        <f t="shared" si="113"/>
        <v>0</v>
      </c>
      <c r="H494" s="44">
        <f t="shared" si="114"/>
        <v>0</v>
      </c>
      <c r="I494" s="44">
        <f t="shared" si="115"/>
        <v>0</v>
      </c>
      <c r="J494" s="44">
        <f t="shared" si="116"/>
        <v>0</v>
      </c>
      <c r="K494" s="44">
        <f t="shared" si="117"/>
        <v>0</v>
      </c>
      <c r="L494" s="44">
        <f t="shared" si="118"/>
        <v>0</v>
      </c>
      <c r="M494" s="44">
        <f t="shared" ca="1" si="119"/>
        <v>-5.1713956673790377E-6</v>
      </c>
      <c r="N494" s="44">
        <f t="shared" ca="1" si="120"/>
        <v>0</v>
      </c>
      <c r="O494" s="124">
        <f t="shared" ca="1" si="121"/>
        <v>0</v>
      </c>
      <c r="P494" s="44">
        <f t="shared" ca="1" si="122"/>
        <v>0</v>
      </c>
      <c r="Q494" s="44">
        <f t="shared" ca="1" si="123"/>
        <v>0</v>
      </c>
      <c r="R494" s="28">
        <f t="shared" ca="1" si="124"/>
        <v>5.1713956673790377E-6</v>
      </c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</row>
    <row r="495" spans="1:35">
      <c r="A495" s="28"/>
      <c r="B495" s="28"/>
      <c r="C495" s="121"/>
      <c r="D495" s="123">
        <f t="shared" si="110"/>
        <v>0</v>
      </c>
      <c r="E495" s="123">
        <f t="shared" si="111"/>
        <v>0</v>
      </c>
      <c r="F495" s="44">
        <f t="shared" si="112"/>
        <v>0</v>
      </c>
      <c r="G495" s="44">
        <f t="shared" si="113"/>
        <v>0</v>
      </c>
      <c r="H495" s="44">
        <f t="shared" si="114"/>
        <v>0</v>
      </c>
      <c r="I495" s="44">
        <f t="shared" si="115"/>
        <v>0</v>
      </c>
      <c r="J495" s="44">
        <f t="shared" si="116"/>
        <v>0</v>
      </c>
      <c r="K495" s="44">
        <f t="shared" si="117"/>
        <v>0</v>
      </c>
      <c r="L495" s="44">
        <f t="shared" si="118"/>
        <v>0</v>
      </c>
      <c r="M495" s="44">
        <f t="shared" ca="1" si="119"/>
        <v>-5.1713956673790377E-6</v>
      </c>
      <c r="N495" s="44">
        <f t="shared" ca="1" si="120"/>
        <v>0</v>
      </c>
      <c r="O495" s="124">
        <f t="shared" ca="1" si="121"/>
        <v>0</v>
      </c>
      <c r="P495" s="44">
        <f t="shared" ca="1" si="122"/>
        <v>0</v>
      </c>
      <c r="Q495" s="44">
        <f t="shared" ca="1" si="123"/>
        <v>0</v>
      </c>
      <c r="R495" s="28">
        <f t="shared" ca="1" si="124"/>
        <v>5.1713956673790377E-6</v>
      </c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</row>
    <row r="496" spans="1:35">
      <c r="A496" s="28"/>
      <c r="B496" s="28"/>
      <c r="C496" s="121"/>
      <c r="D496" s="123">
        <f t="shared" si="110"/>
        <v>0</v>
      </c>
      <c r="E496" s="123">
        <f t="shared" si="111"/>
        <v>0</v>
      </c>
      <c r="F496" s="44">
        <f t="shared" si="112"/>
        <v>0</v>
      </c>
      <c r="G496" s="44">
        <f t="shared" si="113"/>
        <v>0</v>
      </c>
      <c r="H496" s="44">
        <f t="shared" si="114"/>
        <v>0</v>
      </c>
      <c r="I496" s="44">
        <f t="shared" si="115"/>
        <v>0</v>
      </c>
      <c r="J496" s="44">
        <f t="shared" si="116"/>
        <v>0</v>
      </c>
      <c r="K496" s="44">
        <f t="shared" si="117"/>
        <v>0</v>
      </c>
      <c r="L496" s="44">
        <f t="shared" si="118"/>
        <v>0</v>
      </c>
      <c r="M496" s="44">
        <f t="shared" ca="1" si="119"/>
        <v>-5.1713956673790377E-6</v>
      </c>
      <c r="N496" s="44">
        <f t="shared" ca="1" si="120"/>
        <v>0</v>
      </c>
      <c r="O496" s="124">
        <f t="shared" ca="1" si="121"/>
        <v>0</v>
      </c>
      <c r="P496" s="44">
        <f t="shared" ca="1" si="122"/>
        <v>0</v>
      </c>
      <c r="Q496" s="44">
        <f t="shared" ca="1" si="123"/>
        <v>0</v>
      </c>
      <c r="R496" s="28">
        <f t="shared" ca="1" si="124"/>
        <v>5.1713956673790377E-6</v>
      </c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</row>
    <row r="497" spans="1:35">
      <c r="A497" s="28"/>
      <c r="B497" s="28"/>
      <c r="C497" s="121"/>
      <c r="D497" s="123">
        <f t="shared" si="110"/>
        <v>0</v>
      </c>
      <c r="E497" s="123">
        <f t="shared" si="111"/>
        <v>0</v>
      </c>
      <c r="F497" s="44">
        <f t="shared" si="112"/>
        <v>0</v>
      </c>
      <c r="G497" s="44">
        <f t="shared" si="113"/>
        <v>0</v>
      </c>
      <c r="H497" s="44">
        <f t="shared" si="114"/>
        <v>0</v>
      </c>
      <c r="I497" s="44">
        <f t="shared" si="115"/>
        <v>0</v>
      </c>
      <c r="J497" s="44">
        <f t="shared" si="116"/>
        <v>0</v>
      </c>
      <c r="K497" s="44">
        <f t="shared" si="117"/>
        <v>0</v>
      </c>
      <c r="L497" s="44">
        <f t="shared" si="118"/>
        <v>0</v>
      </c>
      <c r="M497" s="44">
        <f t="shared" ca="1" si="119"/>
        <v>-5.1713956673790377E-6</v>
      </c>
      <c r="N497" s="44">
        <f t="shared" ca="1" si="120"/>
        <v>0</v>
      </c>
      <c r="O497" s="124">
        <f t="shared" ca="1" si="121"/>
        <v>0</v>
      </c>
      <c r="P497" s="44">
        <f t="shared" ca="1" si="122"/>
        <v>0</v>
      </c>
      <c r="Q497" s="44">
        <f t="shared" ca="1" si="123"/>
        <v>0</v>
      </c>
      <c r="R497" s="28">
        <f t="shared" ca="1" si="124"/>
        <v>5.1713956673790377E-6</v>
      </c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</row>
    <row r="498" spans="1:35">
      <c r="A498" s="28"/>
      <c r="B498" s="28"/>
      <c r="C498" s="121"/>
      <c r="D498" s="123">
        <f t="shared" si="110"/>
        <v>0</v>
      </c>
      <c r="E498" s="123">
        <f t="shared" si="111"/>
        <v>0</v>
      </c>
      <c r="F498" s="44">
        <f t="shared" si="112"/>
        <v>0</v>
      </c>
      <c r="G498" s="44">
        <f t="shared" si="113"/>
        <v>0</v>
      </c>
      <c r="H498" s="44">
        <f t="shared" si="114"/>
        <v>0</v>
      </c>
      <c r="I498" s="44">
        <f t="shared" si="115"/>
        <v>0</v>
      </c>
      <c r="J498" s="44">
        <f t="shared" si="116"/>
        <v>0</v>
      </c>
      <c r="K498" s="44">
        <f t="shared" si="117"/>
        <v>0</v>
      </c>
      <c r="L498" s="44">
        <f t="shared" si="118"/>
        <v>0</v>
      </c>
      <c r="M498" s="44">
        <f t="shared" ca="1" si="119"/>
        <v>-5.1713956673790377E-6</v>
      </c>
      <c r="N498" s="44">
        <f t="shared" ca="1" si="120"/>
        <v>0</v>
      </c>
      <c r="O498" s="124">
        <f t="shared" ca="1" si="121"/>
        <v>0</v>
      </c>
      <c r="P498" s="44">
        <f t="shared" ca="1" si="122"/>
        <v>0</v>
      </c>
      <c r="Q498" s="44">
        <f t="shared" ca="1" si="123"/>
        <v>0</v>
      </c>
      <c r="R498" s="28">
        <f t="shared" ca="1" si="124"/>
        <v>5.1713956673790377E-6</v>
      </c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</row>
    <row r="499" spans="1:35">
      <c r="A499" s="28"/>
      <c r="B499" s="28"/>
      <c r="C499" s="121"/>
      <c r="D499" s="123">
        <f t="shared" si="110"/>
        <v>0</v>
      </c>
      <c r="E499" s="123">
        <f t="shared" si="111"/>
        <v>0</v>
      </c>
      <c r="F499" s="44">
        <f t="shared" si="112"/>
        <v>0</v>
      </c>
      <c r="G499" s="44">
        <f t="shared" si="113"/>
        <v>0</v>
      </c>
      <c r="H499" s="44">
        <f t="shared" si="114"/>
        <v>0</v>
      </c>
      <c r="I499" s="44">
        <f t="shared" si="115"/>
        <v>0</v>
      </c>
      <c r="J499" s="44">
        <f t="shared" si="116"/>
        <v>0</v>
      </c>
      <c r="K499" s="44">
        <f t="shared" si="117"/>
        <v>0</v>
      </c>
      <c r="L499" s="44">
        <f t="shared" si="118"/>
        <v>0</v>
      </c>
      <c r="M499" s="44">
        <f t="shared" ca="1" si="119"/>
        <v>-5.1713956673790377E-6</v>
      </c>
      <c r="N499" s="44">
        <f t="shared" ca="1" si="120"/>
        <v>0</v>
      </c>
      <c r="O499" s="124">
        <f t="shared" ca="1" si="121"/>
        <v>0</v>
      </c>
      <c r="P499" s="44">
        <f t="shared" ca="1" si="122"/>
        <v>0</v>
      </c>
      <c r="Q499" s="44">
        <f t="shared" ca="1" si="123"/>
        <v>0</v>
      </c>
      <c r="R499" s="28">
        <f t="shared" ca="1" si="124"/>
        <v>5.1713956673790377E-6</v>
      </c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</row>
    <row r="500" spans="1:35">
      <c r="A500" s="28"/>
      <c r="B500" s="28"/>
      <c r="C500" s="121"/>
      <c r="D500" s="123">
        <f t="shared" si="110"/>
        <v>0</v>
      </c>
      <c r="E500" s="123">
        <f t="shared" si="111"/>
        <v>0</v>
      </c>
      <c r="F500" s="44">
        <f t="shared" si="112"/>
        <v>0</v>
      </c>
      <c r="G500" s="44">
        <f t="shared" si="113"/>
        <v>0</v>
      </c>
      <c r="H500" s="44">
        <f t="shared" si="114"/>
        <v>0</v>
      </c>
      <c r="I500" s="44">
        <f t="shared" si="115"/>
        <v>0</v>
      </c>
      <c r="J500" s="44">
        <f t="shared" si="116"/>
        <v>0</v>
      </c>
      <c r="K500" s="44">
        <f t="shared" si="117"/>
        <v>0</v>
      </c>
      <c r="L500" s="44">
        <f t="shared" si="118"/>
        <v>0</v>
      </c>
      <c r="M500" s="44">
        <f t="shared" ca="1" si="119"/>
        <v>-5.1713956673790377E-6</v>
      </c>
      <c r="N500" s="44">
        <f t="shared" ca="1" si="120"/>
        <v>0</v>
      </c>
      <c r="O500" s="124">
        <f t="shared" ca="1" si="121"/>
        <v>0</v>
      </c>
      <c r="P500" s="44">
        <f t="shared" ca="1" si="122"/>
        <v>0</v>
      </c>
      <c r="Q500" s="44">
        <f t="shared" ca="1" si="123"/>
        <v>0</v>
      </c>
      <c r="R500" s="28">
        <f t="shared" ca="1" si="124"/>
        <v>5.1713956673790377E-6</v>
      </c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</row>
    <row r="501" spans="1:35">
      <c r="A501" s="28"/>
      <c r="B501" s="28"/>
      <c r="C501" s="121"/>
      <c r="D501" s="123">
        <f t="shared" si="110"/>
        <v>0</v>
      </c>
      <c r="E501" s="123">
        <f t="shared" si="111"/>
        <v>0</v>
      </c>
      <c r="F501" s="44">
        <f t="shared" si="112"/>
        <v>0</v>
      </c>
      <c r="G501" s="44">
        <f t="shared" si="113"/>
        <v>0</v>
      </c>
      <c r="H501" s="44">
        <f t="shared" si="114"/>
        <v>0</v>
      </c>
      <c r="I501" s="44">
        <f t="shared" si="115"/>
        <v>0</v>
      </c>
      <c r="J501" s="44">
        <f t="shared" si="116"/>
        <v>0</v>
      </c>
      <c r="K501" s="44">
        <f t="shared" si="117"/>
        <v>0</v>
      </c>
      <c r="L501" s="44">
        <f t="shared" si="118"/>
        <v>0</v>
      </c>
      <c r="M501" s="44">
        <f t="shared" ca="1" si="119"/>
        <v>-5.1713956673790377E-6</v>
      </c>
      <c r="N501" s="44">
        <f t="shared" ca="1" si="120"/>
        <v>0</v>
      </c>
      <c r="O501" s="124">
        <f t="shared" ca="1" si="121"/>
        <v>0</v>
      </c>
      <c r="P501" s="44">
        <f t="shared" ca="1" si="122"/>
        <v>0</v>
      </c>
      <c r="Q501" s="44">
        <f t="shared" ca="1" si="123"/>
        <v>0</v>
      </c>
      <c r="R501" s="28">
        <f t="shared" ca="1" si="124"/>
        <v>5.1713956673790377E-6</v>
      </c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</row>
    <row r="502" spans="1:35">
      <c r="A502" s="28"/>
      <c r="B502" s="28"/>
      <c r="C502" s="121"/>
      <c r="D502" s="123">
        <f t="shared" si="110"/>
        <v>0</v>
      </c>
      <c r="E502" s="123">
        <f t="shared" si="111"/>
        <v>0</v>
      </c>
      <c r="F502" s="44">
        <f t="shared" si="112"/>
        <v>0</v>
      </c>
      <c r="G502" s="44">
        <f t="shared" si="113"/>
        <v>0</v>
      </c>
      <c r="H502" s="44">
        <f t="shared" si="114"/>
        <v>0</v>
      </c>
      <c r="I502" s="44">
        <f t="shared" si="115"/>
        <v>0</v>
      </c>
      <c r="J502" s="44">
        <f t="shared" si="116"/>
        <v>0</v>
      </c>
      <c r="K502" s="44">
        <f t="shared" si="117"/>
        <v>0</v>
      </c>
      <c r="L502" s="44">
        <f t="shared" si="118"/>
        <v>0</v>
      </c>
      <c r="M502" s="44">
        <f t="shared" ca="1" si="119"/>
        <v>-5.1713956673790377E-6</v>
      </c>
      <c r="N502" s="44">
        <f t="shared" ca="1" si="120"/>
        <v>0</v>
      </c>
      <c r="O502" s="124">
        <f t="shared" ca="1" si="121"/>
        <v>0</v>
      </c>
      <c r="P502" s="44">
        <f t="shared" ca="1" si="122"/>
        <v>0</v>
      </c>
      <c r="Q502" s="44">
        <f t="shared" ca="1" si="123"/>
        <v>0</v>
      </c>
      <c r="R502" s="28">
        <f t="shared" ca="1" si="124"/>
        <v>5.1713956673790377E-6</v>
      </c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</row>
    <row r="503" spans="1:35">
      <c r="A503" s="28"/>
      <c r="B503" s="28"/>
      <c r="C503" s="121"/>
      <c r="D503" s="123">
        <f t="shared" si="110"/>
        <v>0</v>
      </c>
      <c r="E503" s="123">
        <f t="shared" si="111"/>
        <v>0</v>
      </c>
      <c r="F503" s="44">
        <f t="shared" si="112"/>
        <v>0</v>
      </c>
      <c r="G503" s="44">
        <f t="shared" si="113"/>
        <v>0</v>
      </c>
      <c r="H503" s="44">
        <f t="shared" si="114"/>
        <v>0</v>
      </c>
      <c r="I503" s="44">
        <f t="shared" si="115"/>
        <v>0</v>
      </c>
      <c r="J503" s="44">
        <f t="shared" si="116"/>
        <v>0</v>
      </c>
      <c r="K503" s="44">
        <f t="shared" si="117"/>
        <v>0</v>
      </c>
      <c r="L503" s="44">
        <f t="shared" si="118"/>
        <v>0</v>
      </c>
      <c r="M503" s="44">
        <f t="shared" ca="1" si="119"/>
        <v>-5.1713956673790377E-6</v>
      </c>
      <c r="N503" s="44">
        <f t="shared" ca="1" si="120"/>
        <v>0</v>
      </c>
      <c r="O503" s="124">
        <f t="shared" ca="1" si="121"/>
        <v>0</v>
      </c>
      <c r="P503" s="44">
        <f t="shared" ca="1" si="122"/>
        <v>0</v>
      </c>
      <c r="Q503" s="44">
        <f t="shared" ca="1" si="123"/>
        <v>0</v>
      </c>
      <c r="R503" s="28">
        <f t="shared" ca="1" si="124"/>
        <v>5.1713956673790377E-6</v>
      </c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</row>
    <row r="504" spans="1:35">
      <c r="A504" s="28"/>
      <c r="B504" s="28"/>
      <c r="C504" s="121"/>
      <c r="D504" s="123">
        <f t="shared" si="110"/>
        <v>0</v>
      </c>
      <c r="E504" s="123">
        <f t="shared" si="111"/>
        <v>0</v>
      </c>
      <c r="F504" s="44">
        <f t="shared" si="112"/>
        <v>0</v>
      </c>
      <c r="G504" s="44">
        <f t="shared" si="113"/>
        <v>0</v>
      </c>
      <c r="H504" s="44">
        <f t="shared" si="114"/>
        <v>0</v>
      </c>
      <c r="I504" s="44">
        <f t="shared" si="115"/>
        <v>0</v>
      </c>
      <c r="J504" s="44">
        <f t="shared" si="116"/>
        <v>0</v>
      </c>
      <c r="K504" s="44">
        <f t="shared" si="117"/>
        <v>0</v>
      </c>
      <c r="L504" s="44">
        <f t="shared" si="118"/>
        <v>0</v>
      </c>
      <c r="M504" s="44">
        <f t="shared" ca="1" si="119"/>
        <v>-5.1713956673790377E-6</v>
      </c>
      <c r="N504" s="44">
        <f t="shared" ca="1" si="120"/>
        <v>0</v>
      </c>
      <c r="O504" s="124">
        <f t="shared" ca="1" si="121"/>
        <v>0</v>
      </c>
      <c r="P504" s="44">
        <f t="shared" ca="1" si="122"/>
        <v>0</v>
      </c>
      <c r="Q504" s="44">
        <f t="shared" ca="1" si="123"/>
        <v>0</v>
      </c>
      <c r="R504" s="28">
        <f t="shared" ca="1" si="124"/>
        <v>5.1713956673790377E-6</v>
      </c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</row>
    <row r="505" spans="1:35">
      <c r="A505" s="28"/>
      <c r="B505" s="28"/>
      <c r="C505" s="121"/>
      <c r="D505" s="123">
        <f t="shared" si="110"/>
        <v>0</v>
      </c>
      <c r="E505" s="123">
        <f t="shared" si="111"/>
        <v>0</v>
      </c>
      <c r="F505" s="44">
        <f t="shared" si="112"/>
        <v>0</v>
      </c>
      <c r="G505" s="44">
        <f t="shared" si="113"/>
        <v>0</v>
      </c>
      <c r="H505" s="44">
        <f t="shared" si="114"/>
        <v>0</v>
      </c>
      <c r="I505" s="44">
        <f t="shared" si="115"/>
        <v>0</v>
      </c>
      <c r="J505" s="44">
        <f t="shared" si="116"/>
        <v>0</v>
      </c>
      <c r="K505" s="44">
        <f t="shared" si="117"/>
        <v>0</v>
      </c>
      <c r="L505" s="44">
        <f t="shared" si="118"/>
        <v>0</v>
      </c>
      <c r="M505" s="44">
        <f t="shared" ca="1" si="119"/>
        <v>-5.1713956673790377E-6</v>
      </c>
      <c r="N505" s="44">
        <f t="shared" ca="1" si="120"/>
        <v>0</v>
      </c>
      <c r="O505" s="124">
        <f t="shared" ca="1" si="121"/>
        <v>0</v>
      </c>
      <c r="P505" s="44">
        <f t="shared" ca="1" si="122"/>
        <v>0</v>
      </c>
      <c r="Q505" s="44">
        <f t="shared" ca="1" si="123"/>
        <v>0</v>
      </c>
      <c r="R505" s="28">
        <f t="shared" ca="1" si="124"/>
        <v>5.1713956673790377E-6</v>
      </c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</row>
    <row r="506" spans="1:35">
      <c r="A506" s="28"/>
      <c r="B506" s="28"/>
      <c r="C506" s="121"/>
      <c r="D506" s="123">
        <f t="shared" si="110"/>
        <v>0</v>
      </c>
      <c r="E506" s="123">
        <f t="shared" si="111"/>
        <v>0</v>
      </c>
      <c r="F506" s="44">
        <f t="shared" si="112"/>
        <v>0</v>
      </c>
      <c r="G506" s="44">
        <f t="shared" si="113"/>
        <v>0</v>
      </c>
      <c r="H506" s="44">
        <f t="shared" si="114"/>
        <v>0</v>
      </c>
      <c r="I506" s="44">
        <f t="shared" si="115"/>
        <v>0</v>
      </c>
      <c r="J506" s="44">
        <f t="shared" si="116"/>
        <v>0</v>
      </c>
      <c r="K506" s="44">
        <f t="shared" si="117"/>
        <v>0</v>
      </c>
      <c r="L506" s="44">
        <f t="shared" si="118"/>
        <v>0</v>
      </c>
      <c r="M506" s="44">
        <f t="shared" ca="1" si="119"/>
        <v>-5.1713956673790377E-6</v>
      </c>
      <c r="N506" s="44">
        <f t="shared" ca="1" si="120"/>
        <v>0</v>
      </c>
      <c r="O506" s="124">
        <f t="shared" ca="1" si="121"/>
        <v>0</v>
      </c>
      <c r="P506" s="44">
        <f t="shared" ca="1" si="122"/>
        <v>0</v>
      </c>
      <c r="Q506" s="44">
        <f t="shared" ca="1" si="123"/>
        <v>0</v>
      </c>
      <c r="R506" s="28">
        <f t="shared" ca="1" si="124"/>
        <v>5.1713956673790377E-6</v>
      </c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</row>
    <row r="507" spans="1:35">
      <c r="A507" s="28"/>
      <c r="B507" s="28"/>
      <c r="C507" s="121"/>
      <c r="D507" s="123">
        <f t="shared" si="110"/>
        <v>0</v>
      </c>
      <c r="E507" s="123">
        <f t="shared" si="111"/>
        <v>0</v>
      </c>
      <c r="F507" s="44">
        <f t="shared" si="112"/>
        <v>0</v>
      </c>
      <c r="G507" s="44">
        <f t="shared" si="113"/>
        <v>0</v>
      </c>
      <c r="H507" s="44">
        <f t="shared" si="114"/>
        <v>0</v>
      </c>
      <c r="I507" s="44">
        <f t="shared" si="115"/>
        <v>0</v>
      </c>
      <c r="J507" s="44">
        <f t="shared" si="116"/>
        <v>0</v>
      </c>
      <c r="K507" s="44">
        <f t="shared" si="117"/>
        <v>0</v>
      </c>
      <c r="L507" s="44">
        <f t="shared" si="118"/>
        <v>0</v>
      </c>
      <c r="M507" s="44">
        <f t="shared" ca="1" si="119"/>
        <v>-5.1713956673790377E-6</v>
      </c>
      <c r="N507" s="44">
        <f t="shared" ca="1" si="120"/>
        <v>0</v>
      </c>
      <c r="O507" s="124">
        <f t="shared" ca="1" si="121"/>
        <v>0</v>
      </c>
      <c r="P507" s="44">
        <f t="shared" ca="1" si="122"/>
        <v>0</v>
      </c>
      <c r="Q507" s="44">
        <f t="shared" ca="1" si="123"/>
        <v>0</v>
      </c>
      <c r="R507" s="28">
        <f t="shared" ca="1" si="124"/>
        <v>5.1713956673790377E-6</v>
      </c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</row>
    <row r="508" spans="1:35">
      <c r="A508" s="28"/>
      <c r="B508" s="28"/>
      <c r="C508" s="121"/>
      <c r="D508" s="123">
        <f t="shared" si="110"/>
        <v>0</v>
      </c>
      <c r="E508" s="123">
        <f t="shared" si="111"/>
        <v>0</v>
      </c>
      <c r="F508" s="44">
        <f t="shared" si="112"/>
        <v>0</v>
      </c>
      <c r="G508" s="44">
        <f t="shared" si="113"/>
        <v>0</v>
      </c>
      <c r="H508" s="44">
        <f t="shared" si="114"/>
        <v>0</v>
      </c>
      <c r="I508" s="44">
        <f t="shared" si="115"/>
        <v>0</v>
      </c>
      <c r="J508" s="44">
        <f t="shared" si="116"/>
        <v>0</v>
      </c>
      <c r="K508" s="44">
        <f t="shared" si="117"/>
        <v>0</v>
      </c>
      <c r="L508" s="44">
        <f t="shared" si="118"/>
        <v>0</v>
      </c>
      <c r="M508" s="44">
        <f t="shared" ca="1" si="119"/>
        <v>-5.1713956673790377E-6</v>
      </c>
      <c r="N508" s="44">
        <f t="shared" ca="1" si="120"/>
        <v>0</v>
      </c>
      <c r="O508" s="124">
        <f t="shared" ca="1" si="121"/>
        <v>0</v>
      </c>
      <c r="P508" s="44">
        <f t="shared" ca="1" si="122"/>
        <v>0</v>
      </c>
      <c r="Q508" s="44">
        <f t="shared" ca="1" si="123"/>
        <v>0</v>
      </c>
      <c r="R508" s="28">
        <f t="shared" ca="1" si="124"/>
        <v>5.1713956673790377E-6</v>
      </c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</row>
    <row r="509" spans="1:35">
      <c r="A509" s="28"/>
      <c r="B509" s="28"/>
      <c r="C509" s="121"/>
      <c r="D509" s="123">
        <f t="shared" si="110"/>
        <v>0</v>
      </c>
      <c r="E509" s="123">
        <f t="shared" si="111"/>
        <v>0</v>
      </c>
      <c r="F509" s="44">
        <f t="shared" si="112"/>
        <v>0</v>
      </c>
      <c r="G509" s="44">
        <f t="shared" si="113"/>
        <v>0</v>
      </c>
      <c r="H509" s="44">
        <f t="shared" si="114"/>
        <v>0</v>
      </c>
      <c r="I509" s="44">
        <f t="shared" si="115"/>
        <v>0</v>
      </c>
      <c r="J509" s="44">
        <f t="shared" si="116"/>
        <v>0</v>
      </c>
      <c r="K509" s="44">
        <f t="shared" si="117"/>
        <v>0</v>
      </c>
      <c r="L509" s="44">
        <f t="shared" si="118"/>
        <v>0</v>
      </c>
      <c r="M509" s="44">
        <f t="shared" ca="1" si="119"/>
        <v>-5.1713956673790377E-6</v>
      </c>
      <c r="N509" s="44">
        <f t="shared" ca="1" si="120"/>
        <v>0</v>
      </c>
      <c r="O509" s="124">
        <f t="shared" ca="1" si="121"/>
        <v>0</v>
      </c>
      <c r="P509" s="44">
        <f t="shared" ca="1" si="122"/>
        <v>0</v>
      </c>
      <c r="Q509" s="44">
        <f t="shared" ca="1" si="123"/>
        <v>0</v>
      </c>
      <c r="R509" s="28">
        <f t="shared" ca="1" si="124"/>
        <v>5.1713956673790377E-6</v>
      </c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</row>
    <row r="510" spans="1:35">
      <c r="A510" s="28"/>
      <c r="B510" s="28"/>
      <c r="C510" s="121"/>
      <c r="D510" s="123">
        <f t="shared" si="110"/>
        <v>0</v>
      </c>
      <c r="E510" s="123">
        <f t="shared" si="111"/>
        <v>0</v>
      </c>
      <c r="F510" s="44">
        <f t="shared" si="112"/>
        <v>0</v>
      </c>
      <c r="G510" s="44">
        <f t="shared" si="113"/>
        <v>0</v>
      </c>
      <c r="H510" s="44">
        <f t="shared" si="114"/>
        <v>0</v>
      </c>
      <c r="I510" s="44">
        <f t="shared" si="115"/>
        <v>0</v>
      </c>
      <c r="J510" s="44">
        <f t="shared" si="116"/>
        <v>0</v>
      </c>
      <c r="K510" s="44">
        <f t="shared" si="117"/>
        <v>0</v>
      </c>
      <c r="L510" s="44">
        <f t="shared" si="118"/>
        <v>0</v>
      </c>
      <c r="M510" s="44">
        <f t="shared" ca="1" si="119"/>
        <v>-5.1713956673790377E-6</v>
      </c>
      <c r="N510" s="44">
        <f t="shared" ca="1" si="120"/>
        <v>0</v>
      </c>
      <c r="O510" s="124">
        <f t="shared" ca="1" si="121"/>
        <v>0</v>
      </c>
      <c r="P510" s="44">
        <f t="shared" ca="1" si="122"/>
        <v>0</v>
      </c>
      <c r="Q510" s="44">
        <f t="shared" ca="1" si="123"/>
        <v>0</v>
      </c>
      <c r="R510" s="28">
        <f t="shared" ca="1" si="124"/>
        <v>5.1713956673790377E-6</v>
      </c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</row>
    <row r="511" spans="1:35">
      <c r="A511" s="28"/>
      <c r="B511" s="28"/>
      <c r="C511" s="121"/>
      <c r="D511" s="123">
        <f t="shared" si="110"/>
        <v>0</v>
      </c>
      <c r="E511" s="123">
        <f t="shared" si="111"/>
        <v>0</v>
      </c>
      <c r="F511" s="44">
        <f t="shared" si="112"/>
        <v>0</v>
      </c>
      <c r="G511" s="44">
        <f t="shared" si="113"/>
        <v>0</v>
      </c>
      <c r="H511" s="44">
        <f t="shared" si="114"/>
        <v>0</v>
      </c>
      <c r="I511" s="44">
        <f t="shared" si="115"/>
        <v>0</v>
      </c>
      <c r="J511" s="44">
        <f t="shared" si="116"/>
        <v>0</v>
      </c>
      <c r="K511" s="44">
        <f t="shared" si="117"/>
        <v>0</v>
      </c>
      <c r="L511" s="44">
        <f t="shared" si="118"/>
        <v>0</v>
      </c>
      <c r="M511" s="44">
        <f t="shared" ca="1" si="119"/>
        <v>-5.1713956673790377E-6</v>
      </c>
      <c r="N511" s="44">
        <f t="shared" ca="1" si="120"/>
        <v>0</v>
      </c>
      <c r="O511" s="124">
        <f t="shared" ca="1" si="121"/>
        <v>0</v>
      </c>
      <c r="P511" s="44">
        <f t="shared" ca="1" si="122"/>
        <v>0</v>
      </c>
      <c r="Q511" s="44">
        <f t="shared" ca="1" si="123"/>
        <v>0</v>
      </c>
      <c r="R511" s="28">
        <f t="shared" ca="1" si="124"/>
        <v>5.1713956673790377E-6</v>
      </c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</row>
    <row r="512" spans="1:35">
      <c r="A512" s="28"/>
      <c r="B512" s="28"/>
      <c r="C512" s="121"/>
      <c r="D512" s="123">
        <f t="shared" si="110"/>
        <v>0</v>
      </c>
      <c r="E512" s="123">
        <f t="shared" si="111"/>
        <v>0</v>
      </c>
      <c r="F512" s="44">
        <f t="shared" si="112"/>
        <v>0</v>
      </c>
      <c r="G512" s="44">
        <f t="shared" si="113"/>
        <v>0</v>
      </c>
      <c r="H512" s="44">
        <f t="shared" si="114"/>
        <v>0</v>
      </c>
      <c r="I512" s="44">
        <f t="shared" si="115"/>
        <v>0</v>
      </c>
      <c r="J512" s="44">
        <f t="shared" si="116"/>
        <v>0</v>
      </c>
      <c r="K512" s="44">
        <f t="shared" si="117"/>
        <v>0</v>
      </c>
      <c r="L512" s="44">
        <f t="shared" si="118"/>
        <v>0</v>
      </c>
      <c r="M512" s="44">
        <f t="shared" ca="1" si="119"/>
        <v>-5.1713956673790377E-6</v>
      </c>
      <c r="N512" s="44">
        <f t="shared" ca="1" si="120"/>
        <v>0</v>
      </c>
      <c r="O512" s="124">
        <f t="shared" ca="1" si="121"/>
        <v>0</v>
      </c>
      <c r="P512" s="44">
        <f t="shared" ca="1" si="122"/>
        <v>0</v>
      </c>
      <c r="Q512" s="44">
        <f t="shared" ca="1" si="123"/>
        <v>0</v>
      </c>
      <c r="R512" s="28">
        <f t="shared" ca="1" si="124"/>
        <v>5.1713956673790377E-6</v>
      </c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</row>
    <row r="513" spans="1:35">
      <c r="A513" s="28"/>
      <c r="B513" s="28"/>
      <c r="C513" s="121"/>
      <c r="D513" s="123">
        <f t="shared" si="110"/>
        <v>0</v>
      </c>
      <c r="E513" s="123">
        <f t="shared" si="111"/>
        <v>0</v>
      </c>
      <c r="F513" s="44">
        <f t="shared" si="112"/>
        <v>0</v>
      </c>
      <c r="G513" s="44">
        <f t="shared" si="113"/>
        <v>0</v>
      </c>
      <c r="H513" s="44">
        <f t="shared" si="114"/>
        <v>0</v>
      </c>
      <c r="I513" s="44">
        <f t="shared" si="115"/>
        <v>0</v>
      </c>
      <c r="J513" s="44">
        <f t="shared" si="116"/>
        <v>0</v>
      </c>
      <c r="K513" s="44">
        <f t="shared" si="117"/>
        <v>0</v>
      </c>
      <c r="L513" s="44">
        <f t="shared" si="118"/>
        <v>0</v>
      </c>
      <c r="M513" s="44">
        <f t="shared" ca="1" si="119"/>
        <v>-5.1713956673790377E-6</v>
      </c>
      <c r="N513" s="44">
        <f t="shared" ca="1" si="120"/>
        <v>0</v>
      </c>
      <c r="O513" s="124">
        <f t="shared" ca="1" si="121"/>
        <v>0</v>
      </c>
      <c r="P513" s="44">
        <f t="shared" ca="1" si="122"/>
        <v>0</v>
      </c>
      <c r="Q513" s="44">
        <f t="shared" ca="1" si="123"/>
        <v>0</v>
      </c>
      <c r="R513" s="28">
        <f t="shared" ca="1" si="124"/>
        <v>5.1713956673790377E-6</v>
      </c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</row>
    <row r="514" spans="1:35">
      <c r="A514" s="28"/>
      <c r="B514" s="28"/>
      <c r="C514" s="121"/>
      <c r="D514" s="123">
        <f t="shared" si="110"/>
        <v>0</v>
      </c>
      <c r="E514" s="123">
        <f t="shared" si="111"/>
        <v>0</v>
      </c>
      <c r="F514" s="44">
        <f t="shared" si="112"/>
        <v>0</v>
      </c>
      <c r="G514" s="44">
        <f t="shared" si="113"/>
        <v>0</v>
      </c>
      <c r="H514" s="44">
        <f t="shared" si="114"/>
        <v>0</v>
      </c>
      <c r="I514" s="44">
        <f t="shared" si="115"/>
        <v>0</v>
      </c>
      <c r="J514" s="44">
        <f t="shared" si="116"/>
        <v>0</v>
      </c>
      <c r="K514" s="44">
        <f t="shared" si="117"/>
        <v>0</v>
      </c>
      <c r="L514" s="44">
        <f t="shared" si="118"/>
        <v>0</v>
      </c>
      <c r="M514" s="44">
        <f t="shared" ca="1" si="119"/>
        <v>-5.1713956673790377E-6</v>
      </c>
      <c r="N514" s="44">
        <f t="shared" ca="1" si="120"/>
        <v>0</v>
      </c>
      <c r="O514" s="124">
        <f t="shared" ca="1" si="121"/>
        <v>0</v>
      </c>
      <c r="P514" s="44">
        <f t="shared" ca="1" si="122"/>
        <v>0</v>
      </c>
      <c r="Q514" s="44">
        <f t="shared" ca="1" si="123"/>
        <v>0</v>
      </c>
      <c r="R514" s="28">
        <f t="shared" ca="1" si="124"/>
        <v>5.1713956673790377E-6</v>
      </c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</row>
    <row r="515" spans="1:35">
      <c r="A515" s="28"/>
      <c r="B515" s="28"/>
      <c r="C515" s="121"/>
      <c r="D515" s="123">
        <f t="shared" si="110"/>
        <v>0</v>
      </c>
      <c r="E515" s="123">
        <f t="shared" si="111"/>
        <v>0</v>
      </c>
      <c r="F515" s="44">
        <f t="shared" si="112"/>
        <v>0</v>
      </c>
      <c r="G515" s="44">
        <f t="shared" si="113"/>
        <v>0</v>
      </c>
      <c r="H515" s="44">
        <f t="shared" si="114"/>
        <v>0</v>
      </c>
      <c r="I515" s="44">
        <f t="shared" si="115"/>
        <v>0</v>
      </c>
      <c r="J515" s="44">
        <f t="shared" si="116"/>
        <v>0</v>
      </c>
      <c r="K515" s="44">
        <f t="shared" si="117"/>
        <v>0</v>
      </c>
      <c r="L515" s="44">
        <f t="shared" si="118"/>
        <v>0</v>
      </c>
      <c r="M515" s="44">
        <f t="shared" ca="1" si="119"/>
        <v>-5.1713956673790377E-6</v>
      </c>
      <c r="N515" s="44">
        <f t="shared" ca="1" si="120"/>
        <v>0</v>
      </c>
      <c r="O515" s="124">
        <f t="shared" ca="1" si="121"/>
        <v>0</v>
      </c>
      <c r="P515" s="44">
        <f t="shared" ca="1" si="122"/>
        <v>0</v>
      </c>
      <c r="Q515" s="44">
        <f t="shared" ca="1" si="123"/>
        <v>0</v>
      </c>
      <c r="R515" s="28">
        <f t="shared" ca="1" si="124"/>
        <v>5.1713956673790377E-6</v>
      </c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</row>
    <row r="516" spans="1:35">
      <c r="A516" s="28"/>
      <c r="B516" s="28"/>
      <c r="C516" s="121"/>
      <c r="D516" s="123">
        <f t="shared" si="110"/>
        <v>0</v>
      </c>
      <c r="E516" s="123">
        <f t="shared" si="111"/>
        <v>0</v>
      </c>
      <c r="F516" s="44">
        <f t="shared" si="112"/>
        <v>0</v>
      </c>
      <c r="G516" s="44">
        <f t="shared" si="113"/>
        <v>0</v>
      </c>
      <c r="H516" s="44">
        <f t="shared" si="114"/>
        <v>0</v>
      </c>
      <c r="I516" s="44">
        <f t="shared" si="115"/>
        <v>0</v>
      </c>
      <c r="J516" s="44">
        <f t="shared" si="116"/>
        <v>0</v>
      </c>
      <c r="K516" s="44">
        <f t="shared" si="117"/>
        <v>0</v>
      </c>
      <c r="L516" s="44">
        <f t="shared" si="118"/>
        <v>0</v>
      </c>
      <c r="M516" s="44">
        <f t="shared" ca="1" si="119"/>
        <v>-5.1713956673790377E-6</v>
      </c>
      <c r="N516" s="44">
        <f t="shared" ca="1" si="120"/>
        <v>0</v>
      </c>
      <c r="O516" s="124">
        <f t="shared" ca="1" si="121"/>
        <v>0</v>
      </c>
      <c r="P516" s="44">
        <f t="shared" ca="1" si="122"/>
        <v>0</v>
      </c>
      <c r="Q516" s="44">
        <f t="shared" ca="1" si="123"/>
        <v>0</v>
      </c>
      <c r="R516" s="28">
        <f t="shared" ca="1" si="124"/>
        <v>5.1713956673790377E-6</v>
      </c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</row>
    <row r="517" spans="1:35">
      <c r="A517" s="28"/>
      <c r="B517" s="28"/>
      <c r="C517" s="121"/>
      <c r="D517" s="123">
        <f t="shared" si="110"/>
        <v>0</v>
      </c>
      <c r="E517" s="123">
        <f t="shared" si="111"/>
        <v>0</v>
      </c>
      <c r="F517" s="44">
        <f t="shared" si="112"/>
        <v>0</v>
      </c>
      <c r="G517" s="44">
        <f t="shared" si="113"/>
        <v>0</v>
      </c>
      <c r="H517" s="44">
        <f t="shared" si="114"/>
        <v>0</v>
      </c>
      <c r="I517" s="44">
        <f t="shared" si="115"/>
        <v>0</v>
      </c>
      <c r="J517" s="44">
        <f t="shared" si="116"/>
        <v>0</v>
      </c>
      <c r="K517" s="44">
        <f t="shared" si="117"/>
        <v>0</v>
      </c>
      <c r="L517" s="44">
        <f t="shared" si="118"/>
        <v>0</v>
      </c>
      <c r="M517" s="44">
        <f t="shared" ca="1" si="119"/>
        <v>-5.1713956673790377E-6</v>
      </c>
      <c r="N517" s="44">
        <f t="shared" ca="1" si="120"/>
        <v>0</v>
      </c>
      <c r="O517" s="124">
        <f t="shared" ca="1" si="121"/>
        <v>0</v>
      </c>
      <c r="P517" s="44">
        <f t="shared" ca="1" si="122"/>
        <v>0</v>
      </c>
      <c r="Q517" s="44">
        <f t="shared" ca="1" si="123"/>
        <v>0</v>
      </c>
      <c r="R517" s="28">
        <f t="shared" ca="1" si="124"/>
        <v>5.1713956673790377E-6</v>
      </c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</row>
    <row r="518" spans="1:35">
      <c r="A518" s="28"/>
      <c r="B518" s="28"/>
      <c r="C518" s="121"/>
      <c r="D518" s="123">
        <f t="shared" si="110"/>
        <v>0</v>
      </c>
      <c r="E518" s="123">
        <f t="shared" si="111"/>
        <v>0</v>
      </c>
      <c r="F518" s="44">
        <f t="shared" si="112"/>
        <v>0</v>
      </c>
      <c r="G518" s="44">
        <f t="shared" si="113"/>
        <v>0</v>
      </c>
      <c r="H518" s="44">
        <f t="shared" si="114"/>
        <v>0</v>
      </c>
      <c r="I518" s="44">
        <f t="shared" si="115"/>
        <v>0</v>
      </c>
      <c r="J518" s="44">
        <f t="shared" si="116"/>
        <v>0</v>
      </c>
      <c r="K518" s="44">
        <f t="shared" si="117"/>
        <v>0</v>
      </c>
      <c r="L518" s="44">
        <f t="shared" si="118"/>
        <v>0</v>
      </c>
      <c r="M518" s="44">
        <f t="shared" ca="1" si="119"/>
        <v>-5.1713956673790377E-6</v>
      </c>
      <c r="N518" s="44">
        <f t="shared" ca="1" si="120"/>
        <v>0</v>
      </c>
      <c r="O518" s="124">
        <f t="shared" ca="1" si="121"/>
        <v>0</v>
      </c>
      <c r="P518" s="44">
        <f t="shared" ca="1" si="122"/>
        <v>0</v>
      </c>
      <c r="Q518" s="44">
        <f t="shared" ca="1" si="123"/>
        <v>0</v>
      </c>
      <c r="R518" s="28">
        <f t="shared" ca="1" si="124"/>
        <v>5.1713956673790377E-6</v>
      </c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</row>
    <row r="519" spans="1:35">
      <c r="A519" s="28"/>
      <c r="B519" s="28"/>
      <c r="C519" s="121"/>
      <c r="D519" s="123">
        <f t="shared" si="110"/>
        <v>0</v>
      </c>
      <c r="E519" s="123">
        <f t="shared" si="111"/>
        <v>0</v>
      </c>
      <c r="F519" s="44">
        <f t="shared" si="112"/>
        <v>0</v>
      </c>
      <c r="G519" s="44">
        <f t="shared" si="113"/>
        <v>0</v>
      </c>
      <c r="H519" s="44">
        <f t="shared" si="114"/>
        <v>0</v>
      </c>
      <c r="I519" s="44">
        <f t="shared" si="115"/>
        <v>0</v>
      </c>
      <c r="J519" s="44">
        <f t="shared" si="116"/>
        <v>0</v>
      </c>
      <c r="K519" s="44">
        <f t="shared" si="117"/>
        <v>0</v>
      </c>
      <c r="L519" s="44">
        <f t="shared" si="118"/>
        <v>0</v>
      </c>
      <c r="M519" s="44">
        <f t="shared" ca="1" si="119"/>
        <v>-5.1713956673790377E-6</v>
      </c>
      <c r="N519" s="44">
        <f t="shared" ca="1" si="120"/>
        <v>0</v>
      </c>
      <c r="O519" s="124">
        <f t="shared" ca="1" si="121"/>
        <v>0</v>
      </c>
      <c r="P519" s="44">
        <f t="shared" ca="1" si="122"/>
        <v>0</v>
      </c>
      <c r="Q519" s="44">
        <f t="shared" ca="1" si="123"/>
        <v>0</v>
      </c>
      <c r="R519" s="28">
        <f t="shared" ca="1" si="124"/>
        <v>5.1713956673790377E-6</v>
      </c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</row>
    <row r="520" spans="1:35">
      <c r="A520" s="28"/>
      <c r="B520" s="28"/>
      <c r="C520" s="121"/>
      <c r="D520" s="123">
        <f t="shared" si="110"/>
        <v>0</v>
      </c>
      <c r="E520" s="123">
        <f t="shared" si="111"/>
        <v>0</v>
      </c>
      <c r="F520" s="44">
        <f t="shared" si="112"/>
        <v>0</v>
      </c>
      <c r="G520" s="44">
        <f t="shared" si="113"/>
        <v>0</v>
      </c>
      <c r="H520" s="44">
        <f t="shared" si="114"/>
        <v>0</v>
      </c>
      <c r="I520" s="44">
        <f t="shared" si="115"/>
        <v>0</v>
      </c>
      <c r="J520" s="44">
        <f t="shared" si="116"/>
        <v>0</v>
      </c>
      <c r="K520" s="44">
        <f t="shared" si="117"/>
        <v>0</v>
      </c>
      <c r="L520" s="44">
        <f t="shared" si="118"/>
        <v>0</v>
      </c>
      <c r="M520" s="44">
        <f t="shared" ca="1" si="119"/>
        <v>-5.1713956673790377E-6</v>
      </c>
      <c r="N520" s="44">
        <f t="shared" ca="1" si="120"/>
        <v>0</v>
      </c>
      <c r="O520" s="124">
        <f t="shared" ca="1" si="121"/>
        <v>0</v>
      </c>
      <c r="P520" s="44">
        <f t="shared" ca="1" si="122"/>
        <v>0</v>
      </c>
      <c r="Q520" s="44">
        <f t="shared" ca="1" si="123"/>
        <v>0</v>
      </c>
      <c r="R520" s="28">
        <f t="shared" ca="1" si="124"/>
        <v>5.1713956673790377E-6</v>
      </c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</row>
    <row r="521" spans="1:35">
      <c r="A521" s="28"/>
      <c r="B521" s="28"/>
      <c r="C521" s="121"/>
      <c r="D521" s="123">
        <f t="shared" si="110"/>
        <v>0</v>
      </c>
      <c r="E521" s="123">
        <f t="shared" si="111"/>
        <v>0</v>
      </c>
      <c r="F521" s="44">
        <f t="shared" si="112"/>
        <v>0</v>
      </c>
      <c r="G521" s="44">
        <f t="shared" si="113"/>
        <v>0</v>
      </c>
      <c r="H521" s="44">
        <f t="shared" si="114"/>
        <v>0</v>
      </c>
      <c r="I521" s="44">
        <f t="shared" si="115"/>
        <v>0</v>
      </c>
      <c r="J521" s="44">
        <f t="shared" si="116"/>
        <v>0</v>
      </c>
      <c r="K521" s="44">
        <f t="shared" si="117"/>
        <v>0</v>
      </c>
      <c r="L521" s="44">
        <f t="shared" si="118"/>
        <v>0</v>
      </c>
      <c r="M521" s="44">
        <f t="shared" ca="1" si="119"/>
        <v>-5.1713956673790377E-6</v>
      </c>
      <c r="N521" s="44">
        <f t="shared" ca="1" si="120"/>
        <v>0</v>
      </c>
      <c r="O521" s="124">
        <f t="shared" ca="1" si="121"/>
        <v>0</v>
      </c>
      <c r="P521" s="44">
        <f t="shared" ca="1" si="122"/>
        <v>0</v>
      </c>
      <c r="Q521" s="44">
        <f t="shared" ca="1" si="123"/>
        <v>0</v>
      </c>
      <c r="R521" s="28">
        <f t="shared" ca="1" si="124"/>
        <v>5.1713956673790377E-6</v>
      </c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</row>
    <row r="522" spans="1:35">
      <c r="A522" s="28"/>
      <c r="B522" s="28"/>
      <c r="C522" s="121"/>
      <c r="D522" s="123">
        <f t="shared" si="110"/>
        <v>0</v>
      </c>
      <c r="E522" s="123">
        <f t="shared" si="111"/>
        <v>0</v>
      </c>
      <c r="F522" s="44">
        <f t="shared" si="112"/>
        <v>0</v>
      </c>
      <c r="G522" s="44">
        <f t="shared" si="113"/>
        <v>0</v>
      </c>
      <c r="H522" s="44">
        <f t="shared" si="114"/>
        <v>0</v>
      </c>
      <c r="I522" s="44">
        <f t="shared" si="115"/>
        <v>0</v>
      </c>
      <c r="J522" s="44">
        <f t="shared" si="116"/>
        <v>0</v>
      </c>
      <c r="K522" s="44">
        <f t="shared" si="117"/>
        <v>0</v>
      </c>
      <c r="L522" s="44">
        <f t="shared" si="118"/>
        <v>0</v>
      </c>
      <c r="M522" s="44">
        <f t="shared" ca="1" si="119"/>
        <v>-5.1713956673790377E-6</v>
      </c>
      <c r="N522" s="44">
        <f t="shared" ca="1" si="120"/>
        <v>0</v>
      </c>
      <c r="O522" s="124">
        <f t="shared" ca="1" si="121"/>
        <v>0</v>
      </c>
      <c r="P522" s="44">
        <f t="shared" ca="1" si="122"/>
        <v>0</v>
      </c>
      <c r="Q522" s="44">
        <f t="shared" ca="1" si="123"/>
        <v>0</v>
      </c>
      <c r="R522" s="28">
        <f t="shared" ca="1" si="124"/>
        <v>5.1713956673790377E-6</v>
      </c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</row>
    <row r="523" spans="1:35">
      <c r="A523" s="28"/>
      <c r="B523" s="28"/>
      <c r="C523" s="121"/>
      <c r="D523" s="123">
        <f t="shared" si="110"/>
        <v>0</v>
      </c>
      <c r="E523" s="123">
        <f t="shared" si="111"/>
        <v>0</v>
      </c>
      <c r="F523" s="44">
        <f t="shared" si="112"/>
        <v>0</v>
      </c>
      <c r="G523" s="44">
        <f t="shared" si="113"/>
        <v>0</v>
      </c>
      <c r="H523" s="44">
        <f t="shared" si="114"/>
        <v>0</v>
      </c>
      <c r="I523" s="44">
        <f t="shared" si="115"/>
        <v>0</v>
      </c>
      <c r="J523" s="44">
        <f t="shared" si="116"/>
        <v>0</v>
      </c>
      <c r="K523" s="44">
        <f t="shared" si="117"/>
        <v>0</v>
      </c>
      <c r="L523" s="44">
        <f t="shared" si="118"/>
        <v>0</v>
      </c>
      <c r="M523" s="44">
        <f t="shared" ca="1" si="119"/>
        <v>-5.1713956673790377E-6</v>
      </c>
      <c r="N523" s="44">
        <f t="shared" ca="1" si="120"/>
        <v>0</v>
      </c>
      <c r="O523" s="124">
        <f t="shared" ca="1" si="121"/>
        <v>0</v>
      </c>
      <c r="P523" s="44">
        <f t="shared" ca="1" si="122"/>
        <v>0</v>
      </c>
      <c r="Q523" s="44">
        <f t="shared" ca="1" si="123"/>
        <v>0</v>
      </c>
      <c r="R523" s="28">
        <f t="shared" ca="1" si="124"/>
        <v>5.1713956673790377E-6</v>
      </c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</row>
    <row r="524" spans="1:35">
      <c r="A524" s="28"/>
      <c r="B524" s="28"/>
      <c r="C524" s="121"/>
      <c r="D524" s="123">
        <f t="shared" si="110"/>
        <v>0</v>
      </c>
      <c r="E524" s="123">
        <f t="shared" si="111"/>
        <v>0</v>
      </c>
      <c r="F524" s="44">
        <f t="shared" si="112"/>
        <v>0</v>
      </c>
      <c r="G524" s="44">
        <f t="shared" si="113"/>
        <v>0</v>
      </c>
      <c r="H524" s="44">
        <f t="shared" si="114"/>
        <v>0</v>
      </c>
      <c r="I524" s="44">
        <f t="shared" si="115"/>
        <v>0</v>
      </c>
      <c r="J524" s="44">
        <f t="shared" si="116"/>
        <v>0</v>
      </c>
      <c r="K524" s="44">
        <f t="shared" si="117"/>
        <v>0</v>
      </c>
      <c r="L524" s="44">
        <f t="shared" si="118"/>
        <v>0</v>
      </c>
      <c r="M524" s="44">
        <f t="shared" ca="1" si="119"/>
        <v>-5.1713956673790377E-6</v>
      </c>
      <c r="N524" s="44">
        <f t="shared" ca="1" si="120"/>
        <v>0</v>
      </c>
      <c r="O524" s="124">
        <f t="shared" ca="1" si="121"/>
        <v>0</v>
      </c>
      <c r="P524" s="44">
        <f t="shared" ca="1" si="122"/>
        <v>0</v>
      </c>
      <c r="Q524" s="44">
        <f t="shared" ca="1" si="123"/>
        <v>0</v>
      </c>
      <c r="R524" s="28">
        <f t="shared" ca="1" si="124"/>
        <v>5.1713956673790377E-6</v>
      </c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</row>
    <row r="525" spans="1:35">
      <c r="A525" s="28"/>
      <c r="B525" s="28"/>
      <c r="C525" s="121"/>
      <c r="D525" s="123">
        <f t="shared" si="110"/>
        <v>0</v>
      </c>
      <c r="E525" s="123">
        <f t="shared" si="111"/>
        <v>0</v>
      </c>
      <c r="F525" s="44">
        <f t="shared" si="112"/>
        <v>0</v>
      </c>
      <c r="G525" s="44">
        <f t="shared" si="113"/>
        <v>0</v>
      </c>
      <c r="H525" s="44">
        <f t="shared" si="114"/>
        <v>0</v>
      </c>
      <c r="I525" s="44">
        <f t="shared" si="115"/>
        <v>0</v>
      </c>
      <c r="J525" s="44">
        <f t="shared" si="116"/>
        <v>0</v>
      </c>
      <c r="K525" s="44">
        <f t="shared" si="117"/>
        <v>0</v>
      </c>
      <c r="L525" s="44">
        <f t="shared" si="118"/>
        <v>0</v>
      </c>
      <c r="M525" s="44">
        <f t="shared" ca="1" si="119"/>
        <v>-5.1713956673790377E-6</v>
      </c>
      <c r="N525" s="44">
        <f t="shared" ca="1" si="120"/>
        <v>0</v>
      </c>
      <c r="O525" s="124">
        <f t="shared" ca="1" si="121"/>
        <v>0</v>
      </c>
      <c r="P525" s="44">
        <f t="shared" ca="1" si="122"/>
        <v>0</v>
      </c>
      <c r="Q525" s="44">
        <f t="shared" ca="1" si="123"/>
        <v>0</v>
      </c>
      <c r="R525" s="28">
        <f t="shared" ca="1" si="124"/>
        <v>5.1713956673790377E-6</v>
      </c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</row>
    <row r="526" spans="1:35">
      <c r="A526" s="28"/>
      <c r="B526" s="28"/>
      <c r="C526" s="121"/>
      <c r="D526" s="123">
        <f t="shared" si="110"/>
        <v>0</v>
      </c>
      <c r="E526" s="123">
        <f t="shared" si="111"/>
        <v>0</v>
      </c>
      <c r="F526" s="44">
        <f t="shared" si="112"/>
        <v>0</v>
      </c>
      <c r="G526" s="44">
        <f t="shared" si="113"/>
        <v>0</v>
      </c>
      <c r="H526" s="44">
        <f t="shared" si="114"/>
        <v>0</v>
      </c>
      <c r="I526" s="44">
        <f t="shared" si="115"/>
        <v>0</v>
      </c>
      <c r="J526" s="44">
        <f t="shared" si="116"/>
        <v>0</v>
      </c>
      <c r="K526" s="44">
        <f t="shared" si="117"/>
        <v>0</v>
      </c>
      <c r="L526" s="44">
        <f t="shared" si="118"/>
        <v>0</v>
      </c>
      <c r="M526" s="44">
        <f t="shared" ca="1" si="119"/>
        <v>-5.1713956673790377E-6</v>
      </c>
      <c r="N526" s="44">
        <f t="shared" ca="1" si="120"/>
        <v>0</v>
      </c>
      <c r="O526" s="124">
        <f t="shared" ca="1" si="121"/>
        <v>0</v>
      </c>
      <c r="P526" s="44">
        <f t="shared" ca="1" si="122"/>
        <v>0</v>
      </c>
      <c r="Q526" s="44">
        <f t="shared" ca="1" si="123"/>
        <v>0</v>
      </c>
      <c r="R526" s="28">
        <f t="shared" ca="1" si="124"/>
        <v>5.1713956673790377E-6</v>
      </c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</row>
    <row r="527" spans="1:35">
      <c r="A527" s="28"/>
      <c r="B527" s="28"/>
      <c r="C527" s="121"/>
      <c r="D527" s="123">
        <f t="shared" si="110"/>
        <v>0</v>
      </c>
      <c r="E527" s="123">
        <f t="shared" si="111"/>
        <v>0</v>
      </c>
      <c r="F527" s="44">
        <f t="shared" si="112"/>
        <v>0</v>
      </c>
      <c r="G527" s="44">
        <f t="shared" si="113"/>
        <v>0</v>
      </c>
      <c r="H527" s="44">
        <f t="shared" si="114"/>
        <v>0</v>
      </c>
      <c r="I527" s="44">
        <f t="shared" si="115"/>
        <v>0</v>
      </c>
      <c r="J527" s="44">
        <f t="shared" si="116"/>
        <v>0</v>
      </c>
      <c r="K527" s="44">
        <f t="shared" si="117"/>
        <v>0</v>
      </c>
      <c r="L527" s="44">
        <f t="shared" si="118"/>
        <v>0</v>
      </c>
      <c r="M527" s="44">
        <f t="shared" ca="1" si="119"/>
        <v>-5.1713956673790377E-6</v>
      </c>
      <c r="N527" s="44">
        <f t="shared" ca="1" si="120"/>
        <v>0</v>
      </c>
      <c r="O527" s="124">
        <f t="shared" ca="1" si="121"/>
        <v>0</v>
      </c>
      <c r="P527" s="44">
        <f t="shared" ca="1" si="122"/>
        <v>0</v>
      </c>
      <c r="Q527" s="44">
        <f t="shared" ca="1" si="123"/>
        <v>0</v>
      </c>
      <c r="R527" s="28">
        <f t="shared" ca="1" si="124"/>
        <v>5.1713956673790377E-6</v>
      </c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</row>
    <row r="528" spans="1:35">
      <c r="A528" s="28"/>
      <c r="B528" s="28"/>
      <c r="C528" s="121"/>
      <c r="D528" s="123">
        <f t="shared" si="110"/>
        <v>0</v>
      </c>
      <c r="E528" s="123">
        <f t="shared" si="111"/>
        <v>0</v>
      </c>
      <c r="F528" s="44">
        <f t="shared" si="112"/>
        <v>0</v>
      </c>
      <c r="G528" s="44">
        <f t="shared" si="113"/>
        <v>0</v>
      </c>
      <c r="H528" s="44">
        <f t="shared" si="114"/>
        <v>0</v>
      </c>
      <c r="I528" s="44">
        <f t="shared" si="115"/>
        <v>0</v>
      </c>
      <c r="J528" s="44">
        <f t="shared" si="116"/>
        <v>0</v>
      </c>
      <c r="K528" s="44">
        <f t="shared" si="117"/>
        <v>0</v>
      </c>
      <c r="L528" s="44">
        <f t="shared" si="118"/>
        <v>0</v>
      </c>
      <c r="M528" s="44">
        <f t="shared" ca="1" si="119"/>
        <v>-5.1713956673790377E-6</v>
      </c>
      <c r="N528" s="44">
        <f t="shared" ca="1" si="120"/>
        <v>0</v>
      </c>
      <c r="O528" s="124">
        <f t="shared" ca="1" si="121"/>
        <v>0</v>
      </c>
      <c r="P528" s="44">
        <f t="shared" ca="1" si="122"/>
        <v>0</v>
      </c>
      <c r="Q528" s="44">
        <f t="shared" ca="1" si="123"/>
        <v>0</v>
      </c>
      <c r="R528" s="28">
        <f t="shared" ca="1" si="124"/>
        <v>5.1713956673790377E-6</v>
      </c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</row>
    <row r="529" spans="1:35">
      <c r="A529" s="28"/>
      <c r="B529" s="28"/>
      <c r="C529" s="121"/>
      <c r="D529" s="123">
        <f t="shared" si="110"/>
        <v>0</v>
      </c>
      <c r="E529" s="123">
        <f t="shared" si="111"/>
        <v>0</v>
      </c>
      <c r="F529" s="44">
        <f t="shared" si="112"/>
        <v>0</v>
      </c>
      <c r="G529" s="44">
        <f t="shared" si="113"/>
        <v>0</v>
      </c>
      <c r="H529" s="44">
        <f t="shared" si="114"/>
        <v>0</v>
      </c>
      <c r="I529" s="44">
        <f t="shared" si="115"/>
        <v>0</v>
      </c>
      <c r="J529" s="44">
        <f t="shared" si="116"/>
        <v>0</v>
      </c>
      <c r="K529" s="44">
        <f t="shared" si="117"/>
        <v>0</v>
      </c>
      <c r="L529" s="44">
        <f t="shared" si="118"/>
        <v>0</v>
      </c>
      <c r="M529" s="44">
        <f t="shared" ca="1" si="119"/>
        <v>-5.1713956673790377E-6</v>
      </c>
      <c r="N529" s="44">
        <f t="shared" ca="1" si="120"/>
        <v>0</v>
      </c>
      <c r="O529" s="124">
        <f t="shared" ca="1" si="121"/>
        <v>0</v>
      </c>
      <c r="P529" s="44">
        <f t="shared" ca="1" si="122"/>
        <v>0</v>
      </c>
      <c r="Q529" s="44">
        <f t="shared" ca="1" si="123"/>
        <v>0</v>
      </c>
      <c r="R529" s="28">
        <f t="shared" ca="1" si="124"/>
        <v>5.1713956673790377E-6</v>
      </c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</row>
    <row r="530" spans="1:35">
      <c r="A530" s="28"/>
      <c r="B530" s="28"/>
      <c r="C530" s="121"/>
      <c r="D530" s="123">
        <f t="shared" si="110"/>
        <v>0</v>
      </c>
      <c r="E530" s="123">
        <f t="shared" si="111"/>
        <v>0</v>
      </c>
      <c r="F530" s="44">
        <f t="shared" si="112"/>
        <v>0</v>
      </c>
      <c r="G530" s="44">
        <f t="shared" si="113"/>
        <v>0</v>
      </c>
      <c r="H530" s="44">
        <f t="shared" si="114"/>
        <v>0</v>
      </c>
      <c r="I530" s="44">
        <f t="shared" si="115"/>
        <v>0</v>
      </c>
      <c r="J530" s="44">
        <f t="shared" si="116"/>
        <v>0</v>
      </c>
      <c r="K530" s="44">
        <f t="shared" si="117"/>
        <v>0</v>
      </c>
      <c r="L530" s="44">
        <f t="shared" si="118"/>
        <v>0</v>
      </c>
      <c r="M530" s="44">
        <f t="shared" ca="1" si="119"/>
        <v>-5.1713956673790377E-6</v>
      </c>
      <c r="N530" s="44">
        <f t="shared" ca="1" si="120"/>
        <v>0</v>
      </c>
      <c r="O530" s="124">
        <f t="shared" ca="1" si="121"/>
        <v>0</v>
      </c>
      <c r="P530" s="44">
        <f t="shared" ca="1" si="122"/>
        <v>0</v>
      </c>
      <c r="Q530" s="44">
        <f t="shared" ca="1" si="123"/>
        <v>0</v>
      </c>
      <c r="R530" s="28">
        <f t="shared" ca="1" si="124"/>
        <v>5.1713956673790377E-6</v>
      </c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</row>
    <row r="531" spans="1:35">
      <c r="A531" s="28"/>
      <c r="B531" s="28"/>
      <c r="C531" s="121"/>
      <c r="D531" s="123">
        <f t="shared" si="110"/>
        <v>0</v>
      </c>
      <c r="E531" s="123">
        <f t="shared" si="111"/>
        <v>0</v>
      </c>
      <c r="F531" s="44">
        <f t="shared" si="112"/>
        <v>0</v>
      </c>
      <c r="G531" s="44">
        <f t="shared" si="113"/>
        <v>0</v>
      </c>
      <c r="H531" s="44">
        <f t="shared" si="114"/>
        <v>0</v>
      </c>
      <c r="I531" s="44">
        <f t="shared" si="115"/>
        <v>0</v>
      </c>
      <c r="J531" s="44">
        <f t="shared" si="116"/>
        <v>0</v>
      </c>
      <c r="K531" s="44">
        <f t="shared" si="117"/>
        <v>0</v>
      </c>
      <c r="L531" s="44">
        <f t="shared" si="118"/>
        <v>0</v>
      </c>
      <c r="M531" s="44">
        <f t="shared" ca="1" si="119"/>
        <v>-5.1713956673790377E-6</v>
      </c>
      <c r="N531" s="44">
        <f t="shared" ca="1" si="120"/>
        <v>0</v>
      </c>
      <c r="O531" s="124">
        <f t="shared" ca="1" si="121"/>
        <v>0</v>
      </c>
      <c r="P531" s="44">
        <f t="shared" ca="1" si="122"/>
        <v>0</v>
      </c>
      <c r="Q531" s="44">
        <f t="shared" ca="1" si="123"/>
        <v>0</v>
      </c>
      <c r="R531" s="28">
        <f t="shared" ca="1" si="124"/>
        <v>5.1713956673790377E-6</v>
      </c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</row>
    <row r="532" spans="1:35">
      <c r="A532" s="28"/>
      <c r="B532" s="28"/>
      <c r="C532" s="121"/>
      <c r="D532" s="123">
        <f t="shared" si="110"/>
        <v>0</v>
      </c>
      <c r="E532" s="123">
        <f t="shared" si="111"/>
        <v>0</v>
      </c>
      <c r="F532" s="44">
        <f t="shared" si="112"/>
        <v>0</v>
      </c>
      <c r="G532" s="44">
        <f t="shared" si="113"/>
        <v>0</v>
      </c>
      <c r="H532" s="44">
        <f t="shared" si="114"/>
        <v>0</v>
      </c>
      <c r="I532" s="44">
        <f t="shared" si="115"/>
        <v>0</v>
      </c>
      <c r="J532" s="44">
        <f t="shared" si="116"/>
        <v>0</v>
      </c>
      <c r="K532" s="44">
        <f t="shared" si="117"/>
        <v>0</v>
      </c>
      <c r="L532" s="44">
        <f t="shared" si="118"/>
        <v>0</v>
      </c>
      <c r="M532" s="44">
        <f t="shared" ca="1" si="119"/>
        <v>-5.1713956673790377E-6</v>
      </c>
      <c r="N532" s="44">
        <f t="shared" ca="1" si="120"/>
        <v>0</v>
      </c>
      <c r="O532" s="124">
        <f t="shared" ca="1" si="121"/>
        <v>0</v>
      </c>
      <c r="P532" s="44">
        <f t="shared" ca="1" si="122"/>
        <v>0</v>
      </c>
      <c r="Q532" s="44">
        <f t="shared" ca="1" si="123"/>
        <v>0</v>
      </c>
      <c r="R532" s="28">
        <f t="shared" ca="1" si="124"/>
        <v>5.1713956673790377E-6</v>
      </c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</row>
    <row r="533" spans="1:35">
      <c r="A533" s="28"/>
      <c r="B533" s="28"/>
      <c r="C533" s="121"/>
      <c r="D533" s="123">
        <f t="shared" ref="D533:D596" si="125">A533/A$18</f>
        <v>0</v>
      </c>
      <c r="E533" s="123">
        <f t="shared" ref="E533:E596" si="126">B533/B$18</f>
        <v>0</v>
      </c>
      <c r="F533" s="44">
        <f t="shared" ref="F533:F596" si="127">$C533*D533</f>
        <v>0</v>
      </c>
      <c r="G533" s="44">
        <f t="shared" ref="G533:G596" si="128">$C533*E533</f>
        <v>0</v>
      </c>
      <c r="H533" s="44">
        <f t="shared" ref="H533:H596" si="129">C533*D533*D533</f>
        <v>0</v>
      </c>
      <c r="I533" s="44">
        <f t="shared" ref="I533:I596" si="130">C533*D533*D533*D533</f>
        <v>0</v>
      </c>
      <c r="J533" s="44">
        <f t="shared" ref="J533:J596" si="131">C533*D533*D533*D533*D533</f>
        <v>0</v>
      </c>
      <c r="K533" s="44">
        <f t="shared" ref="K533:K596" si="132">C533*E533*D533</f>
        <v>0</v>
      </c>
      <c r="L533" s="44">
        <f t="shared" ref="L533:L596" si="133">C533*E533*D533*D533</f>
        <v>0</v>
      </c>
      <c r="M533" s="44">
        <f t="shared" ref="M533:M596" ca="1" si="134">+E$4+E$5*D533+E$6*D533^2</f>
        <v>-5.1713956673790377E-6</v>
      </c>
      <c r="N533" s="44">
        <f t="shared" ref="N533:N596" ca="1" si="135">C533*(M533-E533)^2</f>
        <v>0</v>
      </c>
      <c r="O533" s="124">
        <f t="shared" ref="O533:O596" ca="1" si="136">(C533*O$1-O$2*F533+O$3*H533)^2</f>
        <v>0</v>
      </c>
      <c r="P533" s="44">
        <f t="shared" ref="P533:P596" ca="1" si="137">(-C533*O$2+O$4*F533-O$5*H533)^2</f>
        <v>0</v>
      </c>
      <c r="Q533" s="44">
        <f t="shared" ref="Q533:Q596" ca="1" si="138">+(C533*O$3-F533*O$5+H533*O$6)^2</f>
        <v>0</v>
      </c>
      <c r="R533" s="28">
        <f t="shared" ref="R533:R596" ca="1" si="139">+E533-M533</f>
        <v>5.1713956673790377E-6</v>
      </c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</row>
    <row r="534" spans="1:35">
      <c r="A534" s="28"/>
      <c r="B534" s="28"/>
      <c r="C534" s="121"/>
      <c r="D534" s="123">
        <f t="shared" si="125"/>
        <v>0</v>
      </c>
      <c r="E534" s="123">
        <f t="shared" si="126"/>
        <v>0</v>
      </c>
      <c r="F534" s="44">
        <f t="shared" si="127"/>
        <v>0</v>
      </c>
      <c r="G534" s="44">
        <f t="shared" si="128"/>
        <v>0</v>
      </c>
      <c r="H534" s="44">
        <f t="shared" si="129"/>
        <v>0</v>
      </c>
      <c r="I534" s="44">
        <f t="shared" si="130"/>
        <v>0</v>
      </c>
      <c r="J534" s="44">
        <f t="shared" si="131"/>
        <v>0</v>
      </c>
      <c r="K534" s="44">
        <f t="shared" si="132"/>
        <v>0</v>
      </c>
      <c r="L534" s="44">
        <f t="shared" si="133"/>
        <v>0</v>
      </c>
      <c r="M534" s="44">
        <f t="shared" ca="1" si="134"/>
        <v>-5.1713956673790377E-6</v>
      </c>
      <c r="N534" s="44">
        <f t="shared" ca="1" si="135"/>
        <v>0</v>
      </c>
      <c r="O534" s="124">
        <f t="shared" ca="1" si="136"/>
        <v>0</v>
      </c>
      <c r="P534" s="44">
        <f t="shared" ca="1" si="137"/>
        <v>0</v>
      </c>
      <c r="Q534" s="44">
        <f t="shared" ca="1" si="138"/>
        <v>0</v>
      </c>
      <c r="R534" s="28">
        <f t="shared" ca="1" si="139"/>
        <v>5.1713956673790377E-6</v>
      </c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</row>
    <row r="535" spans="1:35">
      <c r="A535" s="28"/>
      <c r="B535" s="28"/>
      <c r="C535" s="121"/>
      <c r="D535" s="123">
        <f t="shared" si="125"/>
        <v>0</v>
      </c>
      <c r="E535" s="123">
        <f t="shared" si="126"/>
        <v>0</v>
      </c>
      <c r="F535" s="44">
        <f t="shared" si="127"/>
        <v>0</v>
      </c>
      <c r="G535" s="44">
        <f t="shared" si="128"/>
        <v>0</v>
      </c>
      <c r="H535" s="44">
        <f t="shared" si="129"/>
        <v>0</v>
      </c>
      <c r="I535" s="44">
        <f t="shared" si="130"/>
        <v>0</v>
      </c>
      <c r="J535" s="44">
        <f t="shared" si="131"/>
        <v>0</v>
      </c>
      <c r="K535" s="44">
        <f t="shared" si="132"/>
        <v>0</v>
      </c>
      <c r="L535" s="44">
        <f t="shared" si="133"/>
        <v>0</v>
      </c>
      <c r="M535" s="44">
        <f t="shared" ca="1" si="134"/>
        <v>-5.1713956673790377E-6</v>
      </c>
      <c r="N535" s="44">
        <f t="shared" ca="1" si="135"/>
        <v>0</v>
      </c>
      <c r="O535" s="124">
        <f t="shared" ca="1" si="136"/>
        <v>0</v>
      </c>
      <c r="P535" s="44">
        <f t="shared" ca="1" si="137"/>
        <v>0</v>
      </c>
      <c r="Q535" s="44">
        <f t="shared" ca="1" si="138"/>
        <v>0</v>
      </c>
      <c r="R535" s="28">
        <f t="shared" ca="1" si="139"/>
        <v>5.1713956673790377E-6</v>
      </c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</row>
    <row r="536" spans="1:35">
      <c r="A536" s="28"/>
      <c r="B536" s="28"/>
      <c r="C536" s="121"/>
      <c r="D536" s="123">
        <f t="shared" si="125"/>
        <v>0</v>
      </c>
      <c r="E536" s="123">
        <f t="shared" si="126"/>
        <v>0</v>
      </c>
      <c r="F536" s="44">
        <f t="shared" si="127"/>
        <v>0</v>
      </c>
      <c r="G536" s="44">
        <f t="shared" si="128"/>
        <v>0</v>
      </c>
      <c r="H536" s="44">
        <f t="shared" si="129"/>
        <v>0</v>
      </c>
      <c r="I536" s="44">
        <f t="shared" si="130"/>
        <v>0</v>
      </c>
      <c r="J536" s="44">
        <f t="shared" si="131"/>
        <v>0</v>
      </c>
      <c r="K536" s="44">
        <f t="shared" si="132"/>
        <v>0</v>
      </c>
      <c r="L536" s="44">
        <f t="shared" si="133"/>
        <v>0</v>
      </c>
      <c r="M536" s="44">
        <f t="shared" ca="1" si="134"/>
        <v>-5.1713956673790377E-6</v>
      </c>
      <c r="N536" s="44">
        <f t="shared" ca="1" si="135"/>
        <v>0</v>
      </c>
      <c r="O536" s="124">
        <f t="shared" ca="1" si="136"/>
        <v>0</v>
      </c>
      <c r="P536" s="44">
        <f t="shared" ca="1" si="137"/>
        <v>0</v>
      </c>
      <c r="Q536" s="44">
        <f t="shared" ca="1" si="138"/>
        <v>0</v>
      </c>
      <c r="R536" s="28">
        <f t="shared" ca="1" si="139"/>
        <v>5.1713956673790377E-6</v>
      </c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</row>
    <row r="537" spans="1:35">
      <c r="A537" s="28"/>
      <c r="B537" s="28"/>
      <c r="C537" s="121"/>
      <c r="D537" s="123">
        <f t="shared" si="125"/>
        <v>0</v>
      </c>
      <c r="E537" s="123">
        <f t="shared" si="126"/>
        <v>0</v>
      </c>
      <c r="F537" s="44">
        <f t="shared" si="127"/>
        <v>0</v>
      </c>
      <c r="G537" s="44">
        <f t="shared" si="128"/>
        <v>0</v>
      </c>
      <c r="H537" s="44">
        <f t="shared" si="129"/>
        <v>0</v>
      </c>
      <c r="I537" s="44">
        <f t="shared" si="130"/>
        <v>0</v>
      </c>
      <c r="J537" s="44">
        <f t="shared" si="131"/>
        <v>0</v>
      </c>
      <c r="K537" s="44">
        <f t="shared" si="132"/>
        <v>0</v>
      </c>
      <c r="L537" s="44">
        <f t="shared" si="133"/>
        <v>0</v>
      </c>
      <c r="M537" s="44">
        <f t="shared" ca="1" si="134"/>
        <v>-5.1713956673790377E-6</v>
      </c>
      <c r="N537" s="44">
        <f t="shared" ca="1" si="135"/>
        <v>0</v>
      </c>
      <c r="O537" s="124">
        <f t="shared" ca="1" si="136"/>
        <v>0</v>
      </c>
      <c r="P537" s="44">
        <f t="shared" ca="1" si="137"/>
        <v>0</v>
      </c>
      <c r="Q537" s="44">
        <f t="shared" ca="1" si="138"/>
        <v>0</v>
      </c>
      <c r="R537" s="28">
        <f t="shared" ca="1" si="139"/>
        <v>5.1713956673790377E-6</v>
      </c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</row>
    <row r="538" spans="1:35">
      <c r="A538" s="28"/>
      <c r="B538" s="28"/>
      <c r="C538" s="121"/>
      <c r="D538" s="123">
        <f t="shared" si="125"/>
        <v>0</v>
      </c>
      <c r="E538" s="123">
        <f t="shared" si="126"/>
        <v>0</v>
      </c>
      <c r="F538" s="44">
        <f t="shared" si="127"/>
        <v>0</v>
      </c>
      <c r="G538" s="44">
        <f t="shared" si="128"/>
        <v>0</v>
      </c>
      <c r="H538" s="44">
        <f t="shared" si="129"/>
        <v>0</v>
      </c>
      <c r="I538" s="44">
        <f t="shared" si="130"/>
        <v>0</v>
      </c>
      <c r="J538" s="44">
        <f t="shared" si="131"/>
        <v>0</v>
      </c>
      <c r="K538" s="44">
        <f t="shared" si="132"/>
        <v>0</v>
      </c>
      <c r="L538" s="44">
        <f t="shared" si="133"/>
        <v>0</v>
      </c>
      <c r="M538" s="44">
        <f t="shared" ca="1" si="134"/>
        <v>-5.1713956673790377E-6</v>
      </c>
      <c r="N538" s="44">
        <f t="shared" ca="1" si="135"/>
        <v>0</v>
      </c>
      <c r="O538" s="124">
        <f t="shared" ca="1" si="136"/>
        <v>0</v>
      </c>
      <c r="P538" s="44">
        <f t="shared" ca="1" si="137"/>
        <v>0</v>
      </c>
      <c r="Q538" s="44">
        <f t="shared" ca="1" si="138"/>
        <v>0</v>
      </c>
      <c r="R538" s="28">
        <f t="shared" ca="1" si="139"/>
        <v>5.1713956673790377E-6</v>
      </c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</row>
    <row r="539" spans="1:35">
      <c r="A539" s="28"/>
      <c r="B539" s="28"/>
      <c r="C539" s="121"/>
      <c r="D539" s="123">
        <f t="shared" si="125"/>
        <v>0</v>
      </c>
      <c r="E539" s="123">
        <f t="shared" si="126"/>
        <v>0</v>
      </c>
      <c r="F539" s="44">
        <f t="shared" si="127"/>
        <v>0</v>
      </c>
      <c r="G539" s="44">
        <f t="shared" si="128"/>
        <v>0</v>
      </c>
      <c r="H539" s="44">
        <f t="shared" si="129"/>
        <v>0</v>
      </c>
      <c r="I539" s="44">
        <f t="shared" si="130"/>
        <v>0</v>
      </c>
      <c r="J539" s="44">
        <f t="shared" si="131"/>
        <v>0</v>
      </c>
      <c r="K539" s="44">
        <f t="shared" si="132"/>
        <v>0</v>
      </c>
      <c r="L539" s="44">
        <f t="shared" si="133"/>
        <v>0</v>
      </c>
      <c r="M539" s="44">
        <f t="shared" ca="1" si="134"/>
        <v>-5.1713956673790377E-6</v>
      </c>
      <c r="N539" s="44">
        <f t="shared" ca="1" si="135"/>
        <v>0</v>
      </c>
      <c r="O539" s="124">
        <f t="shared" ca="1" si="136"/>
        <v>0</v>
      </c>
      <c r="P539" s="44">
        <f t="shared" ca="1" si="137"/>
        <v>0</v>
      </c>
      <c r="Q539" s="44">
        <f t="shared" ca="1" si="138"/>
        <v>0</v>
      </c>
      <c r="R539" s="28">
        <f t="shared" ca="1" si="139"/>
        <v>5.1713956673790377E-6</v>
      </c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</row>
    <row r="540" spans="1:35">
      <c r="A540" s="28"/>
      <c r="B540" s="28"/>
      <c r="C540" s="121"/>
      <c r="D540" s="123">
        <f t="shared" si="125"/>
        <v>0</v>
      </c>
      <c r="E540" s="123">
        <f t="shared" si="126"/>
        <v>0</v>
      </c>
      <c r="F540" s="44">
        <f t="shared" si="127"/>
        <v>0</v>
      </c>
      <c r="G540" s="44">
        <f t="shared" si="128"/>
        <v>0</v>
      </c>
      <c r="H540" s="44">
        <f t="shared" si="129"/>
        <v>0</v>
      </c>
      <c r="I540" s="44">
        <f t="shared" si="130"/>
        <v>0</v>
      </c>
      <c r="J540" s="44">
        <f t="shared" si="131"/>
        <v>0</v>
      </c>
      <c r="K540" s="44">
        <f t="shared" si="132"/>
        <v>0</v>
      </c>
      <c r="L540" s="44">
        <f t="shared" si="133"/>
        <v>0</v>
      </c>
      <c r="M540" s="44">
        <f t="shared" ca="1" si="134"/>
        <v>-5.1713956673790377E-6</v>
      </c>
      <c r="N540" s="44">
        <f t="shared" ca="1" si="135"/>
        <v>0</v>
      </c>
      <c r="O540" s="124">
        <f t="shared" ca="1" si="136"/>
        <v>0</v>
      </c>
      <c r="P540" s="44">
        <f t="shared" ca="1" si="137"/>
        <v>0</v>
      </c>
      <c r="Q540" s="44">
        <f t="shared" ca="1" si="138"/>
        <v>0</v>
      </c>
      <c r="R540" s="28">
        <f t="shared" ca="1" si="139"/>
        <v>5.1713956673790377E-6</v>
      </c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</row>
    <row r="541" spans="1:35">
      <c r="A541" s="28"/>
      <c r="B541" s="28"/>
      <c r="C541" s="121"/>
      <c r="D541" s="123">
        <f t="shared" si="125"/>
        <v>0</v>
      </c>
      <c r="E541" s="123">
        <f t="shared" si="126"/>
        <v>0</v>
      </c>
      <c r="F541" s="44">
        <f t="shared" si="127"/>
        <v>0</v>
      </c>
      <c r="G541" s="44">
        <f t="shared" si="128"/>
        <v>0</v>
      </c>
      <c r="H541" s="44">
        <f t="shared" si="129"/>
        <v>0</v>
      </c>
      <c r="I541" s="44">
        <f t="shared" si="130"/>
        <v>0</v>
      </c>
      <c r="J541" s="44">
        <f t="shared" si="131"/>
        <v>0</v>
      </c>
      <c r="K541" s="44">
        <f t="shared" si="132"/>
        <v>0</v>
      </c>
      <c r="L541" s="44">
        <f t="shared" si="133"/>
        <v>0</v>
      </c>
      <c r="M541" s="44">
        <f t="shared" ca="1" si="134"/>
        <v>-5.1713956673790377E-6</v>
      </c>
      <c r="N541" s="44">
        <f t="shared" ca="1" si="135"/>
        <v>0</v>
      </c>
      <c r="O541" s="124">
        <f t="shared" ca="1" si="136"/>
        <v>0</v>
      </c>
      <c r="P541" s="44">
        <f t="shared" ca="1" si="137"/>
        <v>0</v>
      </c>
      <c r="Q541" s="44">
        <f t="shared" ca="1" si="138"/>
        <v>0</v>
      </c>
      <c r="R541" s="28">
        <f t="shared" ca="1" si="139"/>
        <v>5.1713956673790377E-6</v>
      </c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</row>
    <row r="542" spans="1:35">
      <c r="A542" s="28"/>
      <c r="B542" s="28"/>
      <c r="C542" s="121"/>
      <c r="D542" s="123">
        <f t="shared" si="125"/>
        <v>0</v>
      </c>
      <c r="E542" s="123">
        <f t="shared" si="126"/>
        <v>0</v>
      </c>
      <c r="F542" s="44">
        <f t="shared" si="127"/>
        <v>0</v>
      </c>
      <c r="G542" s="44">
        <f t="shared" si="128"/>
        <v>0</v>
      </c>
      <c r="H542" s="44">
        <f t="shared" si="129"/>
        <v>0</v>
      </c>
      <c r="I542" s="44">
        <f t="shared" si="130"/>
        <v>0</v>
      </c>
      <c r="J542" s="44">
        <f t="shared" si="131"/>
        <v>0</v>
      </c>
      <c r="K542" s="44">
        <f t="shared" si="132"/>
        <v>0</v>
      </c>
      <c r="L542" s="44">
        <f t="shared" si="133"/>
        <v>0</v>
      </c>
      <c r="M542" s="44">
        <f t="shared" ca="1" si="134"/>
        <v>-5.1713956673790377E-6</v>
      </c>
      <c r="N542" s="44">
        <f t="shared" ca="1" si="135"/>
        <v>0</v>
      </c>
      <c r="O542" s="124">
        <f t="shared" ca="1" si="136"/>
        <v>0</v>
      </c>
      <c r="P542" s="44">
        <f t="shared" ca="1" si="137"/>
        <v>0</v>
      </c>
      <c r="Q542" s="44">
        <f t="shared" ca="1" si="138"/>
        <v>0</v>
      </c>
      <c r="R542" s="28">
        <f t="shared" ca="1" si="139"/>
        <v>5.1713956673790377E-6</v>
      </c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</row>
    <row r="543" spans="1:35">
      <c r="A543" s="28"/>
      <c r="B543" s="28"/>
      <c r="C543" s="121"/>
      <c r="D543" s="123">
        <f t="shared" si="125"/>
        <v>0</v>
      </c>
      <c r="E543" s="123">
        <f t="shared" si="126"/>
        <v>0</v>
      </c>
      <c r="F543" s="44">
        <f t="shared" si="127"/>
        <v>0</v>
      </c>
      <c r="G543" s="44">
        <f t="shared" si="128"/>
        <v>0</v>
      </c>
      <c r="H543" s="44">
        <f t="shared" si="129"/>
        <v>0</v>
      </c>
      <c r="I543" s="44">
        <f t="shared" si="130"/>
        <v>0</v>
      </c>
      <c r="J543" s="44">
        <f t="shared" si="131"/>
        <v>0</v>
      </c>
      <c r="K543" s="44">
        <f t="shared" si="132"/>
        <v>0</v>
      </c>
      <c r="L543" s="44">
        <f t="shared" si="133"/>
        <v>0</v>
      </c>
      <c r="M543" s="44">
        <f t="shared" ca="1" si="134"/>
        <v>-5.1713956673790377E-6</v>
      </c>
      <c r="N543" s="44">
        <f t="shared" ca="1" si="135"/>
        <v>0</v>
      </c>
      <c r="O543" s="124">
        <f t="shared" ca="1" si="136"/>
        <v>0</v>
      </c>
      <c r="P543" s="44">
        <f t="shared" ca="1" si="137"/>
        <v>0</v>
      </c>
      <c r="Q543" s="44">
        <f t="shared" ca="1" si="138"/>
        <v>0</v>
      </c>
      <c r="R543" s="28">
        <f t="shared" ca="1" si="139"/>
        <v>5.1713956673790377E-6</v>
      </c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</row>
    <row r="544" spans="1:35">
      <c r="A544" s="28"/>
      <c r="B544" s="28"/>
      <c r="C544" s="121"/>
      <c r="D544" s="123">
        <f t="shared" si="125"/>
        <v>0</v>
      </c>
      <c r="E544" s="123">
        <f t="shared" si="126"/>
        <v>0</v>
      </c>
      <c r="F544" s="44">
        <f t="shared" si="127"/>
        <v>0</v>
      </c>
      <c r="G544" s="44">
        <f t="shared" si="128"/>
        <v>0</v>
      </c>
      <c r="H544" s="44">
        <f t="shared" si="129"/>
        <v>0</v>
      </c>
      <c r="I544" s="44">
        <f t="shared" si="130"/>
        <v>0</v>
      </c>
      <c r="J544" s="44">
        <f t="shared" si="131"/>
        <v>0</v>
      </c>
      <c r="K544" s="44">
        <f t="shared" si="132"/>
        <v>0</v>
      </c>
      <c r="L544" s="44">
        <f t="shared" si="133"/>
        <v>0</v>
      </c>
      <c r="M544" s="44">
        <f t="shared" ca="1" si="134"/>
        <v>-5.1713956673790377E-6</v>
      </c>
      <c r="N544" s="44">
        <f t="shared" ca="1" si="135"/>
        <v>0</v>
      </c>
      <c r="O544" s="124">
        <f t="shared" ca="1" si="136"/>
        <v>0</v>
      </c>
      <c r="P544" s="44">
        <f t="shared" ca="1" si="137"/>
        <v>0</v>
      </c>
      <c r="Q544" s="44">
        <f t="shared" ca="1" si="138"/>
        <v>0</v>
      </c>
      <c r="R544" s="28">
        <f t="shared" ca="1" si="139"/>
        <v>5.1713956673790377E-6</v>
      </c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</row>
    <row r="545" spans="1:35">
      <c r="A545" s="28"/>
      <c r="B545" s="28"/>
      <c r="C545" s="121"/>
      <c r="D545" s="123">
        <f t="shared" si="125"/>
        <v>0</v>
      </c>
      <c r="E545" s="123">
        <f t="shared" si="126"/>
        <v>0</v>
      </c>
      <c r="F545" s="44">
        <f t="shared" si="127"/>
        <v>0</v>
      </c>
      <c r="G545" s="44">
        <f t="shared" si="128"/>
        <v>0</v>
      </c>
      <c r="H545" s="44">
        <f t="shared" si="129"/>
        <v>0</v>
      </c>
      <c r="I545" s="44">
        <f t="shared" si="130"/>
        <v>0</v>
      </c>
      <c r="J545" s="44">
        <f t="shared" si="131"/>
        <v>0</v>
      </c>
      <c r="K545" s="44">
        <f t="shared" si="132"/>
        <v>0</v>
      </c>
      <c r="L545" s="44">
        <f t="shared" si="133"/>
        <v>0</v>
      </c>
      <c r="M545" s="44">
        <f t="shared" ca="1" si="134"/>
        <v>-5.1713956673790377E-6</v>
      </c>
      <c r="N545" s="44">
        <f t="shared" ca="1" si="135"/>
        <v>0</v>
      </c>
      <c r="O545" s="124">
        <f t="shared" ca="1" si="136"/>
        <v>0</v>
      </c>
      <c r="P545" s="44">
        <f t="shared" ca="1" si="137"/>
        <v>0</v>
      </c>
      <c r="Q545" s="44">
        <f t="shared" ca="1" si="138"/>
        <v>0</v>
      </c>
      <c r="R545" s="28">
        <f t="shared" ca="1" si="139"/>
        <v>5.1713956673790377E-6</v>
      </c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</row>
    <row r="546" spans="1:35">
      <c r="A546" s="28"/>
      <c r="B546" s="28"/>
      <c r="C546" s="121"/>
      <c r="D546" s="123">
        <f t="shared" si="125"/>
        <v>0</v>
      </c>
      <c r="E546" s="123">
        <f t="shared" si="126"/>
        <v>0</v>
      </c>
      <c r="F546" s="44">
        <f t="shared" si="127"/>
        <v>0</v>
      </c>
      <c r="G546" s="44">
        <f t="shared" si="128"/>
        <v>0</v>
      </c>
      <c r="H546" s="44">
        <f t="shared" si="129"/>
        <v>0</v>
      </c>
      <c r="I546" s="44">
        <f t="shared" si="130"/>
        <v>0</v>
      </c>
      <c r="J546" s="44">
        <f t="shared" si="131"/>
        <v>0</v>
      </c>
      <c r="K546" s="44">
        <f t="shared" si="132"/>
        <v>0</v>
      </c>
      <c r="L546" s="44">
        <f t="shared" si="133"/>
        <v>0</v>
      </c>
      <c r="M546" s="44">
        <f t="shared" ca="1" si="134"/>
        <v>-5.1713956673790377E-6</v>
      </c>
      <c r="N546" s="44">
        <f t="shared" ca="1" si="135"/>
        <v>0</v>
      </c>
      <c r="O546" s="124">
        <f t="shared" ca="1" si="136"/>
        <v>0</v>
      </c>
      <c r="P546" s="44">
        <f t="shared" ca="1" si="137"/>
        <v>0</v>
      </c>
      <c r="Q546" s="44">
        <f t="shared" ca="1" si="138"/>
        <v>0</v>
      </c>
      <c r="R546" s="28">
        <f t="shared" ca="1" si="139"/>
        <v>5.1713956673790377E-6</v>
      </c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</row>
    <row r="547" spans="1:35">
      <c r="A547" s="28"/>
      <c r="B547" s="28"/>
      <c r="C547" s="121"/>
      <c r="D547" s="123">
        <f t="shared" si="125"/>
        <v>0</v>
      </c>
      <c r="E547" s="123">
        <f t="shared" si="126"/>
        <v>0</v>
      </c>
      <c r="F547" s="44">
        <f t="shared" si="127"/>
        <v>0</v>
      </c>
      <c r="G547" s="44">
        <f t="shared" si="128"/>
        <v>0</v>
      </c>
      <c r="H547" s="44">
        <f t="shared" si="129"/>
        <v>0</v>
      </c>
      <c r="I547" s="44">
        <f t="shared" si="130"/>
        <v>0</v>
      </c>
      <c r="J547" s="44">
        <f t="shared" si="131"/>
        <v>0</v>
      </c>
      <c r="K547" s="44">
        <f t="shared" si="132"/>
        <v>0</v>
      </c>
      <c r="L547" s="44">
        <f t="shared" si="133"/>
        <v>0</v>
      </c>
      <c r="M547" s="44">
        <f t="shared" ca="1" si="134"/>
        <v>-5.1713956673790377E-6</v>
      </c>
      <c r="N547" s="44">
        <f t="shared" ca="1" si="135"/>
        <v>0</v>
      </c>
      <c r="O547" s="124">
        <f t="shared" ca="1" si="136"/>
        <v>0</v>
      </c>
      <c r="P547" s="44">
        <f t="shared" ca="1" si="137"/>
        <v>0</v>
      </c>
      <c r="Q547" s="44">
        <f t="shared" ca="1" si="138"/>
        <v>0</v>
      </c>
      <c r="R547" s="28">
        <f t="shared" ca="1" si="139"/>
        <v>5.1713956673790377E-6</v>
      </c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</row>
    <row r="548" spans="1:35">
      <c r="A548" s="28"/>
      <c r="B548" s="28"/>
      <c r="C548" s="121"/>
      <c r="D548" s="123">
        <f t="shared" si="125"/>
        <v>0</v>
      </c>
      <c r="E548" s="123">
        <f t="shared" si="126"/>
        <v>0</v>
      </c>
      <c r="F548" s="44">
        <f t="shared" si="127"/>
        <v>0</v>
      </c>
      <c r="G548" s="44">
        <f t="shared" si="128"/>
        <v>0</v>
      </c>
      <c r="H548" s="44">
        <f t="shared" si="129"/>
        <v>0</v>
      </c>
      <c r="I548" s="44">
        <f t="shared" si="130"/>
        <v>0</v>
      </c>
      <c r="J548" s="44">
        <f t="shared" si="131"/>
        <v>0</v>
      </c>
      <c r="K548" s="44">
        <f t="shared" si="132"/>
        <v>0</v>
      </c>
      <c r="L548" s="44">
        <f t="shared" si="133"/>
        <v>0</v>
      </c>
      <c r="M548" s="44">
        <f t="shared" ca="1" si="134"/>
        <v>-5.1713956673790377E-6</v>
      </c>
      <c r="N548" s="44">
        <f t="shared" ca="1" si="135"/>
        <v>0</v>
      </c>
      <c r="O548" s="124">
        <f t="shared" ca="1" si="136"/>
        <v>0</v>
      </c>
      <c r="P548" s="44">
        <f t="shared" ca="1" si="137"/>
        <v>0</v>
      </c>
      <c r="Q548" s="44">
        <f t="shared" ca="1" si="138"/>
        <v>0</v>
      </c>
      <c r="R548" s="28">
        <f t="shared" ca="1" si="139"/>
        <v>5.1713956673790377E-6</v>
      </c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</row>
    <row r="549" spans="1:35">
      <c r="A549" s="28"/>
      <c r="B549" s="28"/>
      <c r="C549" s="121"/>
      <c r="D549" s="123">
        <f t="shared" si="125"/>
        <v>0</v>
      </c>
      <c r="E549" s="123">
        <f t="shared" si="126"/>
        <v>0</v>
      </c>
      <c r="F549" s="44">
        <f t="shared" si="127"/>
        <v>0</v>
      </c>
      <c r="G549" s="44">
        <f t="shared" si="128"/>
        <v>0</v>
      </c>
      <c r="H549" s="44">
        <f t="shared" si="129"/>
        <v>0</v>
      </c>
      <c r="I549" s="44">
        <f t="shared" si="130"/>
        <v>0</v>
      </c>
      <c r="J549" s="44">
        <f t="shared" si="131"/>
        <v>0</v>
      </c>
      <c r="K549" s="44">
        <f t="shared" si="132"/>
        <v>0</v>
      </c>
      <c r="L549" s="44">
        <f t="shared" si="133"/>
        <v>0</v>
      </c>
      <c r="M549" s="44">
        <f t="shared" ca="1" si="134"/>
        <v>-5.1713956673790377E-6</v>
      </c>
      <c r="N549" s="44">
        <f t="shared" ca="1" si="135"/>
        <v>0</v>
      </c>
      <c r="O549" s="124">
        <f t="shared" ca="1" si="136"/>
        <v>0</v>
      </c>
      <c r="P549" s="44">
        <f t="shared" ca="1" si="137"/>
        <v>0</v>
      </c>
      <c r="Q549" s="44">
        <f t="shared" ca="1" si="138"/>
        <v>0</v>
      </c>
      <c r="R549" s="28">
        <f t="shared" ca="1" si="139"/>
        <v>5.1713956673790377E-6</v>
      </c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</row>
    <row r="550" spans="1:35">
      <c r="A550" s="28"/>
      <c r="B550" s="28"/>
      <c r="C550" s="121"/>
      <c r="D550" s="123">
        <f t="shared" si="125"/>
        <v>0</v>
      </c>
      <c r="E550" s="123">
        <f t="shared" si="126"/>
        <v>0</v>
      </c>
      <c r="F550" s="44">
        <f t="shared" si="127"/>
        <v>0</v>
      </c>
      <c r="G550" s="44">
        <f t="shared" si="128"/>
        <v>0</v>
      </c>
      <c r="H550" s="44">
        <f t="shared" si="129"/>
        <v>0</v>
      </c>
      <c r="I550" s="44">
        <f t="shared" si="130"/>
        <v>0</v>
      </c>
      <c r="J550" s="44">
        <f t="shared" si="131"/>
        <v>0</v>
      </c>
      <c r="K550" s="44">
        <f t="shared" si="132"/>
        <v>0</v>
      </c>
      <c r="L550" s="44">
        <f t="shared" si="133"/>
        <v>0</v>
      </c>
      <c r="M550" s="44">
        <f t="shared" ca="1" si="134"/>
        <v>-5.1713956673790377E-6</v>
      </c>
      <c r="N550" s="44">
        <f t="shared" ca="1" si="135"/>
        <v>0</v>
      </c>
      <c r="O550" s="124">
        <f t="shared" ca="1" si="136"/>
        <v>0</v>
      </c>
      <c r="P550" s="44">
        <f t="shared" ca="1" si="137"/>
        <v>0</v>
      </c>
      <c r="Q550" s="44">
        <f t="shared" ca="1" si="138"/>
        <v>0</v>
      </c>
      <c r="R550" s="28">
        <f t="shared" ca="1" si="139"/>
        <v>5.1713956673790377E-6</v>
      </c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</row>
    <row r="551" spans="1:35">
      <c r="A551" s="28"/>
      <c r="B551" s="28"/>
      <c r="C551" s="121"/>
      <c r="D551" s="123">
        <f t="shared" si="125"/>
        <v>0</v>
      </c>
      <c r="E551" s="123">
        <f t="shared" si="126"/>
        <v>0</v>
      </c>
      <c r="F551" s="44">
        <f t="shared" si="127"/>
        <v>0</v>
      </c>
      <c r="G551" s="44">
        <f t="shared" si="128"/>
        <v>0</v>
      </c>
      <c r="H551" s="44">
        <f t="shared" si="129"/>
        <v>0</v>
      </c>
      <c r="I551" s="44">
        <f t="shared" si="130"/>
        <v>0</v>
      </c>
      <c r="J551" s="44">
        <f t="shared" si="131"/>
        <v>0</v>
      </c>
      <c r="K551" s="44">
        <f t="shared" si="132"/>
        <v>0</v>
      </c>
      <c r="L551" s="44">
        <f t="shared" si="133"/>
        <v>0</v>
      </c>
      <c r="M551" s="44">
        <f t="shared" ca="1" si="134"/>
        <v>-5.1713956673790377E-6</v>
      </c>
      <c r="N551" s="44">
        <f t="shared" ca="1" si="135"/>
        <v>0</v>
      </c>
      <c r="O551" s="124">
        <f t="shared" ca="1" si="136"/>
        <v>0</v>
      </c>
      <c r="P551" s="44">
        <f t="shared" ca="1" si="137"/>
        <v>0</v>
      </c>
      <c r="Q551" s="44">
        <f t="shared" ca="1" si="138"/>
        <v>0</v>
      </c>
      <c r="R551" s="28">
        <f t="shared" ca="1" si="139"/>
        <v>5.1713956673790377E-6</v>
      </c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</row>
    <row r="552" spans="1:35">
      <c r="A552" s="28"/>
      <c r="B552" s="28"/>
      <c r="C552" s="121"/>
      <c r="D552" s="123">
        <f t="shared" si="125"/>
        <v>0</v>
      </c>
      <c r="E552" s="123">
        <f t="shared" si="126"/>
        <v>0</v>
      </c>
      <c r="F552" s="44">
        <f t="shared" si="127"/>
        <v>0</v>
      </c>
      <c r="G552" s="44">
        <f t="shared" si="128"/>
        <v>0</v>
      </c>
      <c r="H552" s="44">
        <f t="shared" si="129"/>
        <v>0</v>
      </c>
      <c r="I552" s="44">
        <f t="shared" si="130"/>
        <v>0</v>
      </c>
      <c r="J552" s="44">
        <f t="shared" si="131"/>
        <v>0</v>
      </c>
      <c r="K552" s="44">
        <f t="shared" si="132"/>
        <v>0</v>
      </c>
      <c r="L552" s="44">
        <f t="shared" si="133"/>
        <v>0</v>
      </c>
      <c r="M552" s="44">
        <f t="shared" ca="1" si="134"/>
        <v>-5.1713956673790377E-6</v>
      </c>
      <c r="N552" s="44">
        <f t="shared" ca="1" si="135"/>
        <v>0</v>
      </c>
      <c r="O552" s="124">
        <f t="shared" ca="1" si="136"/>
        <v>0</v>
      </c>
      <c r="P552" s="44">
        <f t="shared" ca="1" si="137"/>
        <v>0</v>
      </c>
      <c r="Q552" s="44">
        <f t="shared" ca="1" si="138"/>
        <v>0</v>
      </c>
      <c r="R552" s="28">
        <f t="shared" ca="1" si="139"/>
        <v>5.1713956673790377E-6</v>
      </c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</row>
    <row r="553" spans="1:35">
      <c r="A553" s="28"/>
      <c r="B553" s="28"/>
      <c r="C553" s="121"/>
      <c r="D553" s="123">
        <f t="shared" si="125"/>
        <v>0</v>
      </c>
      <c r="E553" s="123">
        <f t="shared" si="126"/>
        <v>0</v>
      </c>
      <c r="F553" s="44">
        <f t="shared" si="127"/>
        <v>0</v>
      </c>
      <c r="G553" s="44">
        <f t="shared" si="128"/>
        <v>0</v>
      </c>
      <c r="H553" s="44">
        <f t="shared" si="129"/>
        <v>0</v>
      </c>
      <c r="I553" s="44">
        <f t="shared" si="130"/>
        <v>0</v>
      </c>
      <c r="J553" s="44">
        <f t="shared" si="131"/>
        <v>0</v>
      </c>
      <c r="K553" s="44">
        <f t="shared" si="132"/>
        <v>0</v>
      </c>
      <c r="L553" s="44">
        <f t="shared" si="133"/>
        <v>0</v>
      </c>
      <c r="M553" s="44">
        <f t="shared" ca="1" si="134"/>
        <v>-5.1713956673790377E-6</v>
      </c>
      <c r="N553" s="44">
        <f t="shared" ca="1" si="135"/>
        <v>0</v>
      </c>
      <c r="O553" s="124">
        <f t="shared" ca="1" si="136"/>
        <v>0</v>
      </c>
      <c r="P553" s="44">
        <f t="shared" ca="1" si="137"/>
        <v>0</v>
      </c>
      <c r="Q553" s="44">
        <f t="shared" ca="1" si="138"/>
        <v>0</v>
      </c>
      <c r="R553" s="28">
        <f t="shared" ca="1" si="139"/>
        <v>5.1713956673790377E-6</v>
      </c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</row>
    <row r="554" spans="1:35">
      <c r="A554" s="28"/>
      <c r="B554" s="28"/>
      <c r="C554" s="121"/>
      <c r="D554" s="123">
        <f t="shared" si="125"/>
        <v>0</v>
      </c>
      <c r="E554" s="123">
        <f t="shared" si="126"/>
        <v>0</v>
      </c>
      <c r="F554" s="44">
        <f t="shared" si="127"/>
        <v>0</v>
      </c>
      <c r="G554" s="44">
        <f t="shared" si="128"/>
        <v>0</v>
      </c>
      <c r="H554" s="44">
        <f t="shared" si="129"/>
        <v>0</v>
      </c>
      <c r="I554" s="44">
        <f t="shared" si="130"/>
        <v>0</v>
      </c>
      <c r="J554" s="44">
        <f t="shared" si="131"/>
        <v>0</v>
      </c>
      <c r="K554" s="44">
        <f t="shared" si="132"/>
        <v>0</v>
      </c>
      <c r="L554" s="44">
        <f t="shared" si="133"/>
        <v>0</v>
      </c>
      <c r="M554" s="44">
        <f t="shared" ca="1" si="134"/>
        <v>-5.1713956673790377E-6</v>
      </c>
      <c r="N554" s="44">
        <f t="shared" ca="1" si="135"/>
        <v>0</v>
      </c>
      <c r="O554" s="124">
        <f t="shared" ca="1" si="136"/>
        <v>0</v>
      </c>
      <c r="P554" s="44">
        <f t="shared" ca="1" si="137"/>
        <v>0</v>
      </c>
      <c r="Q554" s="44">
        <f t="shared" ca="1" si="138"/>
        <v>0</v>
      </c>
      <c r="R554" s="28">
        <f t="shared" ca="1" si="139"/>
        <v>5.1713956673790377E-6</v>
      </c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</row>
    <row r="555" spans="1:35">
      <c r="A555" s="28"/>
      <c r="B555" s="28"/>
      <c r="C555" s="121"/>
      <c r="D555" s="123">
        <f t="shared" si="125"/>
        <v>0</v>
      </c>
      <c r="E555" s="123">
        <f t="shared" si="126"/>
        <v>0</v>
      </c>
      <c r="F555" s="44">
        <f t="shared" si="127"/>
        <v>0</v>
      </c>
      <c r="G555" s="44">
        <f t="shared" si="128"/>
        <v>0</v>
      </c>
      <c r="H555" s="44">
        <f t="shared" si="129"/>
        <v>0</v>
      </c>
      <c r="I555" s="44">
        <f t="shared" si="130"/>
        <v>0</v>
      </c>
      <c r="J555" s="44">
        <f t="shared" si="131"/>
        <v>0</v>
      </c>
      <c r="K555" s="44">
        <f t="shared" si="132"/>
        <v>0</v>
      </c>
      <c r="L555" s="44">
        <f t="shared" si="133"/>
        <v>0</v>
      </c>
      <c r="M555" s="44">
        <f t="shared" ca="1" si="134"/>
        <v>-5.1713956673790377E-6</v>
      </c>
      <c r="N555" s="44">
        <f t="shared" ca="1" si="135"/>
        <v>0</v>
      </c>
      <c r="O555" s="124">
        <f t="shared" ca="1" si="136"/>
        <v>0</v>
      </c>
      <c r="P555" s="44">
        <f t="shared" ca="1" si="137"/>
        <v>0</v>
      </c>
      <c r="Q555" s="44">
        <f t="shared" ca="1" si="138"/>
        <v>0</v>
      </c>
      <c r="R555" s="28">
        <f t="shared" ca="1" si="139"/>
        <v>5.1713956673790377E-6</v>
      </c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</row>
    <row r="556" spans="1:35">
      <c r="A556" s="28"/>
      <c r="B556" s="28"/>
      <c r="C556" s="121"/>
      <c r="D556" s="123">
        <f t="shared" si="125"/>
        <v>0</v>
      </c>
      <c r="E556" s="123">
        <f t="shared" si="126"/>
        <v>0</v>
      </c>
      <c r="F556" s="44">
        <f t="shared" si="127"/>
        <v>0</v>
      </c>
      <c r="G556" s="44">
        <f t="shared" si="128"/>
        <v>0</v>
      </c>
      <c r="H556" s="44">
        <f t="shared" si="129"/>
        <v>0</v>
      </c>
      <c r="I556" s="44">
        <f t="shared" si="130"/>
        <v>0</v>
      </c>
      <c r="J556" s="44">
        <f t="shared" si="131"/>
        <v>0</v>
      </c>
      <c r="K556" s="44">
        <f t="shared" si="132"/>
        <v>0</v>
      </c>
      <c r="L556" s="44">
        <f t="shared" si="133"/>
        <v>0</v>
      </c>
      <c r="M556" s="44">
        <f t="shared" ca="1" si="134"/>
        <v>-5.1713956673790377E-6</v>
      </c>
      <c r="N556" s="44">
        <f t="shared" ca="1" si="135"/>
        <v>0</v>
      </c>
      <c r="O556" s="124">
        <f t="shared" ca="1" si="136"/>
        <v>0</v>
      </c>
      <c r="P556" s="44">
        <f t="shared" ca="1" si="137"/>
        <v>0</v>
      </c>
      <c r="Q556" s="44">
        <f t="shared" ca="1" si="138"/>
        <v>0</v>
      </c>
      <c r="R556" s="28">
        <f t="shared" ca="1" si="139"/>
        <v>5.1713956673790377E-6</v>
      </c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</row>
    <row r="557" spans="1:35">
      <c r="A557" s="28"/>
      <c r="B557" s="28"/>
      <c r="C557" s="121"/>
      <c r="D557" s="123">
        <f t="shared" si="125"/>
        <v>0</v>
      </c>
      <c r="E557" s="123">
        <f t="shared" si="126"/>
        <v>0</v>
      </c>
      <c r="F557" s="44">
        <f t="shared" si="127"/>
        <v>0</v>
      </c>
      <c r="G557" s="44">
        <f t="shared" si="128"/>
        <v>0</v>
      </c>
      <c r="H557" s="44">
        <f t="shared" si="129"/>
        <v>0</v>
      </c>
      <c r="I557" s="44">
        <f t="shared" si="130"/>
        <v>0</v>
      </c>
      <c r="J557" s="44">
        <f t="shared" si="131"/>
        <v>0</v>
      </c>
      <c r="K557" s="44">
        <f t="shared" si="132"/>
        <v>0</v>
      </c>
      <c r="L557" s="44">
        <f t="shared" si="133"/>
        <v>0</v>
      </c>
      <c r="M557" s="44">
        <f t="shared" ca="1" si="134"/>
        <v>-5.1713956673790377E-6</v>
      </c>
      <c r="N557" s="44">
        <f t="shared" ca="1" si="135"/>
        <v>0</v>
      </c>
      <c r="O557" s="124">
        <f t="shared" ca="1" si="136"/>
        <v>0</v>
      </c>
      <c r="P557" s="44">
        <f t="shared" ca="1" si="137"/>
        <v>0</v>
      </c>
      <c r="Q557" s="44">
        <f t="shared" ca="1" si="138"/>
        <v>0</v>
      </c>
      <c r="R557" s="28">
        <f t="shared" ca="1" si="139"/>
        <v>5.1713956673790377E-6</v>
      </c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</row>
    <row r="558" spans="1:35">
      <c r="A558" s="28"/>
      <c r="B558" s="28"/>
      <c r="C558" s="121"/>
      <c r="D558" s="123">
        <f t="shared" si="125"/>
        <v>0</v>
      </c>
      <c r="E558" s="123">
        <f t="shared" si="126"/>
        <v>0</v>
      </c>
      <c r="F558" s="44">
        <f t="shared" si="127"/>
        <v>0</v>
      </c>
      <c r="G558" s="44">
        <f t="shared" si="128"/>
        <v>0</v>
      </c>
      <c r="H558" s="44">
        <f t="shared" si="129"/>
        <v>0</v>
      </c>
      <c r="I558" s="44">
        <f t="shared" si="130"/>
        <v>0</v>
      </c>
      <c r="J558" s="44">
        <f t="shared" si="131"/>
        <v>0</v>
      </c>
      <c r="K558" s="44">
        <f t="shared" si="132"/>
        <v>0</v>
      </c>
      <c r="L558" s="44">
        <f t="shared" si="133"/>
        <v>0</v>
      </c>
      <c r="M558" s="44">
        <f t="shared" ca="1" si="134"/>
        <v>-5.1713956673790377E-6</v>
      </c>
      <c r="N558" s="44">
        <f t="shared" ca="1" si="135"/>
        <v>0</v>
      </c>
      <c r="O558" s="124">
        <f t="shared" ca="1" si="136"/>
        <v>0</v>
      </c>
      <c r="P558" s="44">
        <f t="shared" ca="1" si="137"/>
        <v>0</v>
      </c>
      <c r="Q558" s="44">
        <f t="shared" ca="1" si="138"/>
        <v>0</v>
      </c>
      <c r="R558" s="28">
        <f t="shared" ca="1" si="139"/>
        <v>5.1713956673790377E-6</v>
      </c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</row>
    <row r="559" spans="1:35">
      <c r="A559" s="28"/>
      <c r="B559" s="28"/>
      <c r="C559" s="121"/>
      <c r="D559" s="123">
        <f t="shared" si="125"/>
        <v>0</v>
      </c>
      <c r="E559" s="123">
        <f t="shared" si="126"/>
        <v>0</v>
      </c>
      <c r="F559" s="44">
        <f t="shared" si="127"/>
        <v>0</v>
      </c>
      <c r="G559" s="44">
        <f t="shared" si="128"/>
        <v>0</v>
      </c>
      <c r="H559" s="44">
        <f t="shared" si="129"/>
        <v>0</v>
      </c>
      <c r="I559" s="44">
        <f t="shared" si="130"/>
        <v>0</v>
      </c>
      <c r="J559" s="44">
        <f t="shared" si="131"/>
        <v>0</v>
      </c>
      <c r="K559" s="44">
        <f t="shared" si="132"/>
        <v>0</v>
      </c>
      <c r="L559" s="44">
        <f t="shared" si="133"/>
        <v>0</v>
      </c>
      <c r="M559" s="44">
        <f t="shared" ca="1" si="134"/>
        <v>-5.1713956673790377E-6</v>
      </c>
      <c r="N559" s="44">
        <f t="shared" ca="1" si="135"/>
        <v>0</v>
      </c>
      <c r="O559" s="124">
        <f t="shared" ca="1" si="136"/>
        <v>0</v>
      </c>
      <c r="P559" s="44">
        <f t="shared" ca="1" si="137"/>
        <v>0</v>
      </c>
      <c r="Q559" s="44">
        <f t="shared" ca="1" si="138"/>
        <v>0</v>
      </c>
      <c r="R559" s="28">
        <f t="shared" ca="1" si="139"/>
        <v>5.1713956673790377E-6</v>
      </c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</row>
    <row r="560" spans="1:35">
      <c r="A560" s="28"/>
      <c r="B560" s="28"/>
      <c r="C560" s="121"/>
      <c r="D560" s="123">
        <f t="shared" si="125"/>
        <v>0</v>
      </c>
      <c r="E560" s="123">
        <f t="shared" si="126"/>
        <v>0</v>
      </c>
      <c r="F560" s="44">
        <f t="shared" si="127"/>
        <v>0</v>
      </c>
      <c r="G560" s="44">
        <f t="shared" si="128"/>
        <v>0</v>
      </c>
      <c r="H560" s="44">
        <f t="shared" si="129"/>
        <v>0</v>
      </c>
      <c r="I560" s="44">
        <f t="shared" si="130"/>
        <v>0</v>
      </c>
      <c r="J560" s="44">
        <f t="shared" si="131"/>
        <v>0</v>
      </c>
      <c r="K560" s="44">
        <f t="shared" si="132"/>
        <v>0</v>
      </c>
      <c r="L560" s="44">
        <f t="shared" si="133"/>
        <v>0</v>
      </c>
      <c r="M560" s="44">
        <f t="shared" ca="1" si="134"/>
        <v>-5.1713956673790377E-6</v>
      </c>
      <c r="N560" s="44">
        <f t="shared" ca="1" si="135"/>
        <v>0</v>
      </c>
      <c r="O560" s="124">
        <f t="shared" ca="1" si="136"/>
        <v>0</v>
      </c>
      <c r="P560" s="44">
        <f t="shared" ca="1" si="137"/>
        <v>0</v>
      </c>
      <c r="Q560" s="44">
        <f t="shared" ca="1" si="138"/>
        <v>0</v>
      </c>
      <c r="R560" s="28">
        <f t="shared" ca="1" si="139"/>
        <v>5.1713956673790377E-6</v>
      </c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</row>
    <row r="561" spans="1:35">
      <c r="A561" s="28"/>
      <c r="B561" s="28"/>
      <c r="C561" s="121"/>
      <c r="D561" s="123">
        <f t="shared" si="125"/>
        <v>0</v>
      </c>
      <c r="E561" s="123">
        <f t="shared" si="126"/>
        <v>0</v>
      </c>
      <c r="F561" s="44">
        <f t="shared" si="127"/>
        <v>0</v>
      </c>
      <c r="G561" s="44">
        <f t="shared" si="128"/>
        <v>0</v>
      </c>
      <c r="H561" s="44">
        <f t="shared" si="129"/>
        <v>0</v>
      </c>
      <c r="I561" s="44">
        <f t="shared" si="130"/>
        <v>0</v>
      </c>
      <c r="J561" s="44">
        <f t="shared" si="131"/>
        <v>0</v>
      </c>
      <c r="K561" s="44">
        <f t="shared" si="132"/>
        <v>0</v>
      </c>
      <c r="L561" s="44">
        <f t="shared" si="133"/>
        <v>0</v>
      </c>
      <c r="M561" s="44">
        <f t="shared" ca="1" si="134"/>
        <v>-5.1713956673790377E-6</v>
      </c>
      <c r="N561" s="44">
        <f t="shared" ca="1" si="135"/>
        <v>0</v>
      </c>
      <c r="O561" s="124">
        <f t="shared" ca="1" si="136"/>
        <v>0</v>
      </c>
      <c r="P561" s="44">
        <f t="shared" ca="1" si="137"/>
        <v>0</v>
      </c>
      <c r="Q561" s="44">
        <f t="shared" ca="1" si="138"/>
        <v>0</v>
      </c>
      <c r="R561" s="28">
        <f t="shared" ca="1" si="139"/>
        <v>5.1713956673790377E-6</v>
      </c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</row>
    <row r="562" spans="1:35">
      <c r="A562" s="28"/>
      <c r="B562" s="28"/>
      <c r="C562" s="121"/>
      <c r="D562" s="123">
        <f t="shared" si="125"/>
        <v>0</v>
      </c>
      <c r="E562" s="123">
        <f t="shared" si="126"/>
        <v>0</v>
      </c>
      <c r="F562" s="44">
        <f t="shared" si="127"/>
        <v>0</v>
      </c>
      <c r="G562" s="44">
        <f t="shared" si="128"/>
        <v>0</v>
      </c>
      <c r="H562" s="44">
        <f t="shared" si="129"/>
        <v>0</v>
      </c>
      <c r="I562" s="44">
        <f t="shared" si="130"/>
        <v>0</v>
      </c>
      <c r="J562" s="44">
        <f t="shared" si="131"/>
        <v>0</v>
      </c>
      <c r="K562" s="44">
        <f t="shared" si="132"/>
        <v>0</v>
      </c>
      <c r="L562" s="44">
        <f t="shared" si="133"/>
        <v>0</v>
      </c>
      <c r="M562" s="44">
        <f t="shared" ca="1" si="134"/>
        <v>-5.1713956673790377E-6</v>
      </c>
      <c r="N562" s="44">
        <f t="shared" ca="1" si="135"/>
        <v>0</v>
      </c>
      <c r="O562" s="124">
        <f t="shared" ca="1" si="136"/>
        <v>0</v>
      </c>
      <c r="P562" s="44">
        <f t="shared" ca="1" si="137"/>
        <v>0</v>
      </c>
      <c r="Q562" s="44">
        <f t="shared" ca="1" si="138"/>
        <v>0</v>
      </c>
      <c r="R562" s="28">
        <f t="shared" ca="1" si="139"/>
        <v>5.1713956673790377E-6</v>
      </c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</row>
    <row r="563" spans="1:35">
      <c r="A563" s="28"/>
      <c r="B563" s="28"/>
      <c r="C563" s="121"/>
      <c r="D563" s="123">
        <f t="shared" si="125"/>
        <v>0</v>
      </c>
      <c r="E563" s="123">
        <f t="shared" si="126"/>
        <v>0</v>
      </c>
      <c r="F563" s="44">
        <f t="shared" si="127"/>
        <v>0</v>
      </c>
      <c r="G563" s="44">
        <f t="shared" si="128"/>
        <v>0</v>
      </c>
      <c r="H563" s="44">
        <f t="shared" si="129"/>
        <v>0</v>
      </c>
      <c r="I563" s="44">
        <f t="shared" si="130"/>
        <v>0</v>
      </c>
      <c r="J563" s="44">
        <f t="shared" si="131"/>
        <v>0</v>
      </c>
      <c r="K563" s="44">
        <f t="shared" si="132"/>
        <v>0</v>
      </c>
      <c r="L563" s="44">
        <f t="shared" si="133"/>
        <v>0</v>
      </c>
      <c r="M563" s="44">
        <f t="shared" ca="1" si="134"/>
        <v>-5.1713956673790377E-6</v>
      </c>
      <c r="N563" s="44">
        <f t="shared" ca="1" si="135"/>
        <v>0</v>
      </c>
      <c r="O563" s="124">
        <f t="shared" ca="1" si="136"/>
        <v>0</v>
      </c>
      <c r="P563" s="44">
        <f t="shared" ca="1" si="137"/>
        <v>0</v>
      </c>
      <c r="Q563" s="44">
        <f t="shared" ca="1" si="138"/>
        <v>0</v>
      </c>
      <c r="R563" s="28">
        <f t="shared" ca="1" si="139"/>
        <v>5.1713956673790377E-6</v>
      </c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</row>
    <row r="564" spans="1:35">
      <c r="A564" s="28"/>
      <c r="B564" s="28"/>
      <c r="C564" s="121"/>
      <c r="D564" s="123">
        <f t="shared" si="125"/>
        <v>0</v>
      </c>
      <c r="E564" s="123">
        <f t="shared" si="126"/>
        <v>0</v>
      </c>
      <c r="F564" s="44">
        <f t="shared" si="127"/>
        <v>0</v>
      </c>
      <c r="G564" s="44">
        <f t="shared" si="128"/>
        <v>0</v>
      </c>
      <c r="H564" s="44">
        <f t="shared" si="129"/>
        <v>0</v>
      </c>
      <c r="I564" s="44">
        <f t="shared" si="130"/>
        <v>0</v>
      </c>
      <c r="J564" s="44">
        <f t="shared" si="131"/>
        <v>0</v>
      </c>
      <c r="K564" s="44">
        <f t="shared" si="132"/>
        <v>0</v>
      </c>
      <c r="L564" s="44">
        <f t="shared" si="133"/>
        <v>0</v>
      </c>
      <c r="M564" s="44">
        <f t="shared" ca="1" si="134"/>
        <v>-5.1713956673790377E-6</v>
      </c>
      <c r="N564" s="44">
        <f t="shared" ca="1" si="135"/>
        <v>0</v>
      </c>
      <c r="O564" s="124">
        <f t="shared" ca="1" si="136"/>
        <v>0</v>
      </c>
      <c r="P564" s="44">
        <f t="shared" ca="1" si="137"/>
        <v>0</v>
      </c>
      <c r="Q564" s="44">
        <f t="shared" ca="1" si="138"/>
        <v>0</v>
      </c>
      <c r="R564" s="28">
        <f t="shared" ca="1" si="139"/>
        <v>5.1713956673790377E-6</v>
      </c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</row>
    <row r="565" spans="1:35">
      <c r="A565" s="28"/>
      <c r="B565" s="28"/>
      <c r="C565" s="121"/>
      <c r="D565" s="123">
        <f t="shared" si="125"/>
        <v>0</v>
      </c>
      <c r="E565" s="123">
        <f t="shared" si="126"/>
        <v>0</v>
      </c>
      <c r="F565" s="44">
        <f t="shared" si="127"/>
        <v>0</v>
      </c>
      <c r="G565" s="44">
        <f t="shared" si="128"/>
        <v>0</v>
      </c>
      <c r="H565" s="44">
        <f t="shared" si="129"/>
        <v>0</v>
      </c>
      <c r="I565" s="44">
        <f t="shared" si="130"/>
        <v>0</v>
      </c>
      <c r="J565" s="44">
        <f t="shared" si="131"/>
        <v>0</v>
      </c>
      <c r="K565" s="44">
        <f t="shared" si="132"/>
        <v>0</v>
      </c>
      <c r="L565" s="44">
        <f t="shared" si="133"/>
        <v>0</v>
      </c>
      <c r="M565" s="44">
        <f t="shared" ca="1" si="134"/>
        <v>-5.1713956673790377E-6</v>
      </c>
      <c r="N565" s="44">
        <f t="shared" ca="1" si="135"/>
        <v>0</v>
      </c>
      <c r="O565" s="124">
        <f t="shared" ca="1" si="136"/>
        <v>0</v>
      </c>
      <c r="P565" s="44">
        <f t="shared" ca="1" si="137"/>
        <v>0</v>
      </c>
      <c r="Q565" s="44">
        <f t="shared" ca="1" si="138"/>
        <v>0</v>
      </c>
      <c r="R565" s="28">
        <f t="shared" ca="1" si="139"/>
        <v>5.1713956673790377E-6</v>
      </c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</row>
    <row r="566" spans="1:35">
      <c r="A566" s="28"/>
      <c r="B566" s="28"/>
      <c r="C566" s="121"/>
      <c r="D566" s="123">
        <f t="shared" si="125"/>
        <v>0</v>
      </c>
      <c r="E566" s="123">
        <f t="shared" si="126"/>
        <v>0</v>
      </c>
      <c r="F566" s="44">
        <f t="shared" si="127"/>
        <v>0</v>
      </c>
      <c r="G566" s="44">
        <f t="shared" si="128"/>
        <v>0</v>
      </c>
      <c r="H566" s="44">
        <f t="shared" si="129"/>
        <v>0</v>
      </c>
      <c r="I566" s="44">
        <f t="shared" si="130"/>
        <v>0</v>
      </c>
      <c r="J566" s="44">
        <f t="shared" si="131"/>
        <v>0</v>
      </c>
      <c r="K566" s="44">
        <f t="shared" si="132"/>
        <v>0</v>
      </c>
      <c r="L566" s="44">
        <f t="shared" si="133"/>
        <v>0</v>
      </c>
      <c r="M566" s="44">
        <f t="shared" ca="1" si="134"/>
        <v>-5.1713956673790377E-6</v>
      </c>
      <c r="N566" s="44">
        <f t="shared" ca="1" si="135"/>
        <v>0</v>
      </c>
      <c r="O566" s="124">
        <f t="shared" ca="1" si="136"/>
        <v>0</v>
      </c>
      <c r="P566" s="44">
        <f t="shared" ca="1" si="137"/>
        <v>0</v>
      </c>
      <c r="Q566" s="44">
        <f t="shared" ca="1" si="138"/>
        <v>0</v>
      </c>
      <c r="R566" s="28">
        <f t="shared" ca="1" si="139"/>
        <v>5.1713956673790377E-6</v>
      </c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</row>
    <row r="567" spans="1:35">
      <c r="A567" s="28"/>
      <c r="B567" s="28"/>
      <c r="C567" s="121"/>
      <c r="D567" s="123">
        <f t="shared" si="125"/>
        <v>0</v>
      </c>
      <c r="E567" s="123">
        <f t="shared" si="126"/>
        <v>0</v>
      </c>
      <c r="F567" s="44">
        <f t="shared" si="127"/>
        <v>0</v>
      </c>
      <c r="G567" s="44">
        <f t="shared" si="128"/>
        <v>0</v>
      </c>
      <c r="H567" s="44">
        <f t="shared" si="129"/>
        <v>0</v>
      </c>
      <c r="I567" s="44">
        <f t="shared" si="130"/>
        <v>0</v>
      </c>
      <c r="J567" s="44">
        <f t="shared" si="131"/>
        <v>0</v>
      </c>
      <c r="K567" s="44">
        <f t="shared" si="132"/>
        <v>0</v>
      </c>
      <c r="L567" s="44">
        <f t="shared" si="133"/>
        <v>0</v>
      </c>
      <c r="M567" s="44">
        <f t="shared" ca="1" si="134"/>
        <v>-5.1713956673790377E-6</v>
      </c>
      <c r="N567" s="44">
        <f t="shared" ca="1" si="135"/>
        <v>0</v>
      </c>
      <c r="O567" s="124">
        <f t="shared" ca="1" si="136"/>
        <v>0</v>
      </c>
      <c r="P567" s="44">
        <f t="shared" ca="1" si="137"/>
        <v>0</v>
      </c>
      <c r="Q567" s="44">
        <f t="shared" ca="1" si="138"/>
        <v>0</v>
      </c>
      <c r="R567" s="28">
        <f t="shared" ca="1" si="139"/>
        <v>5.1713956673790377E-6</v>
      </c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</row>
    <row r="568" spans="1:35">
      <c r="A568" s="28"/>
      <c r="B568" s="28"/>
      <c r="C568" s="121"/>
      <c r="D568" s="123">
        <f t="shared" si="125"/>
        <v>0</v>
      </c>
      <c r="E568" s="123">
        <f t="shared" si="126"/>
        <v>0</v>
      </c>
      <c r="F568" s="44">
        <f t="shared" si="127"/>
        <v>0</v>
      </c>
      <c r="G568" s="44">
        <f t="shared" si="128"/>
        <v>0</v>
      </c>
      <c r="H568" s="44">
        <f t="shared" si="129"/>
        <v>0</v>
      </c>
      <c r="I568" s="44">
        <f t="shared" si="130"/>
        <v>0</v>
      </c>
      <c r="J568" s="44">
        <f t="shared" si="131"/>
        <v>0</v>
      </c>
      <c r="K568" s="44">
        <f t="shared" si="132"/>
        <v>0</v>
      </c>
      <c r="L568" s="44">
        <f t="shared" si="133"/>
        <v>0</v>
      </c>
      <c r="M568" s="44">
        <f t="shared" ca="1" si="134"/>
        <v>-5.1713956673790377E-6</v>
      </c>
      <c r="N568" s="44">
        <f t="shared" ca="1" si="135"/>
        <v>0</v>
      </c>
      <c r="O568" s="124">
        <f t="shared" ca="1" si="136"/>
        <v>0</v>
      </c>
      <c r="P568" s="44">
        <f t="shared" ca="1" si="137"/>
        <v>0</v>
      </c>
      <c r="Q568" s="44">
        <f t="shared" ca="1" si="138"/>
        <v>0</v>
      </c>
      <c r="R568" s="28">
        <f t="shared" ca="1" si="139"/>
        <v>5.1713956673790377E-6</v>
      </c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</row>
    <row r="569" spans="1:35">
      <c r="A569" s="28"/>
      <c r="B569" s="28"/>
      <c r="C569" s="121"/>
      <c r="D569" s="123">
        <f t="shared" si="125"/>
        <v>0</v>
      </c>
      <c r="E569" s="123">
        <f t="shared" si="126"/>
        <v>0</v>
      </c>
      <c r="F569" s="44">
        <f t="shared" si="127"/>
        <v>0</v>
      </c>
      <c r="G569" s="44">
        <f t="shared" si="128"/>
        <v>0</v>
      </c>
      <c r="H569" s="44">
        <f t="shared" si="129"/>
        <v>0</v>
      </c>
      <c r="I569" s="44">
        <f t="shared" si="130"/>
        <v>0</v>
      </c>
      <c r="J569" s="44">
        <f t="shared" si="131"/>
        <v>0</v>
      </c>
      <c r="K569" s="44">
        <f t="shared" si="132"/>
        <v>0</v>
      </c>
      <c r="L569" s="44">
        <f t="shared" si="133"/>
        <v>0</v>
      </c>
      <c r="M569" s="44">
        <f t="shared" ca="1" si="134"/>
        <v>-5.1713956673790377E-6</v>
      </c>
      <c r="N569" s="44">
        <f t="shared" ca="1" si="135"/>
        <v>0</v>
      </c>
      <c r="O569" s="124">
        <f t="shared" ca="1" si="136"/>
        <v>0</v>
      </c>
      <c r="P569" s="44">
        <f t="shared" ca="1" si="137"/>
        <v>0</v>
      </c>
      <c r="Q569" s="44">
        <f t="shared" ca="1" si="138"/>
        <v>0</v>
      </c>
      <c r="R569" s="28">
        <f t="shared" ca="1" si="139"/>
        <v>5.1713956673790377E-6</v>
      </c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</row>
    <row r="570" spans="1:35">
      <c r="A570" s="28"/>
      <c r="B570" s="28"/>
      <c r="C570" s="121"/>
      <c r="D570" s="123">
        <f t="shared" si="125"/>
        <v>0</v>
      </c>
      <c r="E570" s="123">
        <f t="shared" si="126"/>
        <v>0</v>
      </c>
      <c r="F570" s="44">
        <f t="shared" si="127"/>
        <v>0</v>
      </c>
      <c r="G570" s="44">
        <f t="shared" si="128"/>
        <v>0</v>
      </c>
      <c r="H570" s="44">
        <f t="shared" si="129"/>
        <v>0</v>
      </c>
      <c r="I570" s="44">
        <f t="shared" si="130"/>
        <v>0</v>
      </c>
      <c r="J570" s="44">
        <f t="shared" si="131"/>
        <v>0</v>
      </c>
      <c r="K570" s="44">
        <f t="shared" si="132"/>
        <v>0</v>
      </c>
      <c r="L570" s="44">
        <f t="shared" si="133"/>
        <v>0</v>
      </c>
      <c r="M570" s="44">
        <f t="shared" ca="1" si="134"/>
        <v>-5.1713956673790377E-6</v>
      </c>
      <c r="N570" s="44">
        <f t="shared" ca="1" si="135"/>
        <v>0</v>
      </c>
      <c r="O570" s="124">
        <f t="shared" ca="1" si="136"/>
        <v>0</v>
      </c>
      <c r="P570" s="44">
        <f t="shared" ca="1" si="137"/>
        <v>0</v>
      </c>
      <c r="Q570" s="44">
        <f t="shared" ca="1" si="138"/>
        <v>0</v>
      </c>
      <c r="R570" s="28">
        <f t="shared" ca="1" si="139"/>
        <v>5.1713956673790377E-6</v>
      </c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</row>
    <row r="571" spans="1:35">
      <c r="A571" s="28"/>
      <c r="B571" s="28"/>
      <c r="C571" s="121"/>
      <c r="D571" s="123">
        <f t="shared" si="125"/>
        <v>0</v>
      </c>
      <c r="E571" s="123">
        <f t="shared" si="126"/>
        <v>0</v>
      </c>
      <c r="F571" s="44">
        <f t="shared" si="127"/>
        <v>0</v>
      </c>
      <c r="G571" s="44">
        <f t="shared" si="128"/>
        <v>0</v>
      </c>
      <c r="H571" s="44">
        <f t="shared" si="129"/>
        <v>0</v>
      </c>
      <c r="I571" s="44">
        <f t="shared" si="130"/>
        <v>0</v>
      </c>
      <c r="J571" s="44">
        <f t="shared" si="131"/>
        <v>0</v>
      </c>
      <c r="K571" s="44">
        <f t="shared" si="132"/>
        <v>0</v>
      </c>
      <c r="L571" s="44">
        <f t="shared" si="133"/>
        <v>0</v>
      </c>
      <c r="M571" s="44">
        <f t="shared" ca="1" si="134"/>
        <v>-5.1713956673790377E-6</v>
      </c>
      <c r="N571" s="44">
        <f t="shared" ca="1" si="135"/>
        <v>0</v>
      </c>
      <c r="O571" s="124">
        <f t="shared" ca="1" si="136"/>
        <v>0</v>
      </c>
      <c r="P571" s="44">
        <f t="shared" ca="1" si="137"/>
        <v>0</v>
      </c>
      <c r="Q571" s="44">
        <f t="shared" ca="1" si="138"/>
        <v>0</v>
      </c>
      <c r="R571" s="28">
        <f t="shared" ca="1" si="139"/>
        <v>5.1713956673790377E-6</v>
      </c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</row>
    <row r="572" spans="1:35">
      <c r="A572" s="28"/>
      <c r="B572" s="28"/>
      <c r="C572" s="121"/>
      <c r="D572" s="123">
        <f t="shared" si="125"/>
        <v>0</v>
      </c>
      <c r="E572" s="123">
        <f t="shared" si="126"/>
        <v>0</v>
      </c>
      <c r="F572" s="44">
        <f t="shared" si="127"/>
        <v>0</v>
      </c>
      <c r="G572" s="44">
        <f t="shared" si="128"/>
        <v>0</v>
      </c>
      <c r="H572" s="44">
        <f t="shared" si="129"/>
        <v>0</v>
      </c>
      <c r="I572" s="44">
        <f t="shared" si="130"/>
        <v>0</v>
      </c>
      <c r="J572" s="44">
        <f t="shared" si="131"/>
        <v>0</v>
      </c>
      <c r="K572" s="44">
        <f t="shared" si="132"/>
        <v>0</v>
      </c>
      <c r="L572" s="44">
        <f t="shared" si="133"/>
        <v>0</v>
      </c>
      <c r="M572" s="44">
        <f t="shared" ca="1" si="134"/>
        <v>-5.1713956673790377E-6</v>
      </c>
      <c r="N572" s="44">
        <f t="shared" ca="1" si="135"/>
        <v>0</v>
      </c>
      <c r="O572" s="124">
        <f t="shared" ca="1" si="136"/>
        <v>0</v>
      </c>
      <c r="P572" s="44">
        <f t="shared" ca="1" si="137"/>
        <v>0</v>
      </c>
      <c r="Q572" s="44">
        <f t="shared" ca="1" si="138"/>
        <v>0</v>
      </c>
      <c r="R572" s="28">
        <f t="shared" ca="1" si="139"/>
        <v>5.1713956673790377E-6</v>
      </c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</row>
    <row r="573" spans="1:35">
      <c r="A573" s="28"/>
      <c r="B573" s="28"/>
      <c r="C573" s="121"/>
      <c r="D573" s="123">
        <f t="shared" si="125"/>
        <v>0</v>
      </c>
      <c r="E573" s="123">
        <f t="shared" si="126"/>
        <v>0</v>
      </c>
      <c r="F573" s="44">
        <f t="shared" si="127"/>
        <v>0</v>
      </c>
      <c r="G573" s="44">
        <f t="shared" si="128"/>
        <v>0</v>
      </c>
      <c r="H573" s="44">
        <f t="shared" si="129"/>
        <v>0</v>
      </c>
      <c r="I573" s="44">
        <f t="shared" si="130"/>
        <v>0</v>
      </c>
      <c r="J573" s="44">
        <f t="shared" si="131"/>
        <v>0</v>
      </c>
      <c r="K573" s="44">
        <f t="shared" si="132"/>
        <v>0</v>
      </c>
      <c r="L573" s="44">
        <f t="shared" si="133"/>
        <v>0</v>
      </c>
      <c r="M573" s="44">
        <f t="shared" ca="1" si="134"/>
        <v>-5.1713956673790377E-6</v>
      </c>
      <c r="N573" s="44">
        <f t="shared" ca="1" si="135"/>
        <v>0</v>
      </c>
      <c r="O573" s="124">
        <f t="shared" ca="1" si="136"/>
        <v>0</v>
      </c>
      <c r="P573" s="44">
        <f t="shared" ca="1" si="137"/>
        <v>0</v>
      </c>
      <c r="Q573" s="44">
        <f t="shared" ca="1" si="138"/>
        <v>0</v>
      </c>
      <c r="R573" s="28">
        <f t="shared" ca="1" si="139"/>
        <v>5.1713956673790377E-6</v>
      </c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</row>
    <row r="574" spans="1:35">
      <c r="A574" s="28"/>
      <c r="B574" s="28"/>
      <c r="C574" s="121"/>
      <c r="D574" s="123">
        <f t="shared" si="125"/>
        <v>0</v>
      </c>
      <c r="E574" s="123">
        <f t="shared" si="126"/>
        <v>0</v>
      </c>
      <c r="F574" s="44">
        <f t="shared" si="127"/>
        <v>0</v>
      </c>
      <c r="G574" s="44">
        <f t="shared" si="128"/>
        <v>0</v>
      </c>
      <c r="H574" s="44">
        <f t="shared" si="129"/>
        <v>0</v>
      </c>
      <c r="I574" s="44">
        <f t="shared" si="130"/>
        <v>0</v>
      </c>
      <c r="J574" s="44">
        <f t="shared" si="131"/>
        <v>0</v>
      </c>
      <c r="K574" s="44">
        <f t="shared" si="132"/>
        <v>0</v>
      </c>
      <c r="L574" s="44">
        <f t="shared" si="133"/>
        <v>0</v>
      </c>
      <c r="M574" s="44">
        <f t="shared" ca="1" si="134"/>
        <v>-5.1713956673790377E-6</v>
      </c>
      <c r="N574" s="44">
        <f t="shared" ca="1" si="135"/>
        <v>0</v>
      </c>
      <c r="O574" s="124">
        <f t="shared" ca="1" si="136"/>
        <v>0</v>
      </c>
      <c r="P574" s="44">
        <f t="shared" ca="1" si="137"/>
        <v>0</v>
      </c>
      <c r="Q574" s="44">
        <f t="shared" ca="1" si="138"/>
        <v>0</v>
      </c>
      <c r="R574" s="28">
        <f t="shared" ca="1" si="139"/>
        <v>5.1713956673790377E-6</v>
      </c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</row>
    <row r="575" spans="1:35">
      <c r="A575" s="28"/>
      <c r="B575" s="28"/>
      <c r="C575" s="121"/>
      <c r="D575" s="123">
        <f t="shared" si="125"/>
        <v>0</v>
      </c>
      <c r="E575" s="123">
        <f t="shared" si="126"/>
        <v>0</v>
      </c>
      <c r="F575" s="44">
        <f t="shared" si="127"/>
        <v>0</v>
      </c>
      <c r="G575" s="44">
        <f t="shared" si="128"/>
        <v>0</v>
      </c>
      <c r="H575" s="44">
        <f t="shared" si="129"/>
        <v>0</v>
      </c>
      <c r="I575" s="44">
        <f t="shared" si="130"/>
        <v>0</v>
      </c>
      <c r="J575" s="44">
        <f t="shared" si="131"/>
        <v>0</v>
      </c>
      <c r="K575" s="44">
        <f t="shared" si="132"/>
        <v>0</v>
      </c>
      <c r="L575" s="44">
        <f t="shared" si="133"/>
        <v>0</v>
      </c>
      <c r="M575" s="44">
        <f t="shared" ca="1" si="134"/>
        <v>-5.1713956673790377E-6</v>
      </c>
      <c r="N575" s="44">
        <f t="shared" ca="1" si="135"/>
        <v>0</v>
      </c>
      <c r="O575" s="124">
        <f t="shared" ca="1" si="136"/>
        <v>0</v>
      </c>
      <c r="P575" s="44">
        <f t="shared" ca="1" si="137"/>
        <v>0</v>
      </c>
      <c r="Q575" s="44">
        <f t="shared" ca="1" si="138"/>
        <v>0</v>
      </c>
      <c r="R575" s="28">
        <f t="shared" ca="1" si="139"/>
        <v>5.1713956673790377E-6</v>
      </c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</row>
    <row r="576" spans="1:35">
      <c r="A576" s="28"/>
      <c r="B576" s="28"/>
      <c r="C576" s="121"/>
      <c r="D576" s="123">
        <f t="shared" si="125"/>
        <v>0</v>
      </c>
      <c r="E576" s="123">
        <f t="shared" si="126"/>
        <v>0</v>
      </c>
      <c r="F576" s="44">
        <f t="shared" si="127"/>
        <v>0</v>
      </c>
      <c r="G576" s="44">
        <f t="shared" si="128"/>
        <v>0</v>
      </c>
      <c r="H576" s="44">
        <f t="shared" si="129"/>
        <v>0</v>
      </c>
      <c r="I576" s="44">
        <f t="shared" si="130"/>
        <v>0</v>
      </c>
      <c r="J576" s="44">
        <f t="shared" si="131"/>
        <v>0</v>
      </c>
      <c r="K576" s="44">
        <f t="shared" si="132"/>
        <v>0</v>
      </c>
      <c r="L576" s="44">
        <f t="shared" si="133"/>
        <v>0</v>
      </c>
      <c r="M576" s="44">
        <f t="shared" ca="1" si="134"/>
        <v>-5.1713956673790377E-6</v>
      </c>
      <c r="N576" s="44">
        <f t="shared" ca="1" si="135"/>
        <v>0</v>
      </c>
      <c r="O576" s="124">
        <f t="shared" ca="1" si="136"/>
        <v>0</v>
      </c>
      <c r="P576" s="44">
        <f t="shared" ca="1" si="137"/>
        <v>0</v>
      </c>
      <c r="Q576" s="44">
        <f t="shared" ca="1" si="138"/>
        <v>0</v>
      </c>
      <c r="R576" s="28">
        <f t="shared" ca="1" si="139"/>
        <v>5.1713956673790377E-6</v>
      </c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</row>
    <row r="577" spans="1:35">
      <c r="A577" s="28"/>
      <c r="B577" s="28"/>
      <c r="C577" s="121"/>
      <c r="D577" s="123">
        <f t="shared" si="125"/>
        <v>0</v>
      </c>
      <c r="E577" s="123">
        <f t="shared" si="126"/>
        <v>0</v>
      </c>
      <c r="F577" s="44">
        <f t="shared" si="127"/>
        <v>0</v>
      </c>
      <c r="G577" s="44">
        <f t="shared" si="128"/>
        <v>0</v>
      </c>
      <c r="H577" s="44">
        <f t="shared" si="129"/>
        <v>0</v>
      </c>
      <c r="I577" s="44">
        <f t="shared" si="130"/>
        <v>0</v>
      </c>
      <c r="J577" s="44">
        <f t="shared" si="131"/>
        <v>0</v>
      </c>
      <c r="K577" s="44">
        <f t="shared" si="132"/>
        <v>0</v>
      </c>
      <c r="L577" s="44">
        <f t="shared" si="133"/>
        <v>0</v>
      </c>
      <c r="M577" s="44">
        <f t="shared" ca="1" si="134"/>
        <v>-5.1713956673790377E-6</v>
      </c>
      <c r="N577" s="44">
        <f t="shared" ca="1" si="135"/>
        <v>0</v>
      </c>
      <c r="O577" s="124">
        <f t="shared" ca="1" si="136"/>
        <v>0</v>
      </c>
      <c r="P577" s="44">
        <f t="shared" ca="1" si="137"/>
        <v>0</v>
      </c>
      <c r="Q577" s="44">
        <f t="shared" ca="1" si="138"/>
        <v>0</v>
      </c>
      <c r="R577" s="28">
        <f t="shared" ca="1" si="139"/>
        <v>5.1713956673790377E-6</v>
      </c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</row>
    <row r="578" spans="1:35">
      <c r="A578" s="28"/>
      <c r="B578" s="28"/>
      <c r="C578" s="121"/>
      <c r="D578" s="123">
        <f t="shared" si="125"/>
        <v>0</v>
      </c>
      <c r="E578" s="123">
        <f t="shared" si="126"/>
        <v>0</v>
      </c>
      <c r="F578" s="44">
        <f t="shared" si="127"/>
        <v>0</v>
      </c>
      <c r="G578" s="44">
        <f t="shared" si="128"/>
        <v>0</v>
      </c>
      <c r="H578" s="44">
        <f t="shared" si="129"/>
        <v>0</v>
      </c>
      <c r="I578" s="44">
        <f t="shared" si="130"/>
        <v>0</v>
      </c>
      <c r="J578" s="44">
        <f t="shared" si="131"/>
        <v>0</v>
      </c>
      <c r="K578" s="44">
        <f t="shared" si="132"/>
        <v>0</v>
      </c>
      <c r="L578" s="44">
        <f t="shared" si="133"/>
        <v>0</v>
      </c>
      <c r="M578" s="44">
        <f t="shared" ca="1" si="134"/>
        <v>-5.1713956673790377E-6</v>
      </c>
      <c r="N578" s="44">
        <f t="shared" ca="1" si="135"/>
        <v>0</v>
      </c>
      <c r="O578" s="124">
        <f t="shared" ca="1" si="136"/>
        <v>0</v>
      </c>
      <c r="P578" s="44">
        <f t="shared" ca="1" si="137"/>
        <v>0</v>
      </c>
      <c r="Q578" s="44">
        <f t="shared" ca="1" si="138"/>
        <v>0</v>
      </c>
      <c r="R578" s="28">
        <f t="shared" ca="1" si="139"/>
        <v>5.1713956673790377E-6</v>
      </c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</row>
    <row r="579" spans="1:35">
      <c r="A579" s="28"/>
      <c r="B579" s="28"/>
      <c r="C579" s="121"/>
      <c r="D579" s="123">
        <f t="shared" si="125"/>
        <v>0</v>
      </c>
      <c r="E579" s="123">
        <f t="shared" si="126"/>
        <v>0</v>
      </c>
      <c r="F579" s="44">
        <f t="shared" si="127"/>
        <v>0</v>
      </c>
      <c r="G579" s="44">
        <f t="shared" si="128"/>
        <v>0</v>
      </c>
      <c r="H579" s="44">
        <f t="shared" si="129"/>
        <v>0</v>
      </c>
      <c r="I579" s="44">
        <f t="shared" si="130"/>
        <v>0</v>
      </c>
      <c r="J579" s="44">
        <f t="shared" si="131"/>
        <v>0</v>
      </c>
      <c r="K579" s="44">
        <f t="shared" si="132"/>
        <v>0</v>
      </c>
      <c r="L579" s="44">
        <f t="shared" si="133"/>
        <v>0</v>
      </c>
      <c r="M579" s="44">
        <f t="shared" ca="1" si="134"/>
        <v>-5.1713956673790377E-6</v>
      </c>
      <c r="N579" s="44">
        <f t="shared" ca="1" si="135"/>
        <v>0</v>
      </c>
      <c r="O579" s="124">
        <f t="shared" ca="1" si="136"/>
        <v>0</v>
      </c>
      <c r="P579" s="44">
        <f t="shared" ca="1" si="137"/>
        <v>0</v>
      </c>
      <c r="Q579" s="44">
        <f t="shared" ca="1" si="138"/>
        <v>0</v>
      </c>
      <c r="R579" s="28">
        <f t="shared" ca="1" si="139"/>
        <v>5.1713956673790377E-6</v>
      </c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</row>
    <row r="580" spans="1:35">
      <c r="A580" s="28"/>
      <c r="B580" s="28"/>
      <c r="C580" s="121"/>
      <c r="D580" s="123">
        <f t="shared" si="125"/>
        <v>0</v>
      </c>
      <c r="E580" s="123">
        <f t="shared" si="126"/>
        <v>0</v>
      </c>
      <c r="F580" s="44">
        <f t="shared" si="127"/>
        <v>0</v>
      </c>
      <c r="G580" s="44">
        <f t="shared" si="128"/>
        <v>0</v>
      </c>
      <c r="H580" s="44">
        <f t="shared" si="129"/>
        <v>0</v>
      </c>
      <c r="I580" s="44">
        <f t="shared" si="130"/>
        <v>0</v>
      </c>
      <c r="J580" s="44">
        <f t="shared" si="131"/>
        <v>0</v>
      </c>
      <c r="K580" s="44">
        <f t="shared" si="132"/>
        <v>0</v>
      </c>
      <c r="L580" s="44">
        <f t="shared" si="133"/>
        <v>0</v>
      </c>
      <c r="M580" s="44">
        <f t="shared" ca="1" si="134"/>
        <v>-5.1713956673790377E-6</v>
      </c>
      <c r="N580" s="44">
        <f t="shared" ca="1" si="135"/>
        <v>0</v>
      </c>
      <c r="O580" s="124">
        <f t="shared" ca="1" si="136"/>
        <v>0</v>
      </c>
      <c r="P580" s="44">
        <f t="shared" ca="1" si="137"/>
        <v>0</v>
      </c>
      <c r="Q580" s="44">
        <f t="shared" ca="1" si="138"/>
        <v>0</v>
      </c>
      <c r="R580" s="28">
        <f t="shared" ca="1" si="139"/>
        <v>5.1713956673790377E-6</v>
      </c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</row>
    <row r="581" spans="1:35">
      <c r="A581" s="28"/>
      <c r="B581" s="28"/>
      <c r="C581" s="121"/>
      <c r="D581" s="123">
        <f t="shared" si="125"/>
        <v>0</v>
      </c>
      <c r="E581" s="123">
        <f t="shared" si="126"/>
        <v>0</v>
      </c>
      <c r="F581" s="44">
        <f t="shared" si="127"/>
        <v>0</v>
      </c>
      <c r="G581" s="44">
        <f t="shared" si="128"/>
        <v>0</v>
      </c>
      <c r="H581" s="44">
        <f t="shared" si="129"/>
        <v>0</v>
      </c>
      <c r="I581" s="44">
        <f t="shared" si="130"/>
        <v>0</v>
      </c>
      <c r="J581" s="44">
        <f t="shared" si="131"/>
        <v>0</v>
      </c>
      <c r="K581" s="44">
        <f t="shared" si="132"/>
        <v>0</v>
      </c>
      <c r="L581" s="44">
        <f t="shared" si="133"/>
        <v>0</v>
      </c>
      <c r="M581" s="44">
        <f t="shared" ca="1" si="134"/>
        <v>-5.1713956673790377E-6</v>
      </c>
      <c r="N581" s="44">
        <f t="shared" ca="1" si="135"/>
        <v>0</v>
      </c>
      <c r="O581" s="124">
        <f t="shared" ca="1" si="136"/>
        <v>0</v>
      </c>
      <c r="P581" s="44">
        <f t="shared" ca="1" si="137"/>
        <v>0</v>
      </c>
      <c r="Q581" s="44">
        <f t="shared" ca="1" si="138"/>
        <v>0</v>
      </c>
      <c r="R581" s="28">
        <f t="shared" ca="1" si="139"/>
        <v>5.1713956673790377E-6</v>
      </c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</row>
    <row r="582" spans="1:35">
      <c r="A582" s="28"/>
      <c r="B582" s="28"/>
      <c r="C582" s="121"/>
      <c r="D582" s="123">
        <f t="shared" si="125"/>
        <v>0</v>
      </c>
      <c r="E582" s="123">
        <f t="shared" si="126"/>
        <v>0</v>
      </c>
      <c r="F582" s="44">
        <f t="shared" si="127"/>
        <v>0</v>
      </c>
      <c r="G582" s="44">
        <f t="shared" si="128"/>
        <v>0</v>
      </c>
      <c r="H582" s="44">
        <f t="shared" si="129"/>
        <v>0</v>
      </c>
      <c r="I582" s="44">
        <f t="shared" si="130"/>
        <v>0</v>
      </c>
      <c r="J582" s="44">
        <f t="shared" si="131"/>
        <v>0</v>
      </c>
      <c r="K582" s="44">
        <f t="shared" si="132"/>
        <v>0</v>
      </c>
      <c r="L582" s="44">
        <f t="shared" si="133"/>
        <v>0</v>
      </c>
      <c r="M582" s="44">
        <f t="shared" ca="1" si="134"/>
        <v>-5.1713956673790377E-6</v>
      </c>
      <c r="N582" s="44">
        <f t="shared" ca="1" si="135"/>
        <v>0</v>
      </c>
      <c r="O582" s="124">
        <f t="shared" ca="1" si="136"/>
        <v>0</v>
      </c>
      <c r="P582" s="44">
        <f t="shared" ca="1" si="137"/>
        <v>0</v>
      </c>
      <c r="Q582" s="44">
        <f t="shared" ca="1" si="138"/>
        <v>0</v>
      </c>
      <c r="R582" s="28">
        <f t="shared" ca="1" si="139"/>
        <v>5.1713956673790377E-6</v>
      </c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</row>
    <row r="583" spans="1:35">
      <c r="A583" s="28"/>
      <c r="B583" s="28"/>
      <c r="C583" s="121"/>
      <c r="D583" s="123">
        <f t="shared" si="125"/>
        <v>0</v>
      </c>
      <c r="E583" s="123">
        <f t="shared" si="126"/>
        <v>0</v>
      </c>
      <c r="F583" s="44">
        <f t="shared" si="127"/>
        <v>0</v>
      </c>
      <c r="G583" s="44">
        <f t="shared" si="128"/>
        <v>0</v>
      </c>
      <c r="H583" s="44">
        <f t="shared" si="129"/>
        <v>0</v>
      </c>
      <c r="I583" s="44">
        <f t="shared" si="130"/>
        <v>0</v>
      </c>
      <c r="J583" s="44">
        <f t="shared" si="131"/>
        <v>0</v>
      </c>
      <c r="K583" s="44">
        <f t="shared" si="132"/>
        <v>0</v>
      </c>
      <c r="L583" s="44">
        <f t="shared" si="133"/>
        <v>0</v>
      </c>
      <c r="M583" s="44">
        <f t="shared" ca="1" si="134"/>
        <v>-5.1713956673790377E-6</v>
      </c>
      <c r="N583" s="44">
        <f t="shared" ca="1" si="135"/>
        <v>0</v>
      </c>
      <c r="O583" s="124">
        <f t="shared" ca="1" si="136"/>
        <v>0</v>
      </c>
      <c r="P583" s="44">
        <f t="shared" ca="1" si="137"/>
        <v>0</v>
      </c>
      <c r="Q583" s="44">
        <f t="shared" ca="1" si="138"/>
        <v>0</v>
      </c>
      <c r="R583" s="28">
        <f t="shared" ca="1" si="139"/>
        <v>5.1713956673790377E-6</v>
      </c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</row>
    <row r="584" spans="1:35">
      <c r="A584" s="28"/>
      <c r="B584" s="28"/>
      <c r="C584" s="121"/>
      <c r="D584" s="123">
        <f t="shared" si="125"/>
        <v>0</v>
      </c>
      <c r="E584" s="123">
        <f t="shared" si="126"/>
        <v>0</v>
      </c>
      <c r="F584" s="44">
        <f t="shared" si="127"/>
        <v>0</v>
      </c>
      <c r="G584" s="44">
        <f t="shared" si="128"/>
        <v>0</v>
      </c>
      <c r="H584" s="44">
        <f t="shared" si="129"/>
        <v>0</v>
      </c>
      <c r="I584" s="44">
        <f t="shared" si="130"/>
        <v>0</v>
      </c>
      <c r="J584" s="44">
        <f t="shared" si="131"/>
        <v>0</v>
      </c>
      <c r="K584" s="44">
        <f t="shared" si="132"/>
        <v>0</v>
      </c>
      <c r="L584" s="44">
        <f t="shared" si="133"/>
        <v>0</v>
      </c>
      <c r="M584" s="44">
        <f t="shared" ca="1" si="134"/>
        <v>-5.1713956673790377E-6</v>
      </c>
      <c r="N584" s="44">
        <f t="shared" ca="1" si="135"/>
        <v>0</v>
      </c>
      <c r="O584" s="124">
        <f t="shared" ca="1" si="136"/>
        <v>0</v>
      </c>
      <c r="P584" s="44">
        <f t="shared" ca="1" si="137"/>
        <v>0</v>
      </c>
      <c r="Q584" s="44">
        <f t="shared" ca="1" si="138"/>
        <v>0</v>
      </c>
      <c r="R584" s="28">
        <f t="shared" ca="1" si="139"/>
        <v>5.1713956673790377E-6</v>
      </c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</row>
    <row r="585" spans="1:35">
      <c r="A585" s="28"/>
      <c r="B585" s="28"/>
      <c r="C585" s="121"/>
      <c r="D585" s="123">
        <f t="shared" si="125"/>
        <v>0</v>
      </c>
      <c r="E585" s="123">
        <f t="shared" si="126"/>
        <v>0</v>
      </c>
      <c r="F585" s="44">
        <f t="shared" si="127"/>
        <v>0</v>
      </c>
      <c r="G585" s="44">
        <f t="shared" si="128"/>
        <v>0</v>
      </c>
      <c r="H585" s="44">
        <f t="shared" si="129"/>
        <v>0</v>
      </c>
      <c r="I585" s="44">
        <f t="shared" si="130"/>
        <v>0</v>
      </c>
      <c r="J585" s="44">
        <f t="shared" si="131"/>
        <v>0</v>
      </c>
      <c r="K585" s="44">
        <f t="shared" si="132"/>
        <v>0</v>
      </c>
      <c r="L585" s="44">
        <f t="shared" si="133"/>
        <v>0</v>
      </c>
      <c r="M585" s="44">
        <f t="shared" ca="1" si="134"/>
        <v>-5.1713956673790377E-6</v>
      </c>
      <c r="N585" s="44">
        <f t="shared" ca="1" si="135"/>
        <v>0</v>
      </c>
      <c r="O585" s="124">
        <f t="shared" ca="1" si="136"/>
        <v>0</v>
      </c>
      <c r="P585" s="44">
        <f t="shared" ca="1" si="137"/>
        <v>0</v>
      </c>
      <c r="Q585" s="44">
        <f t="shared" ca="1" si="138"/>
        <v>0</v>
      </c>
      <c r="R585" s="28">
        <f t="shared" ca="1" si="139"/>
        <v>5.1713956673790377E-6</v>
      </c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</row>
    <row r="586" spans="1:35">
      <c r="A586" s="28"/>
      <c r="B586" s="28"/>
      <c r="C586" s="121"/>
      <c r="D586" s="123">
        <f t="shared" si="125"/>
        <v>0</v>
      </c>
      <c r="E586" s="123">
        <f t="shared" si="126"/>
        <v>0</v>
      </c>
      <c r="F586" s="44">
        <f t="shared" si="127"/>
        <v>0</v>
      </c>
      <c r="G586" s="44">
        <f t="shared" si="128"/>
        <v>0</v>
      </c>
      <c r="H586" s="44">
        <f t="shared" si="129"/>
        <v>0</v>
      </c>
      <c r="I586" s="44">
        <f t="shared" si="130"/>
        <v>0</v>
      </c>
      <c r="J586" s="44">
        <f t="shared" si="131"/>
        <v>0</v>
      </c>
      <c r="K586" s="44">
        <f t="shared" si="132"/>
        <v>0</v>
      </c>
      <c r="L586" s="44">
        <f t="shared" si="133"/>
        <v>0</v>
      </c>
      <c r="M586" s="44">
        <f t="shared" ca="1" si="134"/>
        <v>-5.1713956673790377E-6</v>
      </c>
      <c r="N586" s="44">
        <f t="shared" ca="1" si="135"/>
        <v>0</v>
      </c>
      <c r="O586" s="124">
        <f t="shared" ca="1" si="136"/>
        <v>0</v>
      </c>
      <c r="P586" s="44">
        <f t="shared" ca="1" si="137"/>
        <v>0</v>
      </c>
      <c r="Q586" s="44">
        <f t="shared" ca="1" si="138"/>
        <v>0</v>
      </c>
      <c r="R586" s="28">
        <f t="shared" ca="1" si="139"/>
        <v>5.1713956673790377E-6</v>
      </c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</row>
    <row r="587" spans="1:35">
      <c r="A587" s="28"/>
      <c r="B587" s="28"/>
      <c r="C587" s="121"/>
      <c r="D587" s="123">
        <f t="shared" si="125"/>
        <v>0</v>
      </c>
      <c r="E587" s="123">
        <f t="shared" si="126"/>
        <v>0</v>
      </c>
      <c r="F587" s="44">
        <f t="shared" si="127"/>
        <v>0</v>
      </c>
      <c r="G587" s="44">
        <f t="shared" si="128"/>
        <v>0</v>
      </c>
      <c r="H587" s="44">
        <f t="shared" si="129"/>
        <v>0</v>
      </c>
      <c r="I587" s="44">
        <f t="shared" si="130"/>
        <v>0</v>
      </c>
      <c r="J587" s="44">
        <f t="shared" si="131"/>
        <v>0</v>
      </c>
      <c r="K587" s="44">
        <f t="shared" si="132"/>
        <v>0</v>
      </c>
      <c r="L587" s="44">
        <f t="shared" si="133"/>
        <v>0</v>
      </c>
      <c r="M587" s="44">
        <f t="shared" ca="1" si="134"/>
        <v>-5.1713956673790377E-6</v>
      </c>
      <c r="N587" s="44">
        <f t="shared" ca="1" si="135"/>
        <v>0</v>
      </c>
      <c r="O587" s="124">
        <f t="shared" ca="1" si="136"/>
        <v>0</v>
      </c>
      <c r="P587" s="44">
        <f t="shared" ca="1" si="137"/>
        <v>0</v>
      </c>
      <c r="Q587" s="44">
        <f t="shared" ca="1" si="138"/>
        <v>0</v>
      </c>
      <c r="R587" s="28">
        <f t="shared" ca="1" si="139"/>
        <v>5.1713956673790377E-6</v>
      </c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</row>
    <row r="588" spans="1:35">
      <c r="A588" s="28"/>
      <c r="B588" s="28"/>
      <c r="C588" s="121"/>
      <c r="D588" s="123">
        <f t="shared" si="125"/>
        <v>0</v>
      </c>
      <c r="E588" s="123">
        <f t="shared" si="126"/>
        <v>0</v>
      </c>
      <c r="F588" s="44">
        <f t="shared" si="127"/>
        <v>0</v>
      </c>
      <c r="G588" s="44">
        <f t="shared" si="128"/>
        <v>0</v>
      </c>
      <c r="H588" s="44">
        <f t="shared" si="129"/>
        <v>0</v>
      </c>
      <c r="I588" s="44">
        <f t="shared" si="130"/>
        <v>0</v>
      </c>
      <c r="J588" s="44">
        <f t="shared" si="131"/>
        <v>0</v>
      </c>
      <c r="K588" s="44">
        <f t="shared" si="132"/>
        <v>0</v>
      </c>
      <c r="L588" s="44">
        <f t="shared" si="133"/>
        <v>0</v>
      </c>
      <c r="M588" s="44">
        <f t="shared" ca="1" si="134"/>
        <v>-5.1713956673790377E-6</v>
      </c>
      <c r="N588" s="44">
        <f t="shared" ca="1" si="135"/>
        <v>0</v>
      </c>
      <c r="O588" s="124">
        <f t="shared" ca="1" si="136"/>
        <v>0</v>
      </c>
      <c r="P588" s="44">
        <f t="shared" ca="1" si="137"/>
        <v>0</v>
      </c>
      <c r="Q588" s="44">
        <f t="shared" ca="1" si="138"/>
        <v>0</v>
      </c>
      <c r="R588" s="28">
        <f t="shared" ca="1" si="139"/>
        <v>5.1713956673790377E-6</v>
      </c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</row>
    <row r="589" spans="1:35">
      <c r="A589" s="28"/>
      <c r="B589" s="28"/>
      <c r="C589" s="121"/>
      <c r="D589" s="123">
        <f t="shared" si="125"/>
        <v>0</v>
      </c>
      <c r="E589" s="123">
        <f t="shared" si="126"/>
        <v>0</v>
      </c>
      <c r="F589" s="44">
        <f t="shared" si="127"/>
        <v>0</v>
      </c>
      <c r="G589" s="44">
        <f t="shared" si="128"/>
        <v>0</v>
      </c>
      <c r="H589" s="44">
        <f t="shared" si="129"/>
        <v>0</v>
      </c>
      <c r="I589" s="44">
        <f t="shared" si="130"/>
        <v>0</v>
      </c>
      <c r="J589" s="44">
        <f t="shared" si="131"/>
        <v>0</v>
      </c>
      <c r="K589" s="44">
        <f t="shared" si="132"/>
        <v>0</v>
      </c>
      <c r="L589" s="44">
        <f t="shared" si="133"/>
        <v>0</v>
      </c>
      <c r="M589" s="44">
        <f t="shared" ca="1" si="134"/>
        <v>-5.1713956673790377E-6</v>
      </c>
      <c r="N589" s="44">
        <f t="shared" ca="1" si="135"/>
        <v>0</v>
      </c>
      <c r="O589" s="124">
        <f t="shared" ca="1" si="136"/>
        <v>0</v>
      </c>
      <c r="P589" s="44">
        <f t="shared" ca="1" si="137"/>
        <v>0</v>
      </c>
      <c r="Q589" s="44">
        <f t="shared" ca="1" si="138"/>
        <v>0</v>
      </c>
      <c r="R589" s="28">
        <f t="shared" ca="1" si="139"/>
        <v>5.1713956673790377E-6</v>
      </c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</row>
    <row r="590" spans="1:35">
      <c r="A590" s="28"/>
      <c r="B590" s="28"/>
      <c r="C590" s="121"/>
      <c r="D590" s="123">
        <f t="shared" si="125"/>
        <v>0</v>
      </c>
      <c r="E590" s="123">
        <f t="shared" si="126"/>
        <v>0</v>
      </c>
      <c r="F590" s="44">
        <f t="shared" si="127"/>
        <v>0</v>
      </c>
      <c r="G590" s="44">
        <f t="shared" si="128"/>
        <v>0</v>
      </c>
      <c r="H590" s="44">
        <f t="shared" si="129"/>
        <v>0</v>
      </c>
      <c r="I590" s="44">
        <f t="shared" si="130"/>
        <v>0</v>
      </c>
      <c r="J590" s="44">
        <f t="shared" si="131"/>
        <v>0</v>
      </c>
      <c r="K590" s="44">
        <f t="shared" si="132"/>
        <v>0</v>
      </c>
      <c r="L590" s="44">
        <f t="shared" si="133"/>
        <v>0</v>
      </c>
      <c r="M590" s="44">
        <f t="shared" ca="1" si="134"/>
        <v>-5.1713956673790377E-6</v>
      </c>
      <c r="N590" s="44">
        <f t="shared" ca="1" si="135"/>
        <v>0</v>
      </c>
      <c r="O590" s="124">
        <f t="shared" ca="1" si="136"/>
        <v>0</v>
      </c>
      <c r="P590" s="44">
        <f t="shared" ca="1" si="137"/>
        <v>0</v>
      </c>
      <c r="Q590" s="44">
        <f t="shared" ca="1" si="138"/>
        <v>0</v>
      </c>
      <c r="R590" s="28">
        <f t="shared" ca="1" si="139"/>
        <v>5.1713956673790377E-6</v>
      </c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</row>
    <row r="591" spans="1:35">
      <c r="A591" s="28"/>
      <c r="B591" s="28"/>
      <c r="C591" s="121"/>
      <c r="D591" s="123">
        <f t="shared" si="125"/>
        <v>0</v>
      </c>
      <c r="E591" s="123">
        <f t="shared" si="126"/>
        <v>0</v>
      </c>
      <c r="F591" s="44">
        <f t="shared" si="127"/>
        <v>0</v>
      </c>
      <c r="G591" s="44">
        <f t="shared" si="128"/>
        <v>0</v>
      </c>
      <c r="H591" s="44">
        <f t="shared" si="129"/>
        <v>0</v>
      </c>
      <c r="I591" s="44">
        <f t="shared" si="130"/>
        <v>0</v>
      </c>
      <c r="J591" s="44">
        <f t="shared" si="131"/>
        <v>0</v>
      </c>
      <c r="K591" s="44">
        <f t="shared" si="132"/>
        <v>0</v>
      </c>
      <c r="L591" s="44">
        <f t="shared" si="133"/>
        <v>0</v>
      </c>
      <c r="M591" s="44">
        <f t="shared" ca="1" si="134"/>
        <v>-5.1713956673790377E-6</v>
      </c>
      <c r="N591" s="44">
        <f t="shared" ca="1" si="135"/>
        <v>0</v>
      </c>
      <c r="O591" s="124">
        <f t="shared" ca="1" si="136"/>
        <v>0</v>
      </c>
      <c r="P591" s="44">
        <f t="shared" ca="1" si="137"/>
        <v>0</v>
      </c>
      <c r="Q591" s="44">
        <f t="shared" ca="1" si="138"/>
        <v>0</v>
      </c>
      <c r="R591" s="28">
        <f t="shared" ca="1" si="139"/>
        <v>5.1713956673790377E-6</v>
      </c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</row>
    <row r="592" spans="1:35">
      <c r="A592" s="28"/>
      <c r="B592" s="28"/>
      <c r="C592" s="121"/>
      <c r="D592" s="123">
        <f t="shared" si="125"/>
        <v>0</v>
      </c>
      <c r="E592" s="123">
        <f t="shared" si="126"/>
        <v>0</v>
      </c>
      <c r="F592" s="44">
        <f t="shared" si="127"/>
        <v>0</v>
      </c>
      <c r="G592" s="44">
        <f t="shared" si="128"/>
        <v>0</v>
      </c>
      <c r="H592" s="44">
        <f t="shared" si="129"/>
        <v>0</v>
      </c>
      <c r="I592" s="44">
        <f t="shared" si="130"/>
        <v>0</v>
      </c>
      <c r="J592" s="44">
        <f t="shared" si="131"/>
        <v>0</v>
      </c>
      <c r="K592" s="44">
        <f t="shared" si="132"/>
        <v>0</v>
      </c>
      <c r="L592" s="44">
        <f t="shared" si="133"/>
        <v>0</v>
      </c>
      <c r="M592" s="44">
        <f t="shared" ca="1" si="134"/>
        <v>-5.1713956673790377E-6</v>
      </c>
      <c r="N592" s="44">
        <f t="shared" ca="1" si="135"/>
        <v>0</v>
      </c>
      <c r="O592" s="124">
        <f t="shared" ca="1" si="136"/>
        <v>0</v>
      </c>
      <c r="P592" s="44">
        <f t="shared" ca="1" si="137"/>
        <v>0</v>
      </c>
      <c r="Q592" s="44">
        <f t="shared" ca="1" si="138"/>
        <v>0</v>
      </c>
      <c r="R592" s="28">
        <f t="shared" ca="1" si="139"/>
        <v>5.1713956673790377E-6</v>
      </c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</row>
    <row r="593" spans="1:35">
      <c r="A593" s="28"/>
      <c r="B593" s="28"/>
      <c r="C593" s="121"/>
      <c r="D593" s="123">
        <f t="shared" si="125"/>
        <v>0</v>
      </c>
      <c r="E593" s="123">
        <f t="shared" si="126"/>
        <v>0</v>
      </c>
      <c r="F593" s="44">
        <f t="shared" si="127"/>
        <v>0</v>
      </c>
      <c r="G593" s="44">
        <f t="shared" si="128"/>
        <v>0</v>
      </c>
      <c r="H593" s="44">
        <f t="shared" si="129"/>
        <v>0</v>
      </c>
      <c r="I593" s="44">
        <f t="shared" si="130"/>
        <v>0</v>
      </c>
      <c r="J593" s="44">
        <f t="shared" si="131"/>
        <v>0</v>
      </c>
      <c r="K593" s="44">
        <f t="shared" si="132"/>
        <v>0</v>
      </c>
      <c r="L593" s="44">
        <f t="shared" si="133"/>
        <v>0</v>
      </c>
      <c r="M593" s="44">
        <f t="shared" ca="1" si="134"/>
        <v>-5.1713956673790377E-6</v>
      </c>
      <c r="N593" s="44">
        <f t="shared" ca="1" si="135"/>
        <v>0</v>
      </c>
      <c r="O593" s="124">
        <f t="shared" ca="1" si="136"/>
        <v>0</v>
      </c>
      <c r="P593" s="44">
        <f t="shared" ca="1" si="137"/>
        <v>0</v>
      </c>
      <c r="Q593" s="44">
        <f t="shared" ca="1" si="138"/>
        <v>0</v>
      </c>
      <c r="R593" s="28">
        <f t="shared" ca="1" si="139"/>
        <v>5.1713956673790377E-6</v>
      </c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</row>
    <row r="594" spans="1:35">
      <c r="A594" s="28"/>
      <c r="B594" s="28"/>
      <c r="C594" s="121"/>
      <c r="D594" s="123">
        <f t="shared" si="125"/>
        <v>0</v>
      </c>
      <c r="E594" s="123">
        <f t="shared" si="126"/>
        <v>0</v>
      </c>
      <c r="F594" s="44">
        <f t="shared" si="127"/>
        <v>0</v>
      </c>
      <c r="G594" s="44">
        <f t="shared" si="128"/>
        <v>0</v>
      </c>
      <c r="H594" s="44">
        <f t="shared" si="129"/>
        <v>0</v>
      </c>
      <c r="I594" s="44">
        <f t="shared" si="130"/>
        <v>0</v>
      </c>
      <c r="J594" s="44">
        <f t="shared" si="131"/>
        <v>0</v>
      </c>
      <c r="K594" s="44">
        <f t="shared" si="132"/>
        <v>0</v>
      </c>
      <c r="L594" s="44">
        <f t="shared" si="133"/>
        <v>0</v>
      </c>
      <c r="M594" s="44">
        <f t="shared" ca="1" si="134"/>
        <v>-5.1713956673790377E-6</v>
      </c>
      <c r="N594" s="44">
        <f t="shared" ca="1" si="135"/>
        <v>0</v>
      </c>
      <c r="O594" s="124">
        <f t="shared" ca="1" si="136"/>
        <v>0</v>
      </c>
      <c r="P594" s="44">
        <f t="shared" ca="1" si="137"/>
        <v>0</v>
      </c>
      <c r="Q594" s="44">
        <f t="shared" ca="1" si="138"/>
        <v>0</v>
      </c>
      <c r="R594" s="28">
        <f t="shared" ca="1" si="139"/>
        <v>5.1713956673790377E-6</v>
      </c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</row>
    <row r="595" spans="1:35">
      <c r="A595" s="28"/>
      <c r="B595" s="28"/>
      <c r="C595" s="121"/>
      <c r="D595" s="123">
        <f t="shared" si="125"/>
        <v>0</v>
      </c>
      <c r="E595" s="123">
        <f t="shared" si="126"/>
        <v>0</v>
      </c>
      <c r="F595" s="44">
        <f t="shared" si="127"/>
        <v>0</v>
      </c>
      <c r="G595" s="44">
        <f t="shared" si="128"/>
        <v>0</v>
      </c>
      <c r="H595" s="44">
        <f t="shared" si="129"/>
        <v>0</v>
      </c>
      <c r="I595" s="44">
        <f t="shared" si="130"/>
        <v>0</v>
      </c>
      <c r="J595" s="44">
        <f t="shared" si="131"/>
        <v>0</v>
      </c>
      <c r="K595" s="44">
        <f t="shared" si="132"/>
        <v>0</v>
      </c>
      <c r="L595" s="44">
        <f t="shared" si="133"/>
        <v>0</v>
      </c>
      <c r="M595" s="44">
        <f t="shared" ca="1" si="134"/>
        <v>-5.1713956673790377E-6</v>
      </c>
      <c r="N595" s="44">
        <f t="shared" ca="1" si="135"/>
        <v>0</v>
      </c>
      <c r="O595" s="124">
        <f t="shared" ca="1" si="136"/>
        <v>0</v>
      </c>
      <c r="P595" s="44">
        <f t="shared" ca="1" si="137"/>
        <v>0</v>
      </c>
      <c r="Q595" s="44">
        <f t="shared" ca="1" si="138"/>
        <v>0</v>
      </c>
      <c r="R595" s="28">
        <f t="shared" ca="1" si="139"/>
        <v>5.1713956673790377E-6</v>
      </c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</row>
    <row r="596" spans="1:35">
      <c r="A596" s="28"/>
      <c r="B596" s="28"/>
      <c r="C596" s="121"/>
      <c r="D596" s="123">
        <f t="shared" si="125"/>
        <v>0</v>
      </c>
      <c r="E596" s="123">
        <f t="shared" si="126"/>
        <v>0</v>
      </c>
      <c r="F596" s="44">
        <f t="shared" si="127"/>
        <v>0</v>
      </c>
      <c r="G596" s="44">
        <f t="shared" si="128"/>
        <v>0</v>
      </c>
      <c r="H596" s="44">
        <f t="shared" si="129"/>
        <v>0</v>
      </c>
      <c r="I596" s="44">
        <f t="shared" si="130"/>
        <v>0</v>
      </c>
      <c r="J596" s="44">
        <f t="shared" si="131"/>
        <v>0</v>
      </c>
      <c r="K596" s="44">
        <f t="shared" si="132"/>
        <v>0</v>
      </c>
      <c r="L596" s="44">
        <f t="shared" si="133"/>
        <v>0</v>
      </c>
      <c r="M596" s="44">
        <f t="shared" ca="1" si="134"/>
        <v>-5.1713956673790377E-6</v>
      </c>
      <c r="N596" s="44">
        <f t="shared" ca="1" si="135"/>
        <v>0</v>
      </c>
      <c r="O596" s="124">
        <f t="shared" ca="1" si="136"/>
        <v>0</v>
      </c>
      <c r="P596" s="44">
        <f t="shared" ca="1" si="137"/>
        <v>0</v>
      </c>
      <c r="Q596" s="44">
        <f t="shared" ca="1" si="138"/>
        <v>0</v>
      </c>
      <c r="R596" s="28">
        <f t="shared" ca="1" si="139"/>
        <v>5.1713956673790377E-6</v>
      </c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</row>
    <row r="597" spans="1:35">
      <c r="A597" s="28"/>
      <c r="B597" s="28"/>
      <c r="C597" s="121"/>
      <c r="D597" s="123">
        <f t="shared" ref="D597:D660" si="140">A597/A$18</f>
        <v>0</v>
      </c>
      <c r="E597" s="123">
        <f t="shared" ref="E597:E660" si="141">B597/B$18</f>
        <v>0</v>
      </c>
      <c r="F597" s="44">
        <f t="shared" ref="F597:F660" si="142">$C597*D597</f>
        <v>0</v>
      </c>
      <c r="G597" s="44">
        <f t="shared" ref="G597:G660" si="143">$C597*E597</f>
        <v>0</v>
      </c>
      <c r="H597" s="44">
        <f t="shared" ref="H597:H660" si="144">C597*D597*D597</f>
        <v>0</v>
      </c>
      <c r="I597" s="44">
        <f t="shared" ref="I597:I660" si="145">C597*D597*D597*D597</f>
        <v>0</v>
      </c>
      <c r="J597" s="44">
        <f t="shared" ref="J597:J660" si="146">C597*D597*D597*D597*D597</f>
        <v>0</v>
      </c>
      <c r="K597" s="44">
        <f t="shared" ref="K597:K660" si="147">C597*E597*D597</f>
        <v>0</v>
      </c>
      <c r="L597" s="44">
        <f t="shared" ref="L597:L660" si="148">C597*E597*D597*D597</f>
        <v>0</v>
      </c>
      <c r="M597" s="44">
        <f t="shared" ref="M597:M660" ca="1" si="149">+E$4+E$5*D597+E$6*D597^2</f>
        <v>-5.1713956673790377E-6</v>
      </c>
      <c r="N597" s="44">
        <f t="shared" ref="N597:N660" ca="1" si="150">C597*(M597-E597)^2</f>
        <v>0</v>
      </c>
      <c r="O597" s="124">
        <f t="shared" ref="O597:O660" ca="1" si="151">(C597*O$1-O$2*F597+O$3*H597)^2</f>
        <v>0</v>
      </c>
      <c r="P597" s="44">
        <f t="shared" ref="P597:P660" ca="1" si="152">(-C597*O$2+O$4*F597-O$5*H597)^2</f>
        <v>0</v>
      </c>
      <c r="Q597" s="44">
        <f t="shared" ref="Q597:Q660" ca="1" si="153">+(C597*O$3-F597*O$5+H597*O$6)^2</f>
        <v>0</v>
      </c>
      <c r="R597" s="28">
        <f t="shared" ref="R597:R660" ca="1" si="154">+E597-M597</f>
        <v>5.1713956673790377E-6</v>
      </c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</row>
    <row r="598" spans="1:35">
      <c r="A598" s="28"/>
      <c r="B598" s="28"/>
      <c r="C598" s="121"/>
      <c r="D598" s="123">
        <f t="shared" si="140"/>
        <v>0</v>
      </c>
      <c r="E598" s="123">
        <f t="shared" si="141"/>
        <v>0</v>
      </c>
      <c r="F598" s="44">
        <f t="shared" si="142"/>
        <v>0</v>
      </c>
      <c r="G598" s="44">
        <f t="shared" si="143"/>
        <v>0</v>
      </c>
      <c r="H598" s="44">
        <f t="shared" si="144"/>
        <v>0</v>
      </c>
      <c r="I598" s="44">
        <f t="shared" si="145"/>
        <v>0</v>
      </c>
      <c r="J598" s="44">
        <f t="shared" si="146"/>
        <v>0</v>
      </c>
      <c r="K598" s="44">
        <f t="shared" si="147"/>
        <v>0</v>
      </c>
      <c r="L598" s="44">
        <f t="shared" si="148"/>
        <v>0</v>
      </c>
      <c r="M598" s="44">
        <f t="shared" ca="1" si="149"/>
        <v>-5.1713956673790377E-6</v>
      </c>
      <c r="N598" s="44">
        <f t="shared" ca="1" si="150"/>
        <v>0</v>
      </c>
      <c r="O598" s="124">
        <f t="shared" ca="1" si="151"/>
        <v>0</v>
      </c>
      <c r="P598" s="44">
        <f t="shared" ca="1" si="152"/>
        <v>0</v>
      </c>
      <c r="Q598" s="44">
        <f t="shared" ca="1" si="153"/>
        <v>0</v>
      </c>
      <c r="R598" s="28">
        <f t="shared" ca="1" si="154"/>
        <v>5.1713956673790377E-6</v>
      </c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</row>
    <row r="599" spans="1:35">
      <c r="A599" s="28"/>
      <c r="B599" s="28"/>
      <c r="C599" s="121"/>
      <c r="D599" s="123">
        <f t="shared" si="140"/>
        <v>0</v>
      </c>
      <c r="E599" s="123">
        <f t="shared" si="141"/>
        <v>0</v>
      </c>
      <c r="F599" s="44">
        <f t="shared" si="142"/>
        <v>0</v>
      </c>
      <c r="G599" s="44">
        <f t="shared" si="143"/>
        <v>0</v>
      </c>
      <c r="H599" s="44">
        <f t="shared" si="144"/>
        <v>0</v>
      </c>
      <c r="I599" s="44">
        <f t="shared" si="145"/>
        <v>0</v>
      </c>
      <c r="J599" s="44">
        <f t="shared" si="146"/>
        <v>0</v>
      </c>
      <c r="K599" s="44">
        <f t="shared" si="147"/>
        <v>0</v>
      </c>
      <c r="L599" s="44">
        <f t="shared" si="148"/>
        <v>0</v>
      </c>
      <c r="M599" s="44">
        <f t="shared" ca="1" si="149"/>
        <v>-5.1713956673790377E-6</v>
      </c>
      <c r="N599" s="44">
        <f t="shared" ca="1" si="150"/>
        <v>0</v>
      </c>
      <c r="O599" s="124">
        <f t="shared" ca="1" si="151"/>
        <v>0</v>
      </c>
      <c r="P599" s="44">
        <f t="shared" ca="1" si="152"/>
        <v>0</v>
      </c>
      <c r="Q599" s="44">
        <f t="shared" ca="1" si="153"/>
        <v>0</v>
      </c>
      <c r="R599" s="28">
        <f t="shared" ca="1" si="154"/>
        <v>5.1713956673790377E-6</v>
      </c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</row>
    <row r="600" spans="1:35">
      <c r="A600" s="28"/>
      <c r="B600" s="28"/>
      <c r="C600" s="121"/>
      <c r="D600" s="123">
        <f t="shared" si="140"/>
        <v>0</v>
      </c>
      <c r="E600" s="123">
        <f t="shared" si="141"/>
        <v>0</v>
      </c>
      <c r="F600" s="44">
        <f t="shared" si="142"/>
        <v>0</v>
      </c>
      <c r="G600" s="44">
        <f t="shared" si="143"/>
        <v>0</v>
      </c>
      <c r="H600" s="44">
        <f t="shared" si="144"/>
        <v>0</v>
      </c>
      <c r="I600" s="44">
        <f t="shared" si="145"/>
        <v>0</v>
      </c>
      <c r="J600" s="44">
        <f t="shared" si="146"/>
        <v>0</v>
      </c>
      <c r="K600" s="44">
        <f t="shared" si="147"/>
        <v>0</v>
      </c>
      <c r="L600" s="44">
        <f t="shared" si="148"/>
        <v>0</v>
      </c>
      <c r="M600" s="44">
        <f t="shared" ca="1" si="149"/>
        <v>-5.1713956673790377E-6</v>
      </c>
      <c r="N600" s="44">
        <f t="shared" ca="1" si="150"/>
        <v>0</v>
      </c>
      <c r="O600" s="124">
        <f t="shared" ca="1" si="151"/>
        <v>0</v>
      </c>
      <c r="P600" s="44">
        <f t="shared" ca="1" si="152"/>
        <v>0</v>
      </c>
      <c r="Q600" s="44">
        <f t="shared" ca="1" si="153"/>
        <v>0</v>
      </c>
      <c r="R600" s="28">
        <f t="shared" ca="1" si="154"/>
        <v>5.1713956673790377E-6</v>
      </c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</row>
    <row r="601" spans="1:35">
      <c r="A601" s="28"/>
      <c r="B601" s="28"/>
      <c r="C601" s="121"/>
      <c r="D601" s="123">
        <f t="shared" si="140"/>
        <v>0</v>
      </c>
      <c r="E601" s="123">
        <f t="shared" si="141"/>
        <v>0</v>
      </c>
      <c r="F601" s="44">
        <f t="shared" si="142"/>
        <v>0</v>
      </c>
      <c r="G601" s="44">
        <f t="shared" si="143"/>
        <v>0</v>
      </c>
      <c r="H601" s="44">
        <f t="shared" si="144"/>
        <v>0</v>
      </c>
      <c r="I601" s="44">
        <f t="shared" si="145"/>
        <v>0</v>
      </c>
      <c r="J601" s="44">
        <f t="shared" si="146"/>
        <v>0</v>
      </c>
      <c r="K601" s="44">
        <f t="shared" si="147"/>
        <v>0</v>
      </c>
      <c r="L601" s="44">
        <f t="shared" si="148"/>
        <v>0</v>
      </c>
      <c r="M601" s="44">
        <f t="shared" ca="1" si="149"/>
        <v>-5.1713956673790377E-6</v>
      </c>
      <c r="N601" s="44">
        <f t="shared" ca="1" si="150"/>
        <v>0</v>
      </c>
      <c r="O601" s="124">
        <f t="shared" ca="1" si="151"/>
        <v>0</v>
      </c>
      <c r="P601" s="44">
        <f t="shared" ca="1" si="152"/>
        <v>0</v>
      </c>
      <c r="Q601" s="44">
        <f t="shared" ca="1" si="153"/>
        <v>0</v>
      </c>
      <c r="R601" s="28">
        <f t="shared" ca="1" si="154"/>
        <v>5.1713956673790377E-6</v>
      </c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</row>
    <row r="602" spans="1:35">
      <c r="A602" s="28"/>
      <c r="B602" s="28"/>
      <c r="C602" s="121"/>
      <c r="D602" s="123">
        <f t="shared" si="140"/>
        <v>0</v>
      </c>
      <c r="E602" s="123">
        <f t="shared" si="141"/>
        <v>0</v>
      </c>
      <c r="F602" s="44">
        <f t="shared" si="142"/>
        <v>0</v>
      </c>
      <c r="G602" s="44">
        <f t="shared" si="143"/>
        <v>0</v>
      </c>
      <c r="H602" s="44">
        <f t="shared" si="144"/>
        <v>0</v>
      </c>
      <c r="I602" s="44">
        <f t="shared" si="145"/>
        <v>0</v>
      </c>
      <c r="J602" s="44">
        <f t="shared" si="146"/>
        <v>0</v>
      </c>
      <c r="K602" s="44">
        <f t="shared" si="147"/>
        <v>0</v>
      </c>
      <c r="L602" s="44">
        <f t="shared" si="148"/>
        <v>0</v>
      </c>
      <c r="M602" s="44">
        <f t="shared" ca="1" si="149"/>
        <v>-5.1713956673790377E-6</v>
      </c>
      <c r="N602" s="44">
        <f t="shared" ca="1" si="150"/>
        <v>0</v>
      </c>
      <c r="O602" s="124">
        <f t="shared" ca="1" si="151"/>
        <v>0</v>
      </c>
      <c r="P602" s="44">
        <f t="shared" ca="1" si="152"/>
        <v>0</v>
      </c>
      <c r="Q602" s="44">
        <f t="shared" ca="1" si="153"/>
        <v>0</v>
      </c>
      <c r="R602" s="28">
        <f t="shared" ca="1" si="154"/>
        <v>5.1713956673790377E-6</v>
      </c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</row>
    <row r="603" spans="1:35">
      <c r="A603" s="28"/>
      <c r="B603" s="28"/>
      <c r="C603" s="121"/>
      <c r="D603" s="123">
        <f t="shared" si="140"/>
        <v>0</v>
      </c>
      <c r="E603" s="123">
        <f t="shared" si="141"/>
        <v>0</v>
      </c>
      <c r="F603" s="44">
        <f t="shared" si="142"/>
        <v>0</v>
      </c>
      <c r="G603" s="44">
        <f t="shared" si="143"/>
        <v>0</v>
      </c>
      <c r="H603" s="44">
        <f t="shared" si="144"/>
        <v>0</v>
      </c>
      <c r="I603" s="44">
        <f t="shared" si="145"/>
        <v>0</v>
      </c>
      <c r="J603" s="44">
        <f t="shared" si="146"/>
        <v>0</v>
      </c>
      <c r="K603" s="44">
        <f t="shared" si="147"/>
        <v>0</v>
      </c>
      <c r="L603" s="44">
        <f t="shared" si="148"/>
        <v>0</v>
      </c>
      <c r="M603" s="44">
        <f t="shared" ca="1" si="149"/>
        <v>-5.1713956673790377E-6</v>
      </c>
      <c r="N603" s="44">
        <f t="shared" ca="1" si="150"/>
        <v>0</v>
      </c>
      <c r="O603" s="124">
        <f t="shared" ca="1" si="151"/>
        <v>0</v>
      </c>
      <c r="P603" s="44">
        <f t="shared" ca="1" si="152"/>
        <v>0</v>
      </c>
      <c r="Q603" s="44">
        <f t="shared" ca="1" si="153"/>
        <v>0</v>
      </c>
      <c r="R603" s="28">
        <f t="shared" ca="1" si="154"/>
        <v>5.1713956673790377E-6</v>
      </c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</row>
    <row r="604" spans="1:35">
      <c r="A604" s="28"/>
      <c r="B604" s="28"/>
      <c r="C604" s="121"/>
      <c r="D604" s="123">
        <f t="shared" si="140"/>
        <v>0</v>
      </c>
      <c r="E604" s="123">
        <f t="shared" si="141"/>
        <v>0</v>
      </c>
      <c r="F604" s="44">
        <f t="shared" si="142"/>
        <v>0</v>
      </c>
      <c r="G604" s="44">
        <f t="shared" si="143"/>
        <v>0</v>
      </c>
      <c r="H604" s="44">
        <f t="shared" si="144"/>
        <v>0</v>
      </c>
      <c r="I604" s="44">
        <f t="shared" si="145"/>
        <v>0</v>
      </c>
      <c r="J604" s="44">
        <f t="shared" si="146"/>
        <v>0</v>
      </c>
      <c r="K604" s="44">
        <f t="shared" si="147"/>
        <v>0</v>
      </c>
      <c r="L604" s="44">
        <f t="shared" si="148"/>
        <v>0</v>
      </c>
      <c r="M604" s="44">
        <f t="shared" ca="1" si="149"/>
        <v>-5.1713956673790377E-6</v>
      </c>
      <c r="N604" s="44">
        <f t="shared" ca="1" si="150"/>
        <v>0</v>
      </c>
      <c r="O604" s="124">
        <f t="shared" ca="1" si="151"/>
        <v>0</v>
      </c>
      <c r="P604" s="44">
        <f t="shared" ca="1" si="152"/>
        <v>0</v>
      </c>
      <c r="Q604" s="44">
        <f t="shared" ca="1" si="153"/>
        <v>0</v>
      </c>
      <c r="R604" s="28">
        <f t="shared" ca="1" si="154"/>
        <v>5.1713956673790377E-6</v>
      </c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</row>
    <row r="605" spans="1:35">
      <c r="A605" s="28"/>
      <c r="B605" s="28"/>
      <c r="C605" s="121"/>
      <c r="D605" s="123">
        <f t="shared" si="140"/>
        <v>0</v>
      </c>
      <c r="E605" s="123">
        <f t="shared" si="141"/>
        <v>0</v>
      </c>
      <c r="F605" s="44">
        <f t="shared" si="142"/>
        <v>0</v>
      </c>
      <c r="G605" s="44">
        <f t="shared" si="143"/>
        <v>0</v>
      </c>
      <c r="H605" s="44">
        <f t="shared" si="144"/>
        <v>0</v>
      </c>
      <c r="I605" s="44">
        <f t="shared" si="145"/>
        <v>0</v>
      </c>
      <c r="J605" s="44">
        <f t="shared" si="146"/>
        <v>0</v>
      </c>
      <c r="K605" s="44">
        <f t="shared" si="147"/>
        <v>0</v>
      </c>
      <c r="L605" s="44">
        <f t="shared" si="148"/>
        <v>0</v>
      </c>
      <c r="M605" s="44">
        <f t="shared" ca="1" si="149"/>
        <v>-5.1713956673790377E-6</v>
      </c>
      <c r="N605" s="44">
        <f t="shared" ca="1" si="150"/>
        <v>0</v>
      </c>
      <c r="O605" s="124">
        <f t="shared" ca="1" si="151"/>
        <v>0</v>
      </c>
      <c r="P605" s="44">
        <f t="shared" ca="1" si="152"/>
        <v>0</v>
      </c>
      <c r="Q605" s="44">
        <f t="shared" ca="1" si="153"/>
        <v>0</v>
      </c>
      <c r="R605" s="28">
        <f t="shared" ca="1" si="154"/>
        <v>5.1713956673790377E-6</v>
      </c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</row>
    <row r="606" spans="1:35">
      <c r="A606" s="28"/>
      <c r="B606" s="28"/>
      <c r="C606" s="121"/>
      <c r="D606" s="123">
        <f t="shared" si="140"/>
        <v>0</v>
      </c>
      <c r="E606" s="123">
        <f t="shared" si="141"/>
        <v>0</v>
      </c>
      <c r="F606" s="44">
        <f t="shared" si="142"/>
        <v>0</v>
      </c>
      <c r="G606" s="44">
        <f t="shared" si="143"/>
        <v>0</v>
      </c>
      <c r="H606" s="44">
        <f t="shared" si="144"/>
        <v>0</v>
      </c>
      <c r="I606" s="44">
        <f t="shared" si="145"/>
        <v>0</v>
      </c>
      <c r="J606" s="44">
        <f t="shared" si="146"/>
        <v>0</v>
      </c>
      <c r="K606" s="44">
        <f t="shared" si="147"/>
        <v>0</v>
      </c>
      <c r="L606" s="44">
        <f t="shared" si="148"/>
        <v>0</v>
      </c>
      <c r="M606" s="44">
        <f t="shared" ca="1" si="149"/>
        <v>-5.1713956673790377E-6</v>
      </c>
      <c r="N606" s="44">
        <f t="shared" ca="1" si="150"/>
        <v>0</v>
      </c>
      <c r="O606" s="124">
        <f t="shared" ca="1" si="151"/>
        <v>0</v>
      </c>
      <c r="P606" s="44">
        <f t="shared" ca="1" si="152"/>
        <v>0</v>
      </c>
      <c r="Q606" s="44">
        <f t="shared" ca="1" si="153"/>
        <v>0</v>
      </c>
      <c r="R606" s="28">
        <f t="shared" ca="1" si="154"/>
        <v>5.1713956673790377E-6</v>
      </c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</row>
    <row r="607" spans="1:35">
      <c r="A607" s="28"/>
      <c r="B607" s="28"/>
      <c r="C607" s="121"/>
      <c r="D607" s="123">
        <f t="shared" si="140"/>
        <v>0</v>
      </c>
      <c r="E607" s="123">
        <f t="shared" si="141"/>
        <v>0</v>
      </c>
      <c r="F607" s="44">
        <f t="shared" si="142"/>
        <v>0</v>
      </c>
      <c r="G607" s="44">
        <f t="shared" si="143"/>
        <v>0</v>
      </c>
      <c r="H607" s="44">
        <f t="shared" si="144"/>
        <v>0</v>
      </c>
      <c r="I607" s="44">
        <f t="shared" si="145"/>
        <v>0</v>
      </c>
      <c r="J607" s="44">
        <f t="shared" si="146"/>
        <v>0</v>
      </c>
      <c r="K607" s="44">
        <f t="shared" si="147"/>
        <v>0</v>
      </c>
      <c r="L607" s="44">
        <f t="shared" si="148"/>
        <v>0</v>
      </c>
      <c r="M607" s="44">
        <f t="shared" ca="1" si="149"/>
        <v>-5.1713956673790377E-6</v>
      </c>
      <c r="N607" s="44">
        <f t="shared" ca="1" si="150"/>
        <v>0</v>
      </c>
      <c r="O607" s="124">
        <f t="shared" ca="1" si="151"/>
        <v>0</v>
      </c>
      <c r="P607" s="44">
        <f t="shared" ca="1" si="152"/>
        <v>0</v>
      </c>
      <c r="Q607" s="44">
        <f t="shared" ca="1" si="153"/>
        <v>0</v>
      </c>
      <c r="R607" s="28">
        <f t="shared" ca="1" si="154"/>
        <v>5.1713956673790377E-6</v>
      </c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</row>
    <row r="608" spans="1:35">
      <c r="A608" s="28"/>
      <c r="B608" s="28"/>
      <c r="C608" s="121"/>
      <c r="D608" s="123">
        <f t="shared" si="140"/>
        <v>0</v>
      </c>
      <c r="E608" s="123">
        <f t="shared" si="141"/>
        <v>0</v>
      </c>
      <c r="F608" s="44">
        <f t="shared" si="142"/>
        <v>0</v>
      </c>
      <c r="G608" s="44">
        <f t="shared" si="143"/>
        <v>0</v>
      </c>
      <c r="H608" s="44">
        <f t="shared" si="144"/>
        <v>0</v>
      </c>
      <c r="I608" s="44">
        <f t="shared" si="145"/>
        <v>0</v>
      </c>
      <c r="J608" s="44">
        <f t="shared" si="146"/>
        <v>0</v>
      </c>
      <c r="K608" s="44">
        <f t="shared" si="147"/>
        <v>0</v>
      </c>
      <c r="L608" s="44">
        <f t="shared" si="148"/>
        <v>0</v>
      </c>
      <c r="M608" s="44">
        <f t="shared" ca="1" si="149"/>
        <v>-5.1713956673790377E-6</v>
      </c>
      <c r="N608" s="44">
        <f t="shared" ca="1" si="150"/>
        <v>0</v>
      </c>
      <c r="O608" s="124">
        <f t="shared" ca="1" si="151"/>
        <v>0</v>
      </c>
      <c r="P608" s="44">
        <f t="shared" ca="1" si="152"/>
        <v>0</v>
      </c>
      <c r="Q608" s="44">
        <f t="shared" ca="1" si="153"/>
        <v>0</v>
      </c>
      <c r="R608" s="28">
        <f t="shared" ca="1" si="154"/>
        <v>5.1713956673790377E-6</v>
      </c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</row>
    <row r="609" spans="1:35">
      <c r="A609" s="28"/>
      <c r="B609" s="28"/>
      <c r="C609" s="121"/>
      <c r="D609" s="123">
        <f t="shared" si="140"/>
        <v>0</v>
      </c>
      <c r="E609" s="123">
        <f t="shared" si="141"/>
        <v>0</v>
      </c>
      <c r="F609" s="44">
        <f t="shared" si="142"/>
        <v>0</v>
      </c>
      <c r="G609" s="44">
        <f t="shared" si="143"/>
        <v>0</v>
      </c>
      <c r="H609" s="44">
        <f t="shared" si="144"/>
        <v>0</v>
      </c>
      <c r="I609" s="44">
        <f t="shared" si="145"/>
        <v>0</v>
      </c>
      <c r="J609" s="44">
        <f t="shared" si="146"/>
        <v>0</v>
      </c>
      <c r="K609" s="44">
        <f t="shared" si="147"/>
        <v>0</v>
      </c>
      <c r="L609" s="44">
        <f t="shared" si="148"/>
        <v>0</v>
      </c>
      <c r="M609" s="44">
        <f t="shared" ca="1" si="149"/>
        <v>-5.1713956673790377E-6</v>
      </c>
      <c r="N609" s="44">
        <f t="shared" ca="1" si="150"/>
        <v>0</v>
      </c>
      <c r="O609" s="124">
        <f t="shared" ca="1" si="151"/>
        <v>0</v>
      </c>
      <c r="P609" s="44">
        <f t="shared" ca="1" si="152"/>
        <v>0</v>
      </c>
      <c r="Q609" s="44">
        <f t="shared" ca="1" si="153"/>
        <v>0</v>
      </c>
      <c r="R609" s="28">
        <f t="shared" ca="1" si="154"/>
        <v>5.1713956673790377E-6</v>
      </c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</row>
    <row r="610" spans="1:35">
      <c r="A610" s="28"/>
      <c r="B610" s="28"/>
      <c r="C610" s="121"/>
      <c r="D610" s="123">
        <f t="shared" si="140"/>
        <v>0</v>
      </c>
      <c r="E610" s="123">
        <f t="shared" si="141"/>
        <v>0</v>
      </c>
      <c r="F610" s="44">
        <f t="shared" si="142"/>
        <v>0</v>
      </c>
      <c r="G610" s="44">
        <f t="shared" si="143"/>
        <v>0</v>
      </c>
      <c r="H610" s="44">
        <f t="shared" si="144"/>
        <v>0</v>
      </c>
      <c r="I610" s="44">
        <f t="shared" si="145"/>
        <v>0</v>
      </c>
      <c r="J610" s="44">
        <f t="shared" si="146"/>
        <v>0</v>
      </c>
      <c r="K610" s="44">
        <f t="shared" si="147"/>
        <v>0</v>
      </c>
      <c r="L610" s="44">
        <f t="shared" si="148"/>
        <v>0</v>
      </c>
      <c r="M610" s="44">
        <f t="shared" ca="1" si="149"/>
        <v>-5.1713956673790377E-6</v>
      </c>
      <c r="N610" s="44">
        <f t="shared" ca="1" si="150"/>
        <v>0</v>
      </c>
      <c r="O610" s="124">
        <f t="shared" ca="1" si="151"/>
        <v>0</v>
      </c>
      <c r="P610" s="44">
        <f t="shared" ca="1" si="152"/>
        <v>0</v>
      </c>
      <c r="Q610" s="44">
        <f t="shared" ca="1" si="153"/>
        <v>0</v>
      </c>
      <c r="R610" s="28">
        <f t="shared" ca="1" si="154"/>
        <v>5.1713956673790377E-6</v>
      </c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</row>
    <row r="611" spans="1:35">
      <c r="A611" s="28"/>
      <c r="B611" s="28"/>
      <c r="C611" s="121"/>
      <c r="D611" s="123">
        <f t="shared" si="140"/>
        <v>0</v>
      </c>
      <c r="E611" s="123">
        <f t="shared" si="141"/>
        <v>0</v>
      </c>
      <c r="F611" s="44">
        <f t="shared" si="142"/>
        <v>0</v>
      </c>
      <c r="G611" s="44">
        <f t="shared" si="143"/>
        <v>0</v>
      </c>
      <c r="H611" s="44">
        <f t="shared" si="144"/>
        <v>0</v>
      </c>
      <c r="I611" s="44">
        <f t="shared" si="145"/>
        <v>0</v>
      </c>
      <c r="J611" s="44">
        <f t="shared" si="146"/>
        <v>0</v>
      </c>
      <c r="K611" s="44">
        <f t="shared" si="147"/>
        <v>0</v>
      </c>
      <c r="L611" s="44">
        <f t="shared" si="148"/>
        <v>0</v>
      </c>
      <c r="M611" s="44">
        <f t="shared" ca="1" si="149"/>
        <v>-5.1713956673790377E-6</v>
      </c>
      <c r="N611" s="44">
        <f t="shared" ca="1" si="150"/>
        <v>0</v>
      </c>
      <c r="O611" s="124">
        <f t="shared" ca="1" si="151"/>
        <v>0</v>
      </c>
      <c r="P611" s="44">
        <f t="shared" ca="1" si="152"/>
        <v>0</v>
      </c>
      <c r="Q611" s="44">
        <f t="shared" ca="1" si="153"/>
        <v>0</v>
      </c>
      <c r="R611" s="28">
        <f t="shared" ca="1" si="154"/>
        <v>5.1713956673790377E-6</v>
      </c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</row>
    <row r="612" spans="1:35">
      <c r="A612" s="28"/>
      <c r="B612" s="28"/>
      <c r="C612" s="121"/>
      <c r="D612" s="123">
        <f t="shared" si="140"/>
        <v>0</v>
      </c>
      <c r="E612" s="123">
        <f t="shared" si="141"/>
        <v>0</v>
      </c>
      <c r="F612" s="44">
        <f t="shared" si="142"/>
        <v>0</v>
      </c>
      <c r="G612" s="44">
        <f t="shared" si="143"/>
        <v>0</v>
      </c>
      <c r="H612" s="44">
        <f t="shared" si="144"/>
        <v>0</v>
      </c>
      <c r="I612" s="44">
        <f t="shared" si="145"/>
        <v>0</v>
      </c>
      <c r="J612" s="44">
        <f t="shared" si="146"/>
        <v>0</v>
      </c>
      <c r="K612" s="44">
        <f t="shared" si="147"/>
        <v>0</v>
      </c>
      <c r="L612" s="44">
        <f t="shared" si="148"/>
        <v>0</v>
      </c>
      <c r="M612" s="44">
        <f t="shared" ca="1" si="149"/>
        <v>-5.1713956673790377E-6</v>
      </c>
      <c r="N612" s="44">
        <f t="shared" ca="1" si="150"/>
        <v>0</v>
      </c>
      <c r="O612" s="124">
        <f t="shared" ca="1" si="151"/>
        <v>0</v>
      </c>
      <c r="P612" s="44">
        <f t="shared" ca="1" si="152"/>
        <v>0</v>
      </c>
      <c r="Q612" s="44">
        <f t="shared" ca="1" si="153"/>
        <v>0</v>
      </c>
      <c r="R612" s="28">
        <f t="shared" ca="1" si="154"/>
        <v>5.1713956673790377E-6</v>
      </c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</row>
    <row r="613" spans="1:35">
      <c r="A613" s="28"/>
      <c r="B613" s="28"/>
      <c r="C613" s="121"/>
      <c r="D613" s="123">
        <f t="shared" si="140"/>
        <v>0</v>
      </c>
      <c r="E613" s="123">
        <f t="shared" si="141"/>
        <v>0</v>
      </c>
      <c r="F613" s="44">
        <f t="shared" si="142"/>
        <v>0</v>
      </c>
      <c r="G613" s="44">
        <f t="shared" si="143"/>
        <v>0</v>
      </c>
      <c r="H613" s="44">
        <f t="shared" si="144"/>
        <v>0</v>
      </c>
      <c r="I613" s="44">
        <f t="shared" si="145"/>
        <v>0</v>
      </c>
      <c r="J613" s="44">
        <f t="shared" si="146"/>
        <v>0</v>
      </c>
      <c r="K613" s="44">
        <f t="shared" si="147"/>
        <v>0</v>
      </c>
      <c r="L613" s="44">
        <f t="shared" si="148"/>
        <v>0</v>
      </c>
      <c r="M613" s="44">
        <f t="shared" ca="1" si="149"/>
        <v>-5.1713956673790377E-6</v>
      </c>
      <c r="N613" s="44">
        <f t="shared" ca="1" si="150"/>
        <v>0</v>
      </c>
      <c r="O613" s="124">
        <f t="shared" ca="1" si="151"/>
        <v>0</v>
      </c>
      <c r="P613" s="44">
        <f t="shared" ca="1" si="152"/>
        <v>0</v>
      </c>
      <c r="Q613" s="44">
        <f t="shared" ca="1" si="153"/>
        <v>0</v>
      </c>
      <c r="R613" s="28">
        <f t="shared" ca="1" si="154"/>
        <v>5.1713956673790377E-6</v>
      </c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</row>
    <row r="614" spans="1:35">
      <c r="A614" s="28"/>
      <c r="B614" s="28"/>
      <c r="C614" s="121"/>
      <c r="D614" s="123">
        <f t="shared" si="140"/>
        <v>0</v>
      </c>
      <c r="E614" s="123">
        <f t="shared" si="141"/>
        <v>0</v>
      </c>
      <c r="F614" s="44">
        <f t="shared" si="142"/>
        <v>0</v>
      </c>
      <c r="G614" s="44">
        <f t="shared" si="143"/>
        <v>0</v>
      </c>
      <c r="H614" s="44">
        <f t="shared" si="144"/>
        <v>0</v>
      </c>
      <c r="I614" s="44">
        <f t="shared" si="145"/>
        <v>0</v>
      </c>
      <c r="J614" s="44">
        <f t="shared" si="146"/>
        <v>0</v>
      </c>
      <c r="K614" s="44">
        <f t="shared" si="147"/>
        <v>0</v>
      </c>
      <c r="L614" s="44">
        <f t="shared" si="148"/>
        <v>0</v>
      </c>
      <c r="M614" s="44">
        <f t="shared" ca="1" si="149"/>
        <v>-5.1713956673790377E-6</v>
      </c>
      <c r="N614" s="44">
        <f t="shared" ca="1" si="150"/>
        <v>0</v>
      </c>
      <c r="O614" s="124">
        <f t="shared" ca="1" si="151"/>
        <v>0</v>
      </c>
      <c r="P614" s="44">
        <f t="shared" ca="1" si="152"/>
        <v>0</v>
      </c>
      <c r="Q614" s="44">
        <f t="shared" ca="1" si="153"/>
        <v>0</v>
      </c>
      <c r="R614" s="28">
        <f t="shared" ca="1" si="154"/>
        <v>5.1713956673790377E-6</v>
      </c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</row>
    <row r="615" spans="1:35">
      <c r="A615" s="28"/>
      <c r="B615" s="28"/>
      <c r="C615" s="121"/>
      <c r="D615" s="123">
        <f t="shared" si="140"/>
        <v>0</v>
      </c>
      <c r="E615" s="123">
        <f t="shared" si="141"/>
        <v>0</v>
      </c>
      <c r="F615" s="44">
        <f t="shared" si="142"/>
        <v>0</v>
      </c>
      <c r="G615" s="44">
        <f t="shared" si="143"/>
        <v>0</v>
      </c>
      <c r="H615" s="44">
        <f t="shared" si="144"/>
        <v>0</v>
      </c>
      <c r="I615" s="44">
        <f t="shared" si="145"/>
        <v>0</v>
      </c>
      <c r="J615" s="44">
        <f t="shared" si="146"/>
        <v>0</v>
      </c>
      <c r="K615" s="44">
        <f t="shared" si="147"/>
        <v>0</v>
      </c>
      <c r="L615" s="44">
        <f t="shared" si="148"/>
        <v>0</v>
      </c>
      <c r="M615" s="44">
        <f t="shared" ca="1" si="149"/>
        <v>-5.1713956673790377E-6</v>
      </c>
      <c r="N615" s="44">
        <f t="shared" ca="1" si="150"/>
        <v>0</v>
      </c>
      <c r="O615" s="124">
        <f t="shared" ca="1" si="151"/>
        <v>0</v>
      </c>
      <c r="P615" s="44">
        <f t="shared" ca="1" si="152"/>
        <v>0</v>
      </c>
      <c r="Q615" s="44">
        <f t="shared" ca="1" si="153"/>
        <v>0</v>
      </c>
      <c r="R615" s="28">
        <f t="shared" ca="1" si="154"/>
        <v>5.1713956673790377E-6</v>
      </c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</row>
    <row r="616" spans="1:35">
      <c r="A616" s="28"/>
      <c r="B616" s="28"/>
      <c r="C616" s="121"/>
      <c r="D616" s="123">
        <f t="shared" si="140"/>
        <v>0</v>
      </c>
      <c r="E616" s="123">
        <f t="shared" si="141"/>
        <v>0</v>
      </c>
      <c r="F616" s="44">
        <f t="shared" si="142"/>
        <v>0</v>
      </c>
      <c r="G616" s="44">
        <f t="shared" si="143"/>
        <v>0</v>
      </c>
      <c r="H616" s="44">
        <f t="shared" si="144"/>
        <v>0</v>
      </c>
      <c r="I616" s="44">
        <f t="shared" si="145"/>
        <v>0</v>
      </c>
      <c r="J616" s="44">
        <f t="shared" si="146"/>
        <v>0</v>
      </c>
      <c r="K616" s="44">
        <f t="shared" si="147"/>
        <v>0</v>
      </c>
      <c r="L616" s="44">
        <f t="shared" si="148"/>
        <v>0</v>
      </c>
      <c r="M616" s="44">
        <f t="shared" ca="1" si="149"/>
        <v>-5.1713956673790377E-6</v>
      </c>
      <c r="N616" s="44">
        <f t="shared" ca="1" si="150"/>
        <v>0</v>
      </c>
      <c r="O616" s="124">
        <f t="shared" ca="1" si="151"/>
        <v>0</v>
      </c>
      <c r="P616" s="44">
        <f t="shared" ca="1" si="152"/>
        <v>0</v>
      </c>
      <c r="Q616" s="44">
        <f t="shared" ca="1" si="153"/>
        <v>0</v>
      </c>
      <c r="R616" s="28">
        <f t="shared" ca="1" si="154"/>
        <v>5.1713956673790377E-6</v>
      </c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</row>
    <row r="617" spans="1:35">
      <c r="A617" s="28"/>
      <c r="B617" s="28"/>
      <c r="C617" s="121"/>
      <c r="D617" s="123">
        <f t="shared" si="140"/>
        <v>0</v>
      </c>
      <c r="E617" s="123">
        <f t="shared" si="141"/>
        <v>0</v>
      </c>
      <c r="F617" s="44">
        <f t="shared" si="142"/>
        <v>0</v>
      </c>
      <c r="G617" s="44">
        <f t="shared" si="143"/>
        <v>0</v>
      </c>
      <c r="H617" s="44">
        <f t="shared" si="144"/>
        <v>0</v>
      </c>
      <c r="I617" s="44">
        <f t="shared" si="145"/>
        <v>0</v>
      </c>
      <c r="J617" s="44">
        <f t="shared" si="146"/>
        <v>0</v>
      </c>
      <c r="K617" s="44">
        <f t="shared" si="147"/>
        <v>0</v>
      </c>
      <c r="L617" s="44">
        <f t="shared" si="148"/>
        <v>0</v>
      </c>
      <c r="M617" s="44">
        <f t="shared" ca="1" si="149"/>
        <v>-5.1713956673790377E-6</v>
      </c>
      <c r="N617" s="44">
        <f t="shared" ca="1" si="150"/>
        <v>0</v>
      </c>
      <c r="O617" s="124">
        <f t="shared" ca="1" si="151"/>
        <v>0</v>
      </c>
      <c r="P617" s="44">
        <f t="shared" ca="1" si="152"/>
        <v>0</v>
      </c>
      <c r="Q617" s="44">
        <f t="shared" ca="1" si="153"/>
        <v>0</v>
      </c>
      <c r="R617" s="28">
        <f t="shared" ca="1" si="154"/>
        <v>5.1713956673790377E-6</v>
      </c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</row>
    <row r="618" spans="1:35">
      <c r="A618" s="28"/>
      <c r="B618" s="28"/>
      <c r="C618" s="121"/>
      <c r="D618" s="123">
        <f t="shared" si="140"/>
        <v>0</v>
      </c>
      <c r="E618" s="123">
        <f t="shared" si="141"/>
        <v>0</v>
      </c>
      <c r="F618" s="44">
        <f t="shared" si="142"/>
        <v>0</v>
      </c>
      <c r="G618" s="44">
        <f t="shared" si="143"/>
        <v>0</v>
      </c>
      <c r="H618" s="44">
        <f t="shared" si="144"/>
        <v>0</v>
      </c>
      <c r="I618" s="44">
        <f t="shared" si="145"/>
        <v>0</v>
      </c>
      <c r="J618" s="44">
        <f t="shared" si="146"/>
        <v>0</v>
      </c>
      <c r="K618" s="44">
        <f t="shared" si="147"/>
        <v>0</v>
      </c>
      <c r="L618" s="44">
        <f t="shared" si="148"/>
        <v>0</v>
      </c>
      <c r="M618" s="44">
        <f t="shared" ca="1" si="149"/>
        <v>-5.1713956673790377E-6</v>
      </c>
      <c r="N618" s="44">
        <f t="shared" ca="1" si="150"/>
        <v>0</v>
      </c>
      <c r="O618" s="124">
        <f t="shared" ca="1" si="151"/>
        <v>0</v>
      </c>
      <c r="P618" s="44">
        <f t="shared" ca="1" si="152"/>
        <v>0</v>
      </c>
      <c r="Q618" s="44">
        <f t="shared" ca="1" si="153"/>
        <v>0</v>
      </c>
      <c r="R618" s="28">
        <f t="shared" ca="1" si="154"/>
        <v>5.1713956673790377E-6</v>
      </c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</row>
    <row r="619" spans="1:35">
      <c r="A619" s="28"/>
      <c r="B619" s="28"/>
      <c r="C619" s="121"/>
      <c r="D619" s="123">
        <f t="shared" si="140"/>
        <v>0</v>
      </c>
      <c r="E619" s="123">
        <f t="shared" si="141"/>
        <v>0</v>
      </c>
      <c r="F619" s="44">
        <f t="shared" si="142"/>
        <v>0</v>
      </c>
      <c r="G619" s="44">
        <f t="shared" si="143"/>
        <v>0</v>
      </c>
      <c r="H619" s="44">
        <f t="shared" si="144"/>
        <v>0</v>
      </c>
      <c r="I619" s="44">
        <f t="shared" si="145"/>
        <v>0</v>
      </c>
      <c r="J619" s="44">
        <f t="shared" si="146"/>
        <v>0</v>
      </c>
      <c r="K619" s="44">
        <f t="shared" si="147"/>
        <v>0</v>
      </c>
      <c r="L619" s="44">
        <f t="shared" si="148"/>
        <v>0</v>
      </c>
      <c r="M619" s="44">
        <f t="shared" ca="1" si="149"/>
        <v>-5.1713956673790377E-6</v>
      </c>
      <c r="N619" s="44">
        <f t="shared" ca="1" si="150"/>
        <v>0</v>
      </c>
      <c r="O619" s="124">
        <f t="shared" ca="1" si="151"/>
        <v>0</v>
      </c>
      <c r="P619" s="44">
        <f t="shared" ca="1" si="152"/>
        <v>0</v>
      </c>
      <c r="Q619" s="44">
        <f t="shared" ca="1" si="153"/>
        <v>0</v>
      </c>
      <c r="R619" s="28">
        <f t="shared" ca="1" si="154"/>
        <v>5.1713956673790377E-6</v>
      </c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</row>
    <row r="620" spans="1:35">
      <c r="A620" s="28"/>
      <c r="B620" s="28"/>
      <c r="C620" s="121"/>
      <c r="D620" s="123">
        <f t="shared" si="140"/>
        <v>0</v>
      </c>
      <c r="E620" s="123">
        <f t="shared" si="141"/>
        <v>0</v>
      </c>
      <c r="F620" s="44">
        <f t="shared" si="142"/>
        <v>0</v>
      </c>
      <c r="G620" s="44">
        <f t="shared" si="143"/>
        <v>0</v>
      </c>
      <c r="H620" s="44">
        <f t="shared" si="144"/>
        <v>0</v>
      </c>
      <c r="I620" s="44">
        <f t="shared" si="145"/>
        <v>0</v>
      </c>
      <c r="J620" s="44">
        <f t="shared" si="146"/>
        <v>0</v>
      </c>
      <c r="K620" s="44">
        <f t="shared" si="147"/>
        <v>0</v>
      </c>
      <c r="L620" s="44">
        <f t="shared" si="148"/>
        <v>0</v>
      </c>
      <c r="M620" s="44">
        <f t="shared" ca="1" si="149"/>
        <v>-5.1713956673790377E-6</v>
      </c>
      <c r="N620" s="44">
        <f t="shared" ca="1" si="150"/>
        <v>0</v>
      </c>
      <c r="O620" s="124">
        <f t="shared" ca="1" si="151"/>
        <v>0</v>
      </c>
      <c r="P620" s="44">
        <f t="shared" ca="1" si="152"/>
        <v>0</v>
      </c>
      <c r="Q620" s="44">
        <f t="shared" ca="1" si="153"/>
        <v>0</v>
      </c>
      <c r="R620" s="28">
        <f t="shared" ca="1" si="154"/>
        <v>5.1713956673790377E-6</v>
      </c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</row>
    <row r="621" spans="1:35">
      <c r="A621" s="28"/>
      <c r="B621" s="28"/>
      <c r="C621" s="121"/>
      <c r="D621" s="123">
        <f t="shared" si="140"/>
        <v>0</v>
      </c>
      <c r="E621" s="123">
        <f t="shared" si="141"/>
        <v>0</v>
      </c>
      <c r="F621" s="44">
        <f t="shared" si="142"/>
        <v>0</v>
      </c>
      <c r="G621" s="44">
        <f t="shared" si="143"/>
        <v>0</v>
      </c>
      <c r="H621" s="44">
        <f t="shared" si="144"/>
        <v>0</v>
      </c>
      <c r="I621" s="44">
        <f t="shared" si="145"/>
        <v>0</v>
      </c>
      <c r="J621" s="44">
        <f t="shared" si="146"/>
        <v>0</v>
      </c>
      <c r="K621" s="44">
        <f t="shared" si="147"/>
        <v>0</v>
      </c>
      <c r="L621" s="44">
        <f t="shared" si="148"/>
        <v>0</v>
      </c>
      <c r="M621" s="44">
        <f t="shared" ca="1" si="149"/>
        <v>-5.1713956673790377E-6</v>
      </c>
      <c r="N621" s="44">
        <f t="shared" ca="1" si="150"/>
        <v>0</v>
      </c>
      <c r="O621" s="124">
        <f t="shared" ca="1" si="151"/>
        <v>0</v>
      </c>
      <c r="P621" s="44">
        <f t="shared" ca="1" si="152"/>
        <v>0</v>
      </c>
      <c r="Q621" s="44">
        <f t="shared" ca="1" si="153"/>
        <v>0</v>
      </c>
      <c r="R621" s="28">
        <f t="shared" ca="1" si="154"/>
        <v>5.1713956673790377E-6</v>
      </c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</row>
    <row r="622" spans="1:35">
      <c r="A622" s="28"/>
      <c r="B622" s="28"/>
      <c r="C622" s="121"/>
      <c r="D622" s="123">
        <f t="shared" si="140"/>
        <v>0</v>
      </c>
      <c r="E622" s="123">
        <f t="shared" si="141"/>
        <v>0</v>
      </c>
      <c r="F622" s="44">
        <f t="shared" si="142"/>
        <v>0</v>
      </c>
      <c r="G622" s="44">
        <f t="shared" si="143"/>
        <v>0</v>
      </c>
      <c r="H622" s="44">
        <f t="shared" si="144"/>
        <v>0</v>
      </c>
      <c r="I622" s="44">
        <f t="shared" si="145"/>
        <v>0</v>
      </c>
      <c r="J622" s="44">
        <f t="shared" si="146"/>
        <v>0</v>
      </c>
      <c r="K622" s="44">
        <f t="shared" si="147"/>
        <v>0</v>
      </c>
      <c r="L622" s="44">
        <f t="shared" si="148"/>
        <v>0</v>
      </c>
      <c r="M622" s="44">
        <f t="shared" ca="1" si="149"/>
        <v>-5.1713956673790377E-6</v>
      </c>
      <c r="N622" s="44">
        <f t="shared" ca="1" si="150"/>
        <v>0</v>
      </c>
      <c r="O622" s="124">
        <f t="shared" ca="1" si="151"/>
        <v>0</v>
      </c>
      <c r="P622" s="44">
        <f t="shared" ca="1" si="152"/>
        <v>0</v>
      </c>
      <c r="Q622" s="44">
        <f t="shared" ca="1" si="153"/>
        <v>0</v>
      </c>
      <c r="R622" s="28">
        <f t="shared" ca="1" si="154"/>
        <v>5.1713956673790377E-6</v>
      </c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</row>
    <row r="623" spans="1:35">
      <c r="A623" s="28"/>
      <c r="B623" s="28"/>
      <c r="C623" s="121"/>
      <c r="D623" s="123">
        <f t="shared" si="140"/>
        <v>0</v>
      </c>
      <c r="E623" s="123">
        <f t="shared" si="141"/>
        <v>0</v>
      </c>
      <c r="F623" s="44">
        <f t="shared" si="142"/>
        <v>0</v>
      </c>
      <c r="G623" s="44">
        <f t="shared" si="143"/>
        <v>0</v>
      </c>
      <c r="H623" s="44">
        <f t="shared" si="144"/>
        <v>0</v>
      </c>
      <c r="I623" s="44">
        <f t="shared" si="145"/>
        <v>0</v>
      </c>
      <c r="J623" s="44">
        <f t="shared" si="146"/>
        <v>0</v>
      </c>
      <c r="K623" s="44">
        <f t="shared" si="147"/>
        <v>0</v>
      </c>
      <c r="L623" s="44">
        <f t="shared" si="148"/>
        <v>0</v>
      </c>
      <c r="M623" s="44">
        <f t="shared" ca="1" si="149"/>
        <v>-5.1713956673790377E-6</v>
      </c>
      <c r="N623" s="44">
        <f t="shared" ca="1" si="150"/>
        <v>0</v>
      </c>
      <c r="O623" s="124">
        <f t="shared" ca="1" si="151"/>
        <v>0</v>
      </c>
      <c r="P623" s="44">
        <f t="shared" ca="1" si="152"/>
        <v>0</v>
      </c>
      <c r="Q623" s="44">
        <f t="shared" ca="1" si="153"/>
        <v>0</v>
      </c>
      <c r="R623" s="28">
        <f t="shared" ca="1" si="154"/>
        <v>5.1713956673790377E-6</v>
      </c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</row>
    <row r="624" spans="1:35">
      <c r="A624" s="28"/>
      <c r="B624" s="28"/>
      <c r="C624" s="121"/>
      <c r="D624" s="123">
        <f t="shared" si="140"/>
        <v>0</v>
      </c>
      <c r="E624" s="123">
        <f t="shared" si="141"/>
        <v>0</v>
      </c>
      <c r="F624" s="44">
        <f t="shared" si="142"/>
        <v>0</v>
      </c>
      <c r="G624" s="44">
        <f t="shared" si="143"/>
        <v>0</v>
      </c>
      <c r="H624" s="44">
        <f t="shared" si="144"/>
        <v>0</v>
      </c>
      <c r="I624" s="44">
        <f t="shared" si="145"/>
        <v>0</v>
      </c>
      <c r="J624" s="44">
        <f t="shared" si="146"/>
        <v>0</v>
      </c>
      <c r="K624" s="44">
        <f t="shared" si="147"/>
        <v>0</v>
      </c>
      <c r="L624" s="44">
        <f t="shared" si="148"/>
        <v>0</v>
      </c>
      <c r="M624" s="44">
        <f t="shared" ca="1" si="149"/>
        <v>-5.1713956673790377E-6</v>
      </c>
      <c r="N624" s="44">
        <f t="shared" ca="1" si="150"/>
        <v>0</v>
      </c>
      <c r="O624" s="124">
        <f t="shared" ca="1" si="151"/>
        <v>0</v>
      </c>
      <c r="P624" s="44">
        <f t="shared" ca="1" si="152"/>
        <v>0</v>
      </c>
      <c r="Q624" s="44">
        <f t="shared" ca="1" si="153"/>
        <v>0</v>
      </c>
      <c r="R624" s="28">
        <f t="shared" ca="1" si="154"/>
        <v>5.1713956673790377E-6</v>
      </c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</row>
    <row r="625" spans="1:35">
      <c r="A625" s="28"/>
      <c r="B625" s="28"/>
      <c r="C625" s="121"/>
      <c r="D625" s="123">
        <f t="shared" si="140"/>
        <v>0</v>
      </c>
      <c r="E625" s="123">
        <f t="shared" si="141"/>
        <v>0</v>
      </c>
      <c r="F625" s="44">
        <f t="shared" si="142"/>
        <v>0</v>
      </c>
      <c r="G625" s="44">
        <f t="shared" si="143"/>
        <v>0</v>
      </c>
      <c r="H625" s="44">
        <f t="shared" si="144"/>
        <v>0</v>
      </c>
      <c r="I625" s="44">
        <f t="shared" si="145"/>
        <v>0</v>
      </c>
      <c r="J625" s="44">
        <f t="shared" si="146"/>
        <v>0</v>
      </c>
      <c r="K625" s="44">
        <f t="shared" si="147"/>
        <v>0</v>
      </c>
      <c r="L625" s="44">
        <f t="shared" si="148"/>
        <v>0</v>
      </c>
      <c r="M625" s="44">
        <f t="shared" ca="1" si="149"/>
        <v>-5.1713956673790377E-6</v>
      </c>
      <c r="N625" s="44">
        <f t="shared" ca="1" si="150"/>
        <v>0</v>
      </c>
      <c r="O625" s="124">
        <f t="shared" ca="1" si="151"/>
        <v>0</v>
      </c>
      <c r="P625" s="44">
        <f t="shared" ca="1" si="152"/>
        <v>0</v>
      </c>
      <c r="Q625" s="44">
        <f t="shared" ca="1" si="153"/>
        <v>0</v>
      </c>
      <c r="R625" s="28">
        <f t="shared" ca="1" si="154"/>
        <v>5.1713956673790377E-6</v>
      </c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</row>
    <row r="626" spans="1:35">
      <c r="A626" s="28"/>
      <c r="B626" s="28"/>
      <c r="C626" s="121"/>
      <c r="D626" s="123">
        <f t="shared" si="140"/>
        <v>0</v>
      </c>
      <c r="E626" s="123">
        <f t="shared" si="141"/>
        <v>0</v>
      </c>
      <c r="F626" s="44">
        <f t="shared" si="142"/>
        <v>0</v>
      </c>
      <c r="G626" s="44">
        <f t="shared" si="143"/>
        <v>0</v>
      </c>
      <c r="H626" s="44">
        <f t="shared" si="144"/>
        <v>0</v>
      </c>
      <c r="I626" s="44">
        <f t="shared" si="145"/>
        <v>0</v>
      </c>
      <c r="J626" s="44">
        <f t="shared" si="146"/>
        <v>0</v>
      </c>
      <c r="K626" s="44">
        <f t="shared" si="147"/>
        <v>0</v>
      </c>
      <c r="L626" s="44">
        <f t="shared" si="148"/>
        <v>0</v>
      </c>
      <c r="M626" s="44">
        <f t="shared" ca="1" si="149"/>
        <v>-5.1713956673790377E-6</v>
      </c>
      <c r="N626" s="44">
        <f t="shared" ca="1" si="150"/>
        <v>0</v>
      </c>
      <c r="O626" s="124">
        <f t="shared" ca="1" si="151"/>
        <v>0</v>
      </c>
      <c r="P626" s="44">
        <f t="shared" ca="1" si="152"/>
        <v>0</v>
      </c>
      <c r="Q626" s="44">
        <f t="shared" ca="1" si="153"/>
        <v>0</v>
      </c>
      <c r="R626" s="28">
        <f t="shared" ca="1" si="154"/>
        <v>5.1713956673790377E-6</v>
      </c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</row>
    <row r="627" spans="1:35">
      <c r="A627" s="28"/>
      <c r="B627" s="28"/>
      <c r="C627" s="121"/>
      <c r="D627" s="123">
        <f t="shared" si="140"/>
        <v>0</v>
      </c>
      <c r="E627" s="123">
        <f t="shared" si="141"/>
        <v>0</v>
      </c>
      <c r="F627" s="44">
        <f t="shared" si="142"/>
        <v>0</v>
      </c>
      <c r="G627" s="44">
        <f t="shared" si="143"/>
        <v>0</v>
      </c>
      <c r="H627" s="44">
        <f t="shared" si="144"/>
        <v>0</v>
      </c>
      <c r="I627" s="44">
        <f t="shared" si="145"/>
        <v>0</v>
      </c>
      <c r="J627" s="44">
        <f t="shared" si="146"/>
        <v>0</v>
      </c>
      <c r="K627" s="44">
        <f t="shared" si="147"/>
        <v>0</v>
      </c>
      <c r="L627" s="44">
        <f t="shared" si="148"/>
        <v>0</v>
      </c>
      <c r="M627" s="44">
        <f t="shared" ca="1" si="149"/>
        <v>-5.1713956673790377E-6</v>
      </c>
      <c r="N627" s="44">
        <f t="shared" ca="1" si="150"/>
        <v>0</v>
      </c>
      <c r="O627" s="124">
        <f t="shared" ca="1" si="151"/>
        <v>0</v>
      </c>
      <c r="P627" s="44">
        <f t="shared" ca="1" si="152"/>
        <v>0</v>
      </c>
      <c r="Q627" s="44">
        <f t="shared" ca="1" si="153"/>
        <v>0</v>
      </c>
      <c r="R627" s="28">
        <f t="shared" ca="1" si="154"/>
        <v>5.1713956673790377E-6</v>
      </c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</row>
    <row r="628" spans="1:35">
      <c r="A628" s="28"/>
      <c r="B628" s="28"/>
      <c r="C628" s="121"/>
      <c r="D628" s="123">
        <f t="shared" si="140"/>
        <v>0</v>
      </c>
      <c r="E628" s="123">
        <f t="shared" si="141"/>
        <v>0</v>
      </c>
      <c r="F628" s="44">
        <f t="shared" si="142"/>
        <v>0</v>
      </c>
      <c r="G628" s="44">
        <f t="shared" si="143"/>
        <v>0</v>
      </c>
      <c r="H628" s="44">
        <f t="shared" si="144"/>
        <v>0</v>
      </c>
      <c r="I628" s="44">
        <f t="shared" si="145"/>
        <v>0</v>
      </c>
      <c r="J628" s="44">
        <f t="shared" si="146"/>
        <v>0</v>
      </c>
      <c r="K628" s="44">
        <f t="shared" si="147"/>
        <v>0</v>
      </c>
      <c r="L628" s="44">
        <f t="shared" si="148"/>
        <v>0</v>
      </c>
      <c r="M628" s="44">
        <f t="shared" ca="1" si="149"/>
        <v>-5.1713956673790377E-6</v>
      </c>
      <c r="N628" s="44">
        <f t="shared" ca="1" si="150"/>
        <v>0</v>
      </c>
      <c r="O628" s="124">
        <f t="shared" ca="1" si="151"/>
        <v>0</v>
      </c>
      <c r="P628" s="44">
        <f t="shared" ca="1" si="152"/>
        <v>0</v>
      </c>
      <c r="Q628" s="44">
        <f t="shared" ca="1" si="153"/>
        <v>0</v>
      </c>
      <c r="R628" s="28">
        <f t="shared" ca="1" si="154"/>
        <v>5.1713956673790377E-6</v>
      </c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</row>
    <row r="629" spans="1:35">
      <c r="A629" s="28"/>
      <c r="B629" s="28"/>
      <c r="C629" s="121"/>
      <c r="D629" s="123">
        <f t="shared" si="140"/>
        <v>0</v>
      </c>
      <c r="E629" s="123">
        <f t="shared" si="141"/>
        <v>0</v>
      </c>
      <c r="F629" s="44">
        <f t="shared" si="142"/>
        <v>0</v>
      </c>
      <c r="G629" s="44">
        <f t="shared" si="143"/>
        <v>0</v>
      </c>
      <c r="H629" s="44">
        <f t="shared" si="144"/>
        <v>0</v>
      </c>
      <c r="I629" s="44">
        <f t="shared" si="145"/>
        <v>0</v>
      </c>
      <c r="J629" s="44">
        <f t="shared" si="146"/>
        <v>0</v>
      </c>
      <c r="K629" s="44">
        <f t="shared" si="147"/>
        <v>0</v>
      </c>
      <c r="L629" s="44">
        <f t="shared" si="148"/>
        <v>0</v>
      </c>
      <c r="M629" s="44">
        <f t="shared" ca="1" si="149"/>
        <v>-5.1713956673790377E-6</v>
      </c>
      <c r="N629" s="44">
        <f t="shared" ca="1" si="150"/>
        <v>0</v>
      </c>
      <c r="O629" s="124">
        <f t="shared" ca="1" si="151"/>
        <v>0</v>
      </c>
      <c r="P629" s="44">
        <f t="shared" ca="1" si="152"/>
        <v>0</v>
      </c>
      <c r="Q629" s="44">
        <f t="shared" ca="1" si="153"/>
        <v>0</v>
      </c>
      <c r="R629" s="28">
        <f t="shared" ca="1" si="154"/>
        <v>5.1713956673790377E-6</v>
      </c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</row>
    <row r="630" spans="1:35">
      <c r="A630" s="28"/>
      <c r="B630" s="28"/>
      <c r="C630" s="121"/>
      <c r="D630" s="123">
        <f t="shared" si="140"/>
        <v>0</v>
      </c>
      <c r="E630" s="123">
        <f t="shared" si="141"/>
        <v>0</v>
      </c>
      <c r="F630" s="44">
        <f t="shared" si="142"/>
        <v>0</v>
      </c>
      <c r="G630" s="44">
        <f t="shared" si="143"/>
        <v>0</v>
      </c>
      <c r="H630" s="44">
        <f t="shared" si="144"/>
        <v>0</v>
      </c>
      <c r="I630" s="44">
        <f t="shared" si="145"/>
        <v>0</v>
      </c>
      <c r="J630" s="44">
        <f t="shared" si="146"/>
        <v>0</v>
      </c>
      <c r="K630" s="44">
        <f t="shared" si="147"/>
        <v>0</v>
      </c>
      <c r="L630" s="44">
        <f t="shared" si="148"/>
        <v>0</v>
      </c>
      <c r="M630" s="44">
        <f t="shared" ca="1" si="149"/>
        <v>-5.1713956673790377E-6</v>
      </c>
      <c r="N630" s="44">
        <f t="shared" ca="1" si="150"/>
        <v>0</v>
      </c>
      <c r="O630" s="124">
        <f t="shared" ca="1" si="151"/>
        <v>0</v>
      </c>
      <c r="P630" s="44">
        <f t="shared" ca="1" si="152"/>
        <v>0</v>
      </c>
      <c r="Q630" s="44">
        <f t="shared" ca="1" si="153"/>
        <v>0</v>
      </c>
      <c r="R630" s="28">
        <f t="shared" ca="1" si="154"/>
        <v>5.1713956673790377E-6</v>
      </c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</row>
    <row r="631" spans="1:35">
      <c r="A631" s="28"/>
      <c r="B631" s="28"/>
      <c r="C631" s="121"/>
      <c r="D631" s="123">
        <f t="shared" si="140"/>
        <v>0</v>
      </c>
      <c r="E631" s="123">
        <f t="shared" si="141"/>
        <v>0</v>
      </c>
      <c r="F631" s="44">
        <f t="shared" si="142"/>
        <v>0</v>
      </c>
      <c r="G631" s="44">
        <f t="shared" si="143"/>
        <v>0</v>
      </c>
      <c r="H631" s="44">
        <f t="shared" si="144"/>
        <v>0</v>
      </c>
      <c r="I631" s="44">
        <f t="shared" si="145"/>
        <v>0</v>
      </c>
      <c r="J631" s="44">
        <f t="shared" si="146"/>
        <v>0</v>
      </c>
      <c r="K631" s="44">
        <f t="shared" si="147"/>
        <v>0</v>
      </c>
      <c r="L631" s="44">
        <f t="shared" si="148"/>
        <v>0</v>
      </c>
      <c r="M631" s="44">
        <f t="shared" ca="1" si="149"/>
        <v>-5.1713956673790377E-6</v>
      </c>
      <c r="N631" s="44">
        <f t="shared" ca="1" si="150"/>
        <v>0</v>
      </c>
      <c r="O631" s="124">
        <f t="shared" ca="1" si="151"/>
        <v>0</v>
      </c>
      <c r="P631" s="44">
        <f t="shared" ca="1" si="152"/>
        <v>0</v>
      </c>
      <c r="Q631" s="44">
        <f t="shared" ca="1" si="153"/>
        <v>0</v>
      </c>
      <c r="R631" s="28">
        <f t="shared" ca="1" si="154"/>
        <v>5.1713956673790377E-6</v>
      </c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</row>
    <row r="632" spans="1:35">
      <c r="A632" s="28"/>
      <c r="B632" s="28"/>
      <c r="C632" s="121"/>
      <c r="D632" s="123">
        <f t="shared" si="140"/>
        <v>0</v>
      </c>
      <c r="E632" s="123">
        <f t="shared" si="141"/>
        <v>0</v>
      </c>
      <c r="F632" s="44">
        <f t="shared" si="142"/>
        <v>0</v>
      </c>
      <c r="G632" s="44">
        <f t="shared" si="143"/>
        <v>0</v>
      </c>
      <c r="H632" s="44">
        <f t="shared" si="144"/>
        <v>0</v>
      </c>
      <c r="I632" s="44">
        <f t="shared" si="145"/>
        <v>0</v>
      </c>
      <c r="J632" s="44">
        <f t="shared" si="146"/>
        <v>0</v>
      </c>
      <c r="K632" s="44">
        <f t="shared" si="147"/>
        <v>0</v>
      </c>
      <c r="L632" s="44">
        <f t="shared" si="148"/>
        <v>0</v>
      </c>
      <c r="M632" s="44">
        <f t="shared" ca="1" si="149"/>
        <v>-5.1713956673790377E-6</v>
      </c>
      <c r="N632" s="44">
        <f t="shared" ca="1" si="150"/>
        <v>0</v>
      </c>
      <c r="O632" s="124">
        <f t="shared" ca="1" si="151"/>
        <v>0</v>
      </c>
      <c r="P632" s="44">
        <f t="shared" ca="1" si="152"/>
        <v>0</v>
      </c>
      <c r="Q632" s="44">
        <f t="shared" ca="1" si="153"/>
        <v>0</v>
      </c>
      <c r="R632" s="28">
        <f t="shared" ca="1" si="154"/>
        <v>5.1713956673790377E-6</v>
      </c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</row>
    <row r="633" spans="1:35">
      <c r="A633" s="28"/>
      <c r="B633" s="28"/>
      <c r="C633" s="121"/>
      <c r="D633" s="123">
        <f t="shared" si="140"/>
        <v>0</v>
      </c>
      <c r="E633" s="123">
        <f t="shared" si="141"/>
        <v>0</v>
      </c>
      <c r="F633" s="44">
        <f t="shared" si="142"/>
        <v>0</v>
      </c>
      <c r="G633" s="44">
        <f t="shared" si="143"/>
        <v>0</v>
      </c>
      <c r="H633" s="44">
        <f t="shared" si="144"/>
        <v>0</v>
      </c>
      <c r="I633" s="44">
        <f t="shared" si="145"/>
        <v>0</v>
      </c>
      <c r="J633" s="44">
        <f t="shared" si="146"/>
        <v>0</v>
      </c>
      <c r="K633" s="44">
        <f t="shared" si="147"/>
        <v>0</v>
      </c>
      <c r="L633" s="44">
        <f t="shared" si="148"/>
        <v>0</v>
      </c>
      <c r="M633" s="44">
        <f t="shared" ca="1" si="149"/>
        <v>-5.1713956673790377E-6</v>
      </c>
      <c r="N633" s="44">
        <f t="shared" ca="1" si="150"/>
        <v>0</v>
      </c>
      <c r="O633" s="124">
        <f t="shared" ca="1" si="151"/>
        <v>0</v>
      </c>
      <c r="P633" s="44">
        <f t="shared" ca="1" si="152"/>
        <v>0</v>
      </c>
      <c r="Q633" s="44">
        <f t="shared" ca="1" si="153"/>
        <v>0</v>
      </c>
      <c r="R633" s="28">
        <f t="shared" ca="1" si="154"/>
        <v>5.1713956673790377E-6</v>
      </c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</row>
    <row r="634" spans="1:35">
      <c r="A634" s="28"/>
      <c r="B634" s="28"/>
      <c r="C634" s="121"/>
      <c r="D634" s="123">
        <f t="shared" si="140"/>
        <v>0</v>
      </c>
      <c r="E634" s="123">
        <f t="shared" si="141"/>
        <v>0</v>
      </c>
      <c r="F634" s="44">
        <f t="shared" si="142"/>
        <v>0</v>
      </c>
      <c r="G634" s="44">
        <f t="shared" si="143"/>
        <v>0</v>
      </c>
      <c r="H634" s="44">
        <f t="shared" si="144"/>
        <v>0</v>
      </c>
      <c r="I634" s="44">
        <f t="shared" si="145"/>
        <v>0</v>
      </c>
      <c r="J634" s="44">
        <f t="shared" si="146"/>
        <v>0</v>
      </c>
      <c r="K634" s="44">
        <f t="shared" si="147"/>
        <v>0</v>
      </c>
      <c r="L634" s="44">
        <f t="shared" si="148"/>
        <v>0</v>
      </c>
      <c r="M634" s="44">
        <f t="shared" ca="1" si="149"/>
        <v>-5.1713956673790377E-6</v>
      </c>
      <c r="N634" s="44">
        <f t="shared" ca="1" si="150"/>
        <v>0</v>
      </c>
      <c r="O634" s="124">
        <f t="shared" ca="1" si="151"/>
        <v>0</v>
      </c>
      <c r="P634" s="44">
        <f t="shared" ca="1" si="152"/>
        <v>0</v>
      </c>
      <c r="Q634" s="44">
        <f t="shared" ca="1" si="153"/>
        <v>0</v>
      </c>
      <c r="R634" s="28">
        <f t="shared" ca="1" si="154"/>
        <v>5.1713956673790377E-6</v>
      </c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</row>
    <row r="635" spans="1:35">
      <c r="A635" s="28"/>
      <c r="B635" s="28"/>
      <c r="C635" s="121"/>
      <c r="D635" s="123">
        <f t="shared" si="140"/>
        <v>0</v>
      </c>
      <c r="E635" s="123">
        <f t="shared" si="141"/>
        <v>0</v>
      </c>
      <c r="F635" s="44">
        <f t="shared" si="142"/>
        <v>0</v>
      </c>
      <c r="G635" s="44">
        <f t="shared" si="143"/>
        <v>0</v>
      </c>
      <c r="H635" s="44">
        <f t="shared" si="144"/>
        <v>0</v>
      </c>
      <c r="I635" s="44">
        <f t="shared" si="145"/>
        <v>0</v>
      </c>
      <c r="J635" s="44">
        <f t="shared" si="146"/>
        <v>0</v>
      </c>
      <c r="K635" s="44">
        <f t="shared" si="147"/>
        <v>0</v>
      </c>
      <c r="L635" s="44">
        <f t="shared" si="148"/>
        <v>0</v>
      </c>
      <c r="M635" s="44">
        <f t="shared" ca="1" si="149"/>
        <v>-5.1713956673790377E-6</v>
      </c>
      <c r="N635" s="44">
        <f t="shared" ca="1" si="150"/>
        <v>0</v>
      </c>
      <c r="O635" s="124">
        <f t="shared" ca="1" si="151"/>
        <v>0</v>
      </c>
      <c r="P635" s="44">
        <f t="shared" ca="1" si="152"/>
        <v>0</v>
      </c>
      <c r="Q635" s="44">
        <f t="shared" ca="1" si="153"/>
        <v>0</v>
      </c>
      <c r="R635" s="28">
        <f t="shared" ca="1" si="154"/>
        <v>5.1713956673790377E-6</v>
      </c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</row>
    <row r="636" spans="1:35">
      <c r="A636" s="28"/>
      <c r="B636" s="28"/>
      <c r="C636" s="121"/>
      <c r="D636" s="123">
        <f t="shared" si="140"/>
        <v>0</v>
      </c>
      <c r="E636" s="123">
        <f t="shared" si="141"/>
        <v>0</v>
      </c>
      <c r="F636" s="44">
        <f t="shared" si="142"/>
        <v>0</v>
      </c>
      <c r="G636" s="44">
        <f t="shared" si="143"/>
        <v>0</v>
      </c>
      <c r="H636" s="44">
        <f t="shared" si="144"/>
        <v>0</v>
      </c>
      <c r="I636" s="44">
        <f t="shared" si="145"/>
        <v>0</v>
      </c>
      <c r="J636" s="44">
        <f t="shared" si="146"/>
        <v>0</v>
      </c>
      <c r="K636" s="44">
        <f t="shared" si="147"/>
        <v>0</v>
      </c>
      <c r="L636" s="44">
        <f t="shared" si="148"/>
        <v>0</v>
      </c>
      <c r="M636" s="44">
        <f t="shared" ca="1" si="149"/>
        <v>-5.1713956673790377E-6</v>
      </c>
      <c r="N636" s="44">
        <f t="shared" ca="1" si="150"/>
        <v>0</v>
      </c>
      <c r="O636" s="124">
        <f t="shared" ca="1" si="151"/>
        <v>0</v>
      </c>
      <c r="P636" s="44">
        <f t="shared" ca="1" si="152"/>
        <v>0</v>
      </c>
      <c r="Q636" s="44">
        <f t="shared" ca="1" si="153"/>
        <v>0</v>
      </c>
      <c r="R636" s="28">
        <f t="shared" ca="1" si="154"/>
        <v>5.1713956673790377E-6</v>
      </c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</row>
    <row r="637" spans="1:35">
      <c r="A637" s="28"/>
      <c r="B637" s="28"/>
      <c r="C637" s="121"/>
      <c r="D637" s="123">
        <f t="shared" si="140"/>
        <v>0</v>
      </c>
      <c r="E637" s="123">
        <f t="shared" si="141"/>
        <v>0</v>
      </c>
      <c r="F637" s="44">
        <f t="shared" si="142"/>
        <v>0</v>
      </c>
      <c r="G637" s="44">
        <f t="shared" si="143"/>
        <v>0</v>
      </c>
      <c r="H637" s="44">
        <f t="shared" si="144"/>
        <v>0</v>
      </c>
      <c r="I637" s="44">
        <f t="shared" si="145"/>
        <v>0</v>
      </c>
      <c r="J637" s="44">
        <f t="shared" si="146"/>
        <v>0</v>
      </c>
      <c r="K637" s="44">
        <f t="shared" si="147"/>
        <v>0</v>
      </c>
      <c r="L637" s="44">
        <f t="shared" si="148"/>
        <v>0</v>
      </c>
      <c r="M637" s="44">
        <f t="shared" ca="1" si="149"/>
        <v>-5.1713956673790377E-6</v>
      </c>
      <c r="N637" s="44">
        <f t="shared" ca="1" si="150"/>
        <v>0</v>
      </c>
      <c r="O637" s="124">
        <f t="shared" ca="1" si="151"/>
        <v>0</v>
      </c>
      <c r="P637" s="44">
        <f t="shared" ca="1" si="152"/>
        <v>0</v>
      </c>
      <c r="Q637" s="44">
        <f t="shared" ca="1" si="153"/>
        <v>0</v>
      </c>
      <c r="R637" s="28">
        <f t="shared" ca="1" si="154"/>
        <v>5.1713956673790377E-6</v>
      </c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</row>
    <row r="638" spans="1:35">
      <c r="A638" s="28"/>
      <c r="B638" s="28"/>
      <c r="C638" s="121"/>
      <c r="D638" s="123">
        <f t="shared" si="140"/>
        <v>0</v>
      </c>
      <c r="E638" s="123">
        <f t="shared" si="141"/>
        <v>0</v>
      </c>
      <c r="F638" s="44">
        <f t="shared" si="142"/>
        <v>0</v>
      </c>
      <c r="G638" s="44">
        <f t="shared" si="143"/>
        <v>0</v>
      </c>
      <c r="H638" s="44">
        <f t="shared" si="144"/>
        <v>0</v>
      </c>
      <c r="I638" s="44">
        <f t="shared" si="145"/>
        <v>0</v>
      </c>
      <c r="J638" s="44">
        <f t="shared" si="146"/>
        <v>0</v>
      </c>
      <c r="K638" s="44">
        <f t="shared" si="147"/>
        <v>0</v>
      </c>
      <c r="L638" s="44">
        <f t="shared" si="148"/>
        <v>0</v>
      </c>
      <c r="M638" s="44">
        <f t="shared" ca="1" si="149"/>
        <v>-5.1713956673790377E-6</v>
      </c>
      <c r="N638" s="44">
        <f t="shared" ca="1" si="150"/>
        <v>0</v>
      </c>
      <c r="O638" s="124">
        <f t="shared" ca="1" si="151"/>
        <v>0</v>
      </c>
      <c r="P638" s="44">
        <f t="shared" ca="1" si="152"/>
        <v>0</v>
      </c>
      <c r="Q638" s="44">
        <f t="shared" ca="1" si="153"/>
        <v>0</v>
      </c>
      <c r="R638" s="28">
        <f t="shared" ca="1" si="154"/>
        <v>5.1713956673790377E-6</v>
      </c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</row>
    <row r="639" spans="1:35">
      <c r="A639" s="28"/>
      <c r="B639" s="28"/>
      <c r="C639" s="121"/>
      <c r="D639" s="123">
        <f t="shared" si="140"/>
        <v>0</v>
      </c>
      <c r="E639" s="123">
        <f t="shared" si="141"/>
        <v>0</v>
      </c>
      <c r="F639" s="44">
        <f t="shared" si="142"/>
        <v>0</v>
      </c>
      <c r="G639" s="44">
        <f t="shared" si="143"/>
        <v>0</v>
      </c>
      <c r="H639" s="44">
        <f t="shared" si="144"/>
        <v>0</v>
      </c>
      <c r="I639" s="44">
        <f t="shared" si="145"/>
        <v>0</v>
      </c>
      <c r="J639" s="44">
        <f t="shared" si="146"/>
        <v>0</v>
      </c>
      <c r="K639" s="44">
        <f t="shared" si="147"/>
        <v>0</v>
      </c>
      <c r="L639" s="44">
        <f t="shared" si="148"/>
        <v>0</v>
      </c>
      <c r="M639" s="44">
        <f t="shared" ca="1" si="149"/>
        <v>-5.1713956673790377E-6</v>
      </c>
      <c r="N639" s="44">
        <f t="shared" ca="1" si="150"/>
        <v>0</v>
      </c>
      <c r="O639" s="124">
        <f t="shared" ca="1" si="151"/>
        <v>0</v>
      </c>
      <c r="P639" s="44">
        <f t="shared" ca="1" si="152"/>
        <v>0</v>
      </c>
      <c r="Q639" s="44">
        <f t="shared" ca="1" si="153"/>
        <v>0</v>
      </c>
      <c r="R639" s="28">
        <f t="shared" ca="1" si="154"/>
        <v>5.1713956673790377E-6</v>
      </c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</row>
    <row r="640" spans="1:35">
      <c r="A640" s="28"/>
      <c r="B640" s="28"/>
      <c r="C640" s="121"/>
      <c r="D640" s="123">
        <f t="shared" si="140"/>
        <v>0</v>
      </c>
      <c r="E640" s="123">
        <f t="shared" si="141"/>
        <v>0</v>
      </c>
      <c r="F640" s="44">
        <f t="shared" si="142"/>
        <v>0</v>
      </c>
      <c r="G640" s="44">
        <f t="shared" si="143"/>
        <v>0</v>
      </c>
      <c r="H640" s="44">
        <f t="shared" si="144"/>
        <v>0</v>
      </c>
      <c r="I640" s="44">
        <f t="shared" si="145"/>
        <v>0</v>
      </c>
      <c r="J640" s="44">
        <f t="shared" si="146"/>
        <v>0</v>
      </c>
      <c r="K640" s="44">
        <f t="shared" si="147"/>
        <v>0</v>
      </c>
      <c r="L640" s="44">
        <f t="shared" si="148"/>
        <v>0</v>
      </c>
      <c r="M640" s="44">
        <f t="shared" ca="1" si="149"/>
        <v>-5.1713956673790377E-6</v>
      </c>
      <c r="N640" s="44">
        <f t="shared" ca="1" si="150"/>
        <v>0</v>
      </c>
      <c r="O640" s="124">
        <f t="shared" ca="1" si="151"/>
        <v>0</v>
      </c>
      <c r="P640" s="44">
        <f t="shared" ca="1" si="152"/>
        <v>0</v>
      </c>
      <c r="Q640" s="44">
        <f t="shared" ca="1" si="153"/>
        <v>0</v>
      </c>
      <c r="R640" s="28">
        <f t="shared" ca="1" si="154"/>
        <v>5.1713956673790377E-6</v>
      </c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</row>
    <row r="641" spans="1:35">
      <c r="A641" s="28"/>
      <c r="B641" s="28"/>
      <c r="C641" s="121"/>
      <c r="D641" s="123">
        <f t="shared" si="140"/>
        <v>0</v>
      </c>
      <c r="E641" s="123">
        <f t="shared" si="141"/>
        <v>0</v>
      </c>
      <c r="F641" s="44">
        <f t="shared" si="142"/>
        <v>0</v>
      </c>
      <c r="G641" s="44">
        <f t="shared" si="143"/>
        <v>0</v>
      </c>
      <c r="H641" s="44">
        <f t="shared" si="144"/>
        <v>0</v>
      </c>
      <c r="I641" s="44">
        <f t="shared" si="145"/>
        <v>0</v>
      </c>
      <c r="J641" s="44">
        <f t="shared" si="146"/>
        <v>0</v>
      </c>
      <c r="K641" s="44">
        <f t="shared" si="147"/>
        <v>0</v>
      </c>
      <c r="L641" s="44">
        <f t="shared" si="148"/>
        <v>0</v>
      </c>
      <c r="M641" s="44">
        <f t="shared" ca="1" si="149"/>
        <v>-5.1713956673790377E-6</v>
      </c>
      <c r="N641" s="44">
        <f t="shared" ca="1" si="150"/>
        <v>0</v>
      </c>
      <c r="O641" s="124">
        <f t="shared" ca="1" si="151"/>
        <v>0</v>
      </c>
      <c r="P641" s="44">
        <f t="shared" ca="1" si="152"/>
        <v>0</v>
      </c>
      <c r="Q641" s="44">
        <f t="shared" ca="1" si="153"/>
        <v>0</v>
      </c>
      <c r="R641" s="28">
        <f t="shared" ca="1" si="154"/>
        <v>5.1713956673790377E-6</v>
      </c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</row>
    <row r="642" spans="1:35">
      <c r="A642" s="28"/>
      <c r="B642" s="28"/>
      <c r="C642" s="121"/>
      <c r="D642" s="123">
        <f t="shared" si="140"/>
        <v>0</v>
      </c>
      <c r="E642" s="123">
        <f t="shared" si="141"/>
        <v>0</v>
      </c>
      <c r="F642" s="44">
        <f t="shared" si="142"/>
        <v>0</v>
      </c>
      <c r="G642" s="44">
        <f t="shared" si="143"/>
        <v>0</v>
      </c>
      <c r="H642" s="44">
        <f t="shared" si="144"/>
        <v>0</v>
      </c>
      <c r="I642" s="44">
        <f t="shared" si="145"/>
        <v>0</v>
      </c>
      <c r="J642" s="44">
        <f t="shared" si="146"/>
        <v>0</v>
      </c>
      <c r="K642" s="44">
        <f t="shared" si="147"/>
        <v>0</v>
      </c>
      <c r="L642" s="44">
        <f t="shared" si="148"/>
        <v>0</v>
      </c>
      <c r="M642" s="44">
        <f t="shared" ca="1" si="149"/>
        <v>-5.1713956673790377E-6</v>
      </c>
      <c r="N642" s="44">
        <f t="shared" ca="1" si="150"/>
        <v>0</v>
      </c>
      <c r="O642" s="124">
        <f t="shared" ca="1" si="151"/>
        <v>0</v>
      </c>
      <c r="P642" s="44">
        <f t="shared" ca="1" si="152"/>
        <v>0</v>
      </c>
      <c r="Q642" s="44">
        <f t="shared" ca="1" si="153"/>
        <v>0</v>
      </c>
      <c r="R642" s="28">
        <f t="shared" ca="1" si="154"/>
        <v>5.1713956673790377E-6</v>
      </c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</row>
    <row r="643" spans="1:35">
      <c r="A643" s="28"/>
      <c r="B643" s="28"/>
      <c r="C643" s="121"/>
      <c r="D643" s="123">
        <f t="shared" si="140"/>
        <v>0</v>
      </c>
      <c r="E643" s="123">
        <f t="shared" si="141"/>
        <v>0</v>
      </c>
      <c r="F643" s="44">
        <f t="shared" si="142"/>
        <v>0</v>
      </c>
      <c r="G643" s="44">
        <f t="shared" si="143"/>
        <v>0</v>
      </c>
      <c r="H643" s="44">
        <f t="shared" si="144"/>
        <v>0</v>
      </c>
      <c r="I643" s="44">
        <f t="shared" si="145"/>
        <v>0</v>
      </c>
      <c r="J643" s="44">
        <f t="shared" si="146"/>
        <v>0</v>
      </c>
      <c r="K643" s="44">
        <f t="shared" si="147"/>
        <v>0</v>
      </c>
      <c r="L643" s="44">
        <f t="shared" si="148"/>
        <v>0</v>
      </c>
      <c r="M643" s="44">
        <f t="shared" ca="1" si="149"/>
        <v>-5.1713956673790377E-6</v>
      </c>
      <c r="N643" s="44">
        <f t="shared" ca="1" si="150"/>
        <v>0</v>
      </c>
      <c r="O643" s="124">
        <f t="shared" ca="1" si="151"/>
        <v>0</v>
      </c>
      <c r="P643" s="44">
        <f t="shared" ca="1" si="152"/>
        <v>0</v>
      </c>
      <c r="Q643" s="44">
        <f t="shared" ca="1" si="153"/>
        <v>0</v>
      </c>
      <c r="R643" s="28">
        <f t="shared" ca="1" si="154"/>
        <v>5.1713956673790377E-6</v>
      </c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</row>
    <row r="644" spans="1:35">
      <c r="A644" s="28"/>
      <c r="B644" s="28"/>
      <c r="C644" s="121"/>
      <c r="D644" s="123">
        <f t="shared" si="140"/>
        <v>0</v>
      </c>
      <c r="E644" s="123">
        <f t="shared" si="141"/>
        <v>0</v>
      </c>
      <c r="F644" s="44">
        <f t="shared" si="142"/>
        <v>0</v>
      </c>
      <c r="G644" s="44">
        <f t="shared" si="143"/>
        <v>0</v>
      </c>
      <c r="H644" s="44">
        <f t="shared" si="144"/>
        <v>0</v>
      </c>
      <c r="I644" s="44">
        <f t="shared" si="145"/>
        <v>0</v>
      </c>
      <c r="J644" s="44">
        <f t="shared" si="146"/>
        <v>0</v>
      </c>
      <c r="K644" s="44">
        <f t="shared" si="147"/>
        <v>0</v>
      </c>
      <c r="L644" s="44">
        <f t="shared" si="148"/>
        <v>0</v>
      </c>
      <c r="M644" s="44">
        <f t="shared" ca="1" si="149"/>
        <v>-5.1713956673790377E-6</v>
      </c>
      <c r="N644" s="44">
        <f t="shared" ca="1" si="150"/>
        <v>0</v>
      </c>
      <c r="O644" s="124">
        <f t="shared" ca="1" si="151"/>
        <v>0</v>
      </c>
      <c r="P644" s="44">
        <f t="shared" ca="1" si="152"/>
        <v>0</v>
      </c>
      <c r="Q644" s="44">
        <f t="shared" ca="1" si="153"/>
        <v>0</v>
      </c>
      <c r="R644" s="28">
        <f t="shared" ca="1" si="154"/>
        <v>5.1713956673790377E-6</v>
      </c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</row>
    <row r="645" spans="1:35">
      <c r="A645" s="28"/>
      <c r="B645" s="28"/>
      <c r="C645" s="121"/>
      <c r="D645" s="123">
        <f t="shared" si="140"/>
        <v>0</v>
      </c>
      <c r="E645" s="123">
        <f t="shared" si="141"/>
        <v>0</v>
      </c>
      <c r="F645" s="44">
        <f t="shared" si="142"/>
        <v>0</v>
      </c>
      <c r="G645" s="44">
        <f t="shared" si="143"/>
        <v>0</v>
      </c>
      <c r="H645" s="44">
        <f t="shared" si="144"/>
        <v>0</v>
      </c>
      <c r="I645" s="44">
        <f t="shared" si="145"/>
        <v>0</v>
      </c>
      <c r="J645" s="44">
        <f t="shared" si="146"/>
        <v>0</v>
      </c>
      <c r="K645" s="44">
        <f t="shared" si="147"/>
        <v>0</v>
      </c>
      <c r="L645" s="44">
        <f t="shared" si="148"/>
        <v>0</v>
      </c>
      <c r="M645" s="44">
        <f t="shared" ca="1" si="149"/>
        <v>-5.1713956673790377E-6</v>
      </c>
      <c r="N645" s="44">
        <f t="shared" ca="1" si="150"/>
        <v>0</v>
      </c>
      <c r="O645" s="124">
        <f t="shared" ca="1" si="151"/>
        <v>0</v>
      </c>
      <c r="P645" s="44">
        <f t="shared" ca="1" si="152"/>
        <v>0</v>
      </c>
      <c r="Q645" s="44">
        <f t="shared" ca="1" si="153"/>
        <v>0</v>
      </c>
      <c r="R645" s="28">
        <f t="shared" ca="1" si="154"/>
        <v>5.1713956673790377E-6</v>
      </c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</row>
    <row r="646" spans="1:35">
      <c r="A646" s="28"/>
      <c r="B646" s="28"/>
      <c r="C646" s="121"/>
      <c r="D646" s="123">
        <f t="shared" si="140"/>
        <v>0</v>
      </c>
      <c r="E646" s="123">
        <f t="shared" si="141"/>
        <v>0</v>
      </c>
      <c r="F646" s="44">
        <f t="shared" si="142"/>
        <v>0</v>
      </c>
      <c r="G646" s="44">
        <f t="shared" si="143"/>
        <v>0</v>
      </c>
      <c r="H646" s="44">
        <f t="shared" si="144"/>
        <v>0</v>
      </c>
      <c r="I646" s="44">
        <f t="shared" si="145"/>
        <v>0</v>
      </c>
      <c r="J646" s="44">
        <f t="shared" si="146"/>
        <v>0</v>
      </c>
      <c r="K646" s="44">
        <f t="shared" si="147"/>
        <v>0</v>
      </c>
      <c r="L646" s="44">
        <f t="shared" si="148"/>
        <v>0</v>
      </c>
      <c r="M646" s="44">
        <f t="shared" ca="1" si="149"/>
        <v>-5.1713956673790377E-6</v>
      </c>
      <c r="N646" s="44">
        <f t="shared" ca="1" si="150"/>
        <v>0</v>
      </c>
      <c r="O646" s="124">
        <f t="shared" ca="1" si="151"/>
        <v>0</v>
      </c>
      <c r="P646" s="44">
        <f t="shared" ca="1" si="152"/>
        <v>0</v>
      </c>
      <c r="Q646" s="44">
        <f t="shared" ca="1" si="153"/>
        <v>0</v>
      </c>
      <c r="R646" s="28">
        <f t="shared" ca="1" si="154"/>
        <v>5.1713956673790377E-6</v>
      </c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</row>
    <row r="647" spans="1:35">
      <c r="A647" s="28"/>
      <c r="B647" s="28"/>
      <c r="C647" s="121"/>
      <c r="D647" s="123">
        <f t="shared" si="140"/>
        <v>0</v>
      </c>
      <c r="E647" s="123">
        <f t="shared" si="141"/>
        <v>0</v>
      </c>
      <c r="F647" s="44">
        <f t="shared" si="142"/>
        <v>0</v>
      </c>
      <c r="G647" s="44">
        <f t="shared" si="143"/>
        <v>0</v>
      </c>
      <c r="H647" s="44">
        <f t="shared" si="144"/>
        <v>0</v>
      </c>
      <c r="I647" s="44">
        <f t="shared" si="145"/>
        <v>0</v>
      </c>
      <c r="J647" s="44">
        <f t="shared" si="146"/>
        <v>0</v>
      </c>
      <c r="K647" s="44">
        <f t="shared" si="147"/>
        <v>0</v>
      </c>
      <c r="L647" s="44">
        <f t="shared" si="148"/>
        <v>0</v>
      </c>
      <c r="M647" s="44">
        <f t="shared" ca="1" si="149"/>
        <v>-5.1713956673790377E-6</v>
      </c>
      <c r="N647" s="44">
        <f t="shared" ca="1" si="150"/>
        <v>0</v>
      </c>
      <c r="O647" s="124">
        <f t="shared" ca="1" si="151"/>
        <v>0</v>
      </c>
      <c r="P647" s="44">
        <f t="shared" ca="1" si="152"/>
        <v>0</v>
      </c>
      <c r="Q647" s="44">
        <f t="shared" ca="1" si="153"/>
        <v>0</v>
      </c>
      <c r="R647" s="28">
        <f t="shared" ca="1" si="154"/>
        <v>5.1713956673790377E-6</v>
      </c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</row>
    <row r="648" spans="1:35">
      <c r="A648" s="28"/>
      <c r="B648" s="28"/>
      <c r="C648" s="121"/>
      <c r="D648" s="123">
        <f t="shared" si="140"/>
        <v>0</v>
      </c>
      <c r="E648" s="123">
        <f t="shared" si="141"/>
        <v>0</v>
      </c>
      <c r="F648" s="44">
        <f t="shared" si="142"/>
        <v>0</v>
      </c>
      <c r="G648" s="44">
        <f t="shared" si="143"/>
        <v>0</v>
      </c>
      <c r="H648" s="44">
        <f t="shared" si="144"/>
        <v>0</v>
      </c>
      <c r="I648" s="44">
        <f t="shared" si="145"/>
        <v>0</v>
      </c>
      <c r="J648" s="44">
        <f t="shared" si="146"/>
        <v>0</v>
      </c>
      <c r="K648" s="44">
        <f t="shared" si="147"/>
        <v>0</v>
      </c>
      <c r="L648" s="44">
        <f t="shared" si="148"/>
        <v>0</v>
      </c>
      <c r="M648" s="44">
        <f t="shared" ca="1" si="149"/>
        <v>-5.1713956673790377E-6</v>
      </c>
      <c r="N648" s="44">
        <f t="shared" ca="1" si="150"/>
        <v>0</v>
      </c>
      <c r="O648" s="124">
        <f t="shared" ca="1" si="151"/>
        <v>0</v>
      </c>
      <c r="P648" s="44">
        <f t="shared" ca="1" si="152"/>
        <v>0</v>
      </c>
      <c r="Q648" s="44">
        <f t="shared" ca="1" si="153"/>
        <v>0</v>
      </c>
      <c r="R648" s="28">
        <f t="shared" ca="1" si="154"/>
        <v>5.1713956673790377E-6</v>
      </c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</row>
    <row r="649" spans="1:35">
      <c r="A649" s="28"/>
      <c r="B649" s="28"/>
      <c r="C649" s="121"/>
      <c r="D649" s="123">
        <f t="shared" si="140"/>
        <v>0</v>
      </c>
      <c r="E649" s="123">
        <f t="shared" si="141"/>
        <v>0</v>
      </c>
      <c r="F649" s="44">
        <f t="shared" si="142"/>
        <v>0</v>
      </c>
      <c r="G649" s="44">
        <f t="shared" si="143"/>
        <v>0</v>
      </c>
      <c r="H649" s="44">
        <f t="shared" si="144"/>
        <v>0</v>
      </c>
      <c r="I649" s="44">
        <f t="shared" si="145"/>
        <v>0</v>
      </c>
      <c r="J649" s="44">
        <f t="shared" si="146"/>
        <v>0</v>
      </c>
      <c r="K649" s="44">
        <f t="shared" si="147"/>
        <v>0</v>
      </c>
      <c r="L649" s="44">
        <f t="shared" si="148"/>
        <v>0</v>
      </c>
      <c r="M649" s="44">
        <f t="shared" ca="1" si="149"/>
        <v>-5.1713956673790377E-6</v>
      </c>
      <c r="N649" s="44">
        <f t="shared" ca="1" si="150"/>
        <v>0</v>
      </c>
      <c r="O649" s="124">
        <f t="shared" ca="1" si="151"/>
        <v>0</v>
      </c>
      <c r="P649" s="44">
        <f t="shared" ca="1" si="152"/>
        <v>0</v>
      </c>
      <c r="Q649" s="44">
        <f t="shared" ca="1" si="153"/>
        <v>0</v>
      </c>
      <c r="R649" s="28">
        <f t="shared" ca="1" si="154"/>
        <v>5.1713956673790377E-6</v>
      </c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</row>
    <row r="650" spans="1:35">
      <c r="A650" s="28"/>
      <c r="B650" s="28"/>
      <c r="C650" s="121"/>
      <c r="D650" s="123">
        <f t="shared" si="140"/>
        <v>0</v>
      </c>
      <c r="E650" s="123">
        <f t="shared" si="141"/>
        <v>0</v>
      </c>
      <c r="F650" s="44">
        <f t="shared" si="142"/>
        <v>0</v>
      </c>
      <c r="G650" s="44">
        <f t="shared" si="143"/>
        <v>0</v>
      </c>
      <c r="H650" s="44">
        <f t="shared" si="144"/>
        <v>0</v>
      </c>
      <c r="I650" s="44">
        <f t="shared" si="145"/>
        <v>0</v>
      </c>
      <c r="J650" s="44">
        <f t="shared" si="146"/>
        <v>0</v>
      </c>
      <c r="K650" s="44">
        <f t="shared" si="147"/>
        <v>0</v>
      </c>
      <c r="L650" s="44">
        <f t="shared" si="148"/>
        <v>0</v>
      </c>
      <c r="M650" s="44">
        <f t="shared" ca="1" si="149"/>
        <v>-5.1713956673790377E-6</v>
      </c>
      <c r="N650" s="44">
        <f t="shared" ca="1" si="150"/>
        <v>0</v>
      </c>
      <c r="O650" s="124">
        <f t="shared" ca="1" si="151"/>
        <v>0</v>
      </c>
      <c r="P650" s="44">
        <f t="shared" ca="1" si="152"/>
        <v>0</v>
      </c>
      <c r="Q650" s="44">
        <f t="shared" ca="1" si="153"/>
        <v>0</v>
      </c>
      <c r="R650" s="28">
        <f t="shared" ca="1" si="154"/>
        <v>5.1713956673790377E-6</v>
      </c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</row>
    <row r="651" spans="1:35">
      <c r="A651" s="28"/>
      <c r="B651" s="28"/>
      <c r="C651" s="121"/>
      <c r="D651" s="123">
        <f t="shared" si="140"/>
        <v>0</v>
      </c>
      <c r="E651" s="123">
        <f t="shared" si="141"/>
        <v>0</v>
      </c>
      <c r="F651" s="44">
        <f t="shared" si="142"/>
        <v>0</v>
      </c>
      <c r="G651" s="44">
        <f t="shared" si="143"/>
        <v>0</v>
      </c>
      <c r="H651" s="44">
        <f t="shared" si="144"/>
        <v>0</v>
      </c>
      <c r="I651" s="44">
        <f t="shared" si="145"/>
        <v>0</v>
      </c>
      <c r="J651" s="44">
        <f t="shared" si="146"/>
        <v>0</v>
      </c>
      <c r="K651" s="44">
        <f t="shared" si="147"/>
        <v>0</v>
      </c>
      <c r="L651" s="44">
        <f t="shared" si="148"/>
        <v>0</v>
      </c>
      <c r="M651" s="44">
        <f t="shared" ca="1" si="149"/>
        <v>-5.1713956673790377E-6</v>
      </c>
      <c r="N651" s="44">
        <f t="shared" ca="1" si="150"/>
        <v>0</v>
      </c>
      <c r="O651" s="124">
        <f t="shared" ca="1" si="151"/>
        <v>0</v>
      </c>
      <c r="P651" s="44">
        <f t="shared" ca="1" si="152"/>
        <v>0</v>
      </c>
      <c r="Q651" s="44">
        <f t="shared" ca="1" si="153"/>
        <v>0</v>
      </c>
      <c r="R651" s="28">
        <f t="shared" ca="1" si="154"/>
        <v>5.1713956673790377E-6</v>
      </c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</row>
    <row r="652" spans="1:35">
      <c r="A652" s="28"/>
      <c r="B652" s="28"/>
      <c r="C652" s="121"/>
      <c r="D652" s="123">
        <f t="shared" si="140"/>
        <v>0</v>
      </c>
      <c r="E652" s="123">
        <f t="shared" si="141"/>
        <v>0</v>
      </c>
      <c r="F652" s="44">
        <f t="shared" si="142"/>
        <v>0</v>
      </c>
      <c r="G652" s="44">
        <f t="shared" si="143"/>
        <v>0</v>
      </c>
      <c r="H652" s="44">
        <f t="shared" si="144"/>
        <v>0</v>
      </c>
      <c r="I652" s="44">
        <f t="shared" si="145"/>
        <v>0</v>
      </c>
      <c r="J652" s="44">
        <f t="shared" si="146"/>
        <v>0</v>
      </c>
      <c r="K652" s="44">
        <f t="shared" si="147"/>
        <v>0</v>
      </c>
      <c r="L652" s="44">
        <f t="shared" si="148"/>
        <v>0</v>
      </c>
      <c r="M652" s="44">
        <f t="shared" ca="1" si="149"/>
        <v>-5.1713956673790377E-6</v>
      </c>
      <c r="N652" s="44">
        <f t="shared" ca="1" si="150"/>
        <v>0</v>
      </c>
      <c r="O652" s="124">
        <f t="shared" ca="1" si="151"/>
        <v>0</v>
      </c>
      <c r="P652" s="44">
        <f t="shared" ca="1" si="152"/>
        <v>0</v>
      </c>
      <c r="Q652" s="44">
        <f t="shared" ca="1" si="153"/>
        <v>0</v>
      </c>
      <c r="R652" s="28">
        <f t="shared" ca="1" si="154"/>
        <v>5.1713956673790377E-6</v>
      </c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</row>
    <row r="653" spans="1:35">
      <c r="A653" s="28"/>
      <c r="B653" s="28"/>
      <c r="C653" s="121"/>
      <c r="D653" s="123">
        <f t="shared" si="140"/>
        <v>0</v>
      </c>
      <c r="E653" s="123">
        <f t="shared" si="141"/>
        <v>0</v>
      </c>
      <c r="F653" s="44">
        <f t="shared" si="142"/>
        <v>0</v>
      </c>
      <c r="G653" s="44">
        <f t="shared" si="143"/>
        <v>0</v>
      </c>
      <c r="H653" s="44">
        <f t="shared" si="144"/>
        <v>0</v>
      </c>
      <c r="I653" s="44">
        <f t="shared" si="145"/>
        <v>0</v>
      </c>
      <c r="J653" s="44">
        <f t="shared" si="146"/>
        <v>0</v>
      </c>
      <c r="K653" s="44">
        <f t="shared" si="147"/>
        <v>0</v>
      </c>
      <c r="L653" s="44">
        <f t="shared" si="148"/>
        <v>0</v>
      </c>
      <c r="M653" s="44">
        <f t="shared" ca="1" si="149"/>
        <v>-5.1713956673790377E-6</v>
      </c>
      <c r="N653" s="44">
        <f t="shared" ca="1" si="150"/>
        <v>0</v>
      </c>
      <c r="O653" s="124">
        <f t="shared" ca="1" si="151"/>
        <v>0</v>
      </c>
      <c r="P653" s="44">
        <f t="shared" ca="1" si="152"/>
        <v>0</v>
      </c>
      <c r="Q653" s="44">
        <f t="shared" ca="1" si="153"/>
        <v>0</v>
      </c>
      <c r="R653" s="28">
        <f t="shared" ca="1" si="154"/>
        <v>5.1713956673790377E-6</v>
      </c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</row>
    <row r="654" spans="1:35">
      <c r="A654" s="28"/>
      <c r="B654" s="28"/>
      <c r="C654" s="121"/>
      <c r="D654" s="123">
        <f t="shared" si="140"/>
        <v>0</v>
      </c>
      <c r="E654" s="123">
        <f t="shared" si="141"/>
        <v>0</v>
      </c>
      <c r="F654" s="44">
        <f t="shared" si="142"/>
        <v>0</v>
      </c>
      <c r="G654" s="44">
        <f t="shared" si="143"/>
        <v>0</v>
      </c>
      <c r="H654" s="44">
        <f t="shared" si="144"/>
        <v>0</v>
      </c>
      <c r="I654" s="44">
        <f t="shared" si="145"/>
        <v>0</v>
      </c>
      <c r="J654" s="44">
        <f t="shared" si="146"/>
        <v>0</v>
      </c>
      <c r="K654" s="44">
        <f t="shared" si="147"/>
        <v>0</v>
      </c>
      <c r="L654" s="44">
        <f t="shared" si="148"/>
        <v>0</v>
      </c>
      <c r="M654" s="44">
        <f t="shared" ca="1" si="149"/>
        <v>-5.1713956673790377E-6</v>
      </c>
      <c r="N654" s="44">
        <f t="shared" ca="1" si="150"/>
        <v>0</v>
      </c>
      <c r="O654" s="124">
        <f t="shared" ca="1" si="151"/>
        <v>0</v>
      </c>
      <c r="P654" s="44">
        <f t="shared" ca="1" si="152"/>
        <v>0</v>
      </c>
      <c r="Q654" s="44">
        <f t="shared" ca="1" si="153"/>
        <v>0</v>
      </c>
      <c r="R654" s="28">
        <f t="shared" ca="1" si="154"/>
        <v>5.1713956673790377E-6</v>
      </c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</row>
    <row r="655" spans="1:35">
      <c r="A655" s="28"/>
      <c r="B655" s="28"/>
      <c r="C655" s="121"/>
      <c r="D655" s="123">
        <f t="shared" si="140"/>
        <v>0</v>
      </c>
      <c r="E655" s="123">
        <f t="shared" si="141"/>
        <v>0</v>
      </c>
      <c r="F655" s="44">
        <f t="shared" si="142"/>
        <v>0</v>
      </c>
      <c r="G655" s="44">
        <f t="shared" si="143"/>
        <v>0</v>
      </c>
      <c r="H655" s="44">
        <f t="shared" si="144"/>
        <v>0</v>
      </c>
      <c r="I655" s="44">
        <f t="shared" si="145"/>
        <v>0</v>
      </c>
      <c r="J655" s="44">
        <f t="shared" si="146"/>
        <v>0</v>
      </c>
      <c r="K655" s="44">
        <f t="shared" si="147"/>
        <v>0</v>
      </c>
      <c r="L655" s="44">
        <f t="shared" si="148"/>
        <v>0</v>
      </c>
      <c r="M655" s="44">
        <f t="shared" ca="1" si="149"/>
        <v>-5.1713956673790377E-6</v>
      </c>
      <c r="N655" s="44">
        <f t="shared" ca="1" si="150"/>
        <v>0</v>
      </c>
      <c r="O655" s="124">
        <f t="shared" ca="1" si="151"/>
        <v>0</v>
      </c>
      <c r="P655" s="44">
        <f t="shared" ca="1" si="152"/>
        <v>0</v>
      </c>
      <c r="Q655" s="44">
        <f t="shared" ca="1" si="153"/>
        <v>0</v>
      </c>
      <c r="R655" s="28">
        <f t="shared" ca="1" si="154"/>
        <v>5.1713956673790377E-6</v>
      </c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</row>
    <row r="656" spans="1:35">
      <c r="A656" s="28"/>
      <c r="B656" s="28"/>
      <c r="C656" s="121"/>
      <c r="D656" s="123">
        <f t="shared" si="140"/>
        <v>0</v>
      </c>
      <c r="E656" s="123">
        <f t="shared" si="141"/>
        <v>0</v>
      </c>
      <c r="F656" s="44">
        <f t="shared" si="142"/>
        <v>0</v>
      </c>
      <c r="G656" s="44">
        <f t="shared" si="143"/>
        <v>0</v>
      </c>
      <c r="H656" s="44">
        <f t="shared" si="144"/>
        <v>0</v>
      </c>
      <c r="I656" s="44">
        <f t="shared" si="145"/>
        <v>0</v>
      </c>
      <c r="J656" s="44">
        <f t="shared" si="146"/>
        <v>0</v>
      </c>
      <c r="K656" s="44">
        <f t="shared" si="147"/>
        <v>0</v>
      </c>
      <c r="L656" s="44">
        <f t="shared" si="148"/>
        <v>0</v>
      </c>
      <c r="M656" s="44">
        <f t="shared" ca="1" si="149"/>
        <v>-5.1713956673790377E-6</v>
      </c>
      <c r="N656" s="44">
        <f t="shared" ca="1" si="150"/>
        <v>0</v>
      </c>
      <c r="O656" s="124">
        <f t="shared" ca="1" si="151"/>
        <v>0</v>
      </c>
      <c r="P656" s="44">
        <f t="shared" ca="1" si="152"/>
        <v>0</v>
      </c>
      <c r="Q656" s="44">
        <f t="shared" ca="1" si="153"/>
        <v>0</v>
      </c>
      <c r="R656" s="28">
        <f t="shared" ca="1" si="154"/>
        <v>5.1713956673790377E-6</v>
      </c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</row>
    <row r="657" spans="1:35">
      <c r="A657" s="28"/>
      <c r="B657" s="28"/>
      <c r="C657" s="121"/>
      <c r="D657" s="123">
        <f t="shared" si="140"/>
        <v>0</v>
      </c>
      <c r="E657" s="123">
        <f t="shared" si="141"/>
        <v>0</v>
      </c>
      <c r="F657" s="44">
        <f t="shared" si="142"/>
        <v>0</v>
      </c>
      <c r="G657" s="44">
        <f t="shared" si="143"/>
        <v>0</v>
      </c>
      <c r="H657" s="44">
        <f t="shared" si="144"/>
        <v>0</v>
      </c>
      <c r="I657" s="44">
        <f t="shared" si="145"/>
        <v>0</v>
      </c>
      <c r="J657" s="44">
        <f t="shared" si="146"/>
        <v>0</v>
      </c>
      <c r="K657" s="44">
        <f t="shared" si="147"/>
        <v>0</v>
      </c>
      <c r="L657" s="44">
        <f t="shared" si="148"/>
        <v>0</v>
      </c>
      <c r="M657" s="44">
        <f t="shared" ca="1" si="149"/>
        <v>-5.1713956673790377E-6</v>
      </c>
      <c r="N657" s="44">
        <f t="shared" ca="1" si="150"/>
        <v>0</v>
      </c>
      <c r="O657" s="124">
        <f t="shared" ca="1" si="151"/>
        <v>0</v>
      </c>
      <c r="P657" s="44">
        <f t="shared" ca="1" si="152"/>
        <v>0</v>
      </c>
      <c r="Q657" s="44">
        <f t="shared" ca="1" si="153"/>
        <v>0</v>
      </c>
      <c r="R657" s="28">
        <f t="shared" ca="1" si="154"/>
        <v>5.1713956673790377E-6</v>
      </c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</row>
    <row r="658" spans="1:35">
      <c r="A658" s="28"/>
      <c r="B658" s="28"/>
      <c r="C658" s="121"/>
      <c r="D658" s="123">
        <f t="shared" si="140"/>
        <v>0</v>
      </c>
      <c r="E658" s="123">
        <f t="shared" si="141"/>
        <v>0</v>
      </c>
      <c r="F658" s="44">
        <f t="shared" si="142"/>
        <v>0</v>
      </c>
      <c r="G658" s="44">
        <f t="shared" si="143"/>
        <v>0</v>
      </c>
      <c r="H658" s="44">
        <f t="shared" si="144"/>
        <v>0</v>
      </c>
      <c r="I658" s="44">
        <f t="shared" si="145"/>
        <v>0</v>
      </c>
      <c r="J658" s="44">
        <f t="shared" si="146"/>
        <v>0</v>
      </c>
      <c r="K658" s="44">
        <f t="shared" si="147"/>
        <v>0</v>
      </c>
      <c r="L658" s="44">
        <f t="shared" si="148"/>
        <v>0</v>
      </c>
      <c r="M658" s="44">
        <f t="shared" ca="1" si="149"/>
        <v>-5.1713956673790377E-6</v>
      </c>
      <c r="N658" s="44">
        <f t="shared" ca="1" si="150"/>
        <v>0</v>
      </c>
      <c r="O658" s="124">
        <f t="shared" ca="1" si="151"/>
        <v>0</v>
      </c>
      <c r="P658" s="44">
        <f t="shared" ca="1" si="152"/>
        <v>0</v>
      </c>
      <c r="Q658" s="44">
        <f t="shared" ca="1" si="153"/>
        <v>0</v>
      </c>
      <c r="R658" s="28">
        <f t="shared" ca="1" si="154"/>
        <v>5.1713956673790377E-6</v>
      </c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</row>
    <row r="659" spans="1:35">
      <c r="A659" s="28"/>
      <c r="B659" s="28"/>
      <c r="C659" s="121"/>
      <c r="D659" s="123">
        <f t="shared" si="140"/>
        <v>0</v>
      </c>
      <c r="E659" s="123">
        <f t="shared" si="141"/>
        <v>0</v>
      </c>
      <c r="F659" s="44">
        <f t="shared" si="142"/>
        <v>0</v>
      </c>
      <c r="G659" s="44">
        <f t="shared" si="143"/>
        <v>0</v>
      </c>
      <c r="H659" s="44">
        <f t="shared" si="144"/>
        <v>0</v>
      </c>
      <c r="I659" s="44">
        <f t="shared" si="145"/>
        <v>0</v>
      </c>
      <c r="J659" s="44">
        <f t="shared" si="146"/>
        <v>0</v>
      </c>
      <c r="K659" s="44">
        <f t="shared" si="147"/>
        <v>0</v>
      </c>
      <c r="L659" s="44">
        <f t="shared" si="148"/>
        <v>0</v>
      </c>
      <c r="M659" s="44">
        <f t="shared" ca="1" si="149"/>
        <v>-5.1713956673790377E-6</v>
      </c>
      <c r="N659" s="44">
        <f t="shared" ca="1" si="150"/>
        <v>0</v>
      </c>
      <c r="O659" s="124">
        <f t="shared" ca="1" si="151"/>
        <v>0</v>
      </c>
      <c r="P659" s="44">
        <f t="shared" ca="1" si="152"/>
        <v>0</v>
      </c>
      <c r="Q659" s="44">
        <f t="shared" ca="1" si="153"/>
        <v>0</v>
      </c>
      <c r="R659" s="28">
        <f t="shared" ca="1" si="154"/>
        <v>5.1713956673790377E-6</v>
      </c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</row>
    <row r="660" spans="1:35">
      <c r="A660" s="28"/>
      <c r="B660" s="28"/>
      <c r="C660" s="121"/>
      <c r="D660" s="123">
        <f t="shared" si="140"/>
        <v>0</v>
      </c>
      <c r="E660" s="123">
        <f t="shared" si="141"/>
        <v>0</v>
      </c>
      <c r="F660" s="44">
        <f t="shared" si="142"/>
        <v>0</v>
      </c>
      <c r="G660" s="44">
        <f t="shared" si="143"/>
        <v>0</v>
      </c>
      <c r="H660" s="44">
        <f t="shared" si="144"/>
        <v>0</v>
      </c>
      <c r="I660" s="44">
        <f t="shared" si="145"/>
        <v>0</v>
      </c>
      <c r="J660" s="44">
        <f t="shared" si="146"/>
        <v>0</v>
      </c>
      <c r="K660" s="44">
        <f t="shared" si="147"/>
        <v>0</v>
      </c>
      <c r="L660" s="44">
        <f t="shared" si="148"/>
        <v>0</v>
      </c>
      <c r="M660" s="44">
        <f t="shared" ca="1" si="149"/>
        <v>-5.1713956673790377E-6</v>
      </c>
      <c r="N660" s="44">
        <f t="shared" ca="1" si="150"/>
        <v>0</v>
      </c>
      <c r="O660" s="124">
        <f t="shared" ca="1" si="151"/>
        <v>0</v>
      </c>
      <c r="P660" s="44">
        <f t="shared" ca="1" si="152"/>
        <v>0</v>
      </c>
      <c r="Q660" s="44">
        <f t="shared" ca="1" si="153"/>
        <v>0</v>
      </c>
      <c r="R660" s="28">
        <f t="shared" ca="1" si="154"/>
        <v>5.1713956673790377E-6</v>
      </c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</row>
    <row r="661" spans="1:35">
      <c r="A661" s="28"/>
      <c r="B661" s="28"/>
      <c r="C661" s="121"/>
      <c r="D661" s="123">
        <f t="shared" ref="D661:D724" si="155">A661/A$18</f>
        <v>0</v>
      </c>
      <c r="E661" s="123">
        <f t="shared" ref="E661:E724" si="156">B661/B$18</f>
        <v>0</v>
      </c>
      <c r="F661" s="44">
        <f t="shared" ref="F661:F724" si="157">$C661*D661</f>
        <v>0</v>
      </c>
      <c r="G661" s="44">
        <f t="shared" ref="G661:G724" si="158">$C661*E661</f>
        <v>0</v>
      </c>
      <c r="H661" s="44">
        <f t="shared" ref="H661:H724" si="159">C661*D661*D661</f>
        <v>0</v>
      </c>
      <c r="I661" s="44">
        <f t="shared" ref="I661:I724" si="160">C661*D661*D661*D661</f>
        <v>0</v>
      </c>
      <c r="J661" s="44">
        <f t="shared" ref="J661:J724" si="161">C661*D661*D661*D661*D661</f>
        <v>0</v>
      </c>
      <c r="K661" s="44">
        <f t="shared" ref="K661:K724" si="162">C661*E661*D661</f>
        <v>0</v>
      </c>
      <c r="L661" s="44">
        <f t="shared" ref="L661:L724" si="163">C661*E661*D661*D661</f>
        <v>0</v>
      </c>
      <c r="M661" s="44">
        <f t="shared" ref="M661:M724" ca="1" si="164">+E$4+E$5*D661+E$6*D661^2</f>
        <v>-5.1713956673790377E-6</v>
      </c>
      <c r="N661" s="44">
        <f t="shared" ref="N661:N724" ca="1" si="165">C661*(M661-E661)^2</f>
        <v>0</v>
      </c>
      <c r="O661" s="124">
        <f t="shared" ref="O661:O724" ca="1" si="166">(C661*O$1-O$2*F661+O$3*H661)^2</f>
        <v>0</v>
      </c>
      <c r="P661" s="44">
        <f t="shared" ref="P661:P724" ca="1" si="167">(-C661*O$2+O$4*F661-O$5*H661)^2</f>
        <v>0</v>
      </c>
      <c r="Q661" s="44">
        <f t="shared" ref="Q661:Q724" ca="1" si="168">+(C661*O$3-F661*O$5+H661*O$6)^2</f>
        <v>0</v>
      </c>
      <c r="R661" s="28">
        <f t="shared" ref="R661:R724" ca="1" si="169">+E661-M661</f>
        <v>5.1713956673790377E-6</v>
      </c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</row>
    <row r="662" spans="1:35">
      <c r="A662" s="28"/>
      <c r="B662" s="28"/>
      <c r="C662" s="121"/>
      <c r="D662" s="123">
        <f t="shared" si="155"/>
        <v>0</v>
      </c>
      <c r="E662" s="123">
        <f t="shared" si="156"/>
        <v>0</v>
      </c>
      <c r="F662" s="44">
        <f t="shared" si="157"/>
        <v>0</v>
      </c>
      <c r="G662" s="44">
        <f t="shared" si="158"/>
        <v>0</v>
      </c>
      <c r="H662" s="44">
        <f t="shared" si="159"/>
        <v>0</v>
      </c>
      <c r="I662" s="44">
        <f t="shared" si="160"/>
        <v>0</v>
      </c>
      <c r="J662" s="44">
        <f t="shared" si="161"/>
        <v>0</v>
      </c>
      <c r="K662" s="44">
        <f t="shared" si="162"/>
        <v>0</v>
      </c>
      <c r="L662" s="44">
        <f t="shared" si="163"/>
        <v>0</v>
      </c>
      <c r="M662" s="44">
        <f t="shared" ca="1" si="164"/>
        <v>-5.1713956673790377E-6</v>
      </c>
      <c r="N662" s="44">
        <f t="shared" ca="1" si="165"/>
        <v>0</v>
      </c>
      <c r="O662" s="124">
        <f t="shared" ca="1" si="166"/>
        <v>0</v>
      </c>
      <c r="P662" s="44">
        <f t="shared" ca="1" si="167"/>
        <v>0</v>
      </c>
      <c r="Q662" s="44">
        <f t="shared" ca="1" si="168"/>
        <v>0</v>
      </c>
      <c r="R662" s="28">
        <f t="shared" ca="1" si="169"/>
        <v>5.1713956673790377E-6</v>
      </c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</row>
    <row r="663" spans="1:35">
      <c r="A663" s="28"/>
      <c r="B663" s="28"/>
      <c r="C663" s="121"/>
      <c r="D663" s="123">
        <f t="shared" si="155"/>
        <v>0</v>
      </c>
      <c r="E663" s="123">
        <f t="shared" si="156"/>
        <v>0</v>
      </c>
      <c r="F663" s="44">
        <f t="shared" si="157"/>
        <v>0</v>
      </c>
      <c r="G663" s="44">
        <f t="shared" si="158"/>
        <v>0</v>
      </c>
      <c r="H663" s="44">
        <f t="shared" si="159"/>
        <v>0</v>
      </c>
      <c r="I663" s="44">
        <f t="shared" si="160"/>
        <v>0</v>
      </c>
      <c r="J663" s="44">
        <f t="shared" si="161"/>
        <v>0</v>
      </c>
      <c r="K663" s="44">
        <f t="shared" si="162"/>
        <v>0</v>
      </c>
      <c r="L663" s="44">
        <f t="shared" si="163"/>
        <v>0</v>
      </c>
      <c r="M663" s="44">
        <f t="shared" ca="1" si="164"/>
        <v>-5.1713956673790377E-6</v>
      </c>
      <c r="N663" s="44">
        <f t="shared" ca="1" si="165"/>
        <v>0</v>
      </c>
      <c r="O663" s="124">
        <f t="shared" ca="1" si="166"/>
        <v>0</v>
      </c>
      <c r="P663" s="44">
        <f t="shared" ca="1" si="167"/>
        <v>0</v>
      </c>
      <c r="Q663" s="44">
        <f t="shared" ca="1" si="168"/>
        <v>0</v>
      </c>
      <c r="R663" s="28">
        <f t="shared" ca="1" si="169"/>
        <v>5.1713956673790377E-6</v>
      </c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</row>
    <row r="664" spans="1:35">
      <c r="A664" s="28"/>
      <c r="B664" s="28"/>
      <c r="C664" s="121"/>
      <c r="D664" s="123">
        <f t="shared" si="155"/>
        <v>0</v>
      </c>
      <c r="E664" s="123">
        <f t="shared" si="156"/>
        <v>0</v>
      </c>
      <c r="F664" s="44">
        <f t="shared" si="157"/>
        <v>0</v>
      </c>
      <c r="G664" s="44">
        <f t="shared" si="158"/>
        <v>0</v>
      </c>
      <c r="H664" s="44">
        <f t="shared" si="159"/>
        <v>0</v>
      </c>
      <c r="I664" s="44">
        <f t="shared" si="160"/>
        <v>0</v>
      </c>
      <c r="J664" s="44">
        <f t="shared" si="161"/>
        <v>0</v>
      </c>
      <c r="K664" s="44">
        <f t="shared" si="162"/>
        <v>0</v>
      </c>
      <c r="L664" s="44">
        <f t="shared" si="163"/>
        <v>0</v>
      </c>
      <c r="M664" s="44">
        <f t="shared" ca="1" si="164"/>
        <v>-5.1713956673790377E-6</v>
      </c>
      <c r="N664" s="44">
        <f t="shared" ca="1" si="165"/>
        <v>0</v>
      </c>
      <c r="O664" s="124">
        <f t="shared" ca="1" si="166"/>
        <v>0</v>
      </c>
      <c r="P664" s="44">
        <f t="shared" ca="1" si="167"/>
        <v>0</v>
      </c>
      <c r="Q664" s="44">
        <f t="shared" ca="1" si="168"/>
        <v>0</v>
      </c>
      <c r="R664" s="28">
        <f t="shared" ca="1" si="169"/>
        <v>5.1713956673790377E-6</v>
      </c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</row>
    <row r="665" spans="1:35">
      <c r="A665" s="28"/>
      <c r="B665" s="28"/>
      <c r="C665" s="121"/>
      <c r="D665" s="123">
        <f t="shared" si="155"/>
        <v>0</v>
      </c>
      <c r="E665" s="123">
        <f t="shared" si="156"/>
        <v>0</v>
      </c>
      <c r="F665" s="44">
        <f t="shared" si="157"/>
        <v>0</v>
      </c>
      <c r="G665" s="44">
        <f t="shared" si="158"/>
        <v>0</v>
      </c>
      <c r="H665" s="44">
        <f t="shared" si="159"/>
        <v>0</v>
      </c>
      <c r="I665" s="44">
        <f t="shared" si="160"/>
        <v>0</v>
      </c>
      <c r="J665" s="44">
        <f t="shared" si="161"/>
        <v>0</v>
      </c>
      <c r="K665" s="44">
        <f t="shared" si="162"/>
        <v>0</v>
      </c>
      <c r="L665" s="44">
        <f t="shared" si="163"/>
        <v>0</v>
      </c>
      <c r="M665" s="44">
        <f t="shared" ca="1" si="164"/>
        <v>-5.1713956673790377E-6</v>
      </c>
      <c r="N665" s="44">
        <f t="shared" ca="1" si="165"/>
        <v>0</v>
      </c>
      <c r="O665" s="124">
        <f t="shared" ca="1" si="166"/>
        <v>0</v>
      </c>
      <c r="P665" s="44">
        <f t="shared" ca="1" si="167"/>
        <v>0</v>
      </c>
      <c r="Q665" s="44">
        <f t="shared" ca="1" si="168"/>
        <v>0</v>
      </c>
      <c r="R665" s="28">
        <f t="shared" ca="1" si="169"/>
        <v>5.1713956673790377E-6</v>
      </c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</row>
    <row r="666" spans="1:35">
      <c r="A666" s="28"/>
      <c r="B666" s="28"/>
      <c r="C666" s="121"/>
      <c r="D666" s="123">
        <f t="shared" si="155"/>
        <v>0</v>
      </c>
      <c r="E666" s="123">
        <f t="shared" si="156"/>
        <v>0</v>
      </c>
      <c r="F666" s="44">
        <f t="shared" si="157"/>
        <v>0</v>
      </c>
      <c r="G666" s="44">
        <f t="shared" si="158"/>
        <v>0</v>
      </c>
      <c r="H666" s="44">
        <f t="shared" si="159"/>
        <v>0</v>
      </c>
      <c r="I666" s="44">
        <f t="shared" si="160"/>
        <v>0</v>
      </c>
      <c r="J666" s="44">
        <f t="shared" si="161"/>
        <v>0</v>
      </c>
      <c r="K666" s="44">
        <f t="shared" si="162"/>
        <v>0</v>
      </c>
      <c r="L666" s="44">
        <f t="shared" si="163"/>
        <v>0</v>
      </c>
      <c r="M666" s="44">
        <f t="shared" ca="1" si="164"/>
        <v>-5.1713956673790377E-6</v>
      </c>
      <c r="N666" s="44">
        <f t="shared" ca="1" si="165"/>
        <v>0</v>
      </c>
      <c r="O666" s="124">
        <f t="shared" ca="1" si="166"/>
        <v>0</v>
      </c>
      <c r="P666" s="44">
        <f t="shared" ca="1" si="167"/>
        <v>0</v>
      </c>
      <c r="Q666" s="44">
        <f t="shared" ca="1" si="168"/>
        <v>0</v>
      </c>
      <c r="R666" s="28">
        <f t="shared" ca="1" si="169"/>
        <v>5.1713956673790377E-6</v>
      </c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</row>
    <row r="667" spans="1:35">
      <c r="A667" s="28"/>
      <c r="B667" s="28"/>
      <c r="C667" s="121"/>
      <c r="D667" s="123">
        <f t="shared" si="155"/>
        <v>0</v>
      </c>
      <c r="E667" s="123">
        <f t="shared" si="156"/>
        <v>0</v>
      </c>
      <c r="F667" s="44">
        <f t="shared" si="157"/>
        <v>0</v>
      </c>
      <c r="G667" s="44">
        <f t="shared" si="158"/>
        <v>0</v>
      </c>
      <c r="H667" s="44">
        <f t="shared" si="159"/>
        <v>0</v>
      </c>
      <c r="I667" s="44">
        <f t="shared" si="160"/>
        <v>0</v>
      </c>
      <c r="J667" s="44">
        <f t="shared" si="161"/>
        <v>0</v>
      </c>
      <c r="K667" s="44">
        <f t="shared" si="162"/>
        <v>0</v>
      </c>
      <c r="L667" s="44">
        <f t="shared" si="163"/>
        <v>0</v>
      </c>
      <c r="M667" s="44">
        <f t="shared" ca="1" si="164"/>
        <v>-5.1713956673790377E-6</v>
      </c>
      <c r="N667" s="44">
        <f t="shared" ca="1" si="165"/>
        <v>0</v>
      </c>
      <c r="O667" s="124">
        <f t="shared" ca="1" si="166"/>
        <v>0</v>
      </c>
      <c r="P667" s="44">
        <f t="shared" ca="1" si="167"/>
        <v>0</v>
      </c>
      <c r="Q667" s="44">
        <f t="shared" ca="1" si="168"/>
        <v>0</v>
      </c>
      <c r="R667" s="28">
        <f t="shared" ca="1" si="169"/>
        <v>5.1713956673790377E-6</v>
      </c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</row>
    <row r="668" spans="1:35">
      <c r="A668" s="28"/>
      <c r="B668" s="28"/>
      <c r="C668" s="121"/>
      <c r="D668" s="123">
        <f t="shared" si="155"/>
        <v>0</v>
      </c>
      <c r="E668" s="123">
        <f t="shared" si="156"/>
        <v>0</v>
      </c>
      <c r="F668" s="44">
        <f t="shared" si="157"/>
        <v>0</v>
      </c>
      <c r="G668" s="44">
        <f t="shared" si="158"/>
        <v>0</v>
      </c>
      <c r="H668" s="44">
        <f t="shared" si="159"/>
        <v>0</v>
      </c>
      <c r="I668" s="44">
        <f t="shared" si="160"/>
        <v>0</v>
      </c>
      <c r="J668" s="44">
        <f t="shared" si="161"/>
        <v>0</v>
      </c>
      <c r="K668" s="44">
        <f t="shared" si="162"/>
        <v>0</v>
      </c>
      <c r="L668" s="44">
        <f t="shared" si="163"/>
        <v>0</v>
      </c>
      <c r="M668" s="44">
        <f t="shared" ca="1" si="164"/>
        <v>-5.1713956673790377E-6</v>
      </c>
      <c r="N668" s="44">
        <f t="shared" ca="1" si="165"/>
        <v>0</v>
      </c>
      <c r="O668" s="124">
        <f t="shared" ca="1" si="166"/>
        <v>0</v>
      </c>
      <c r="P668" s="44">
        <f t="shared" ca="1" si="167"/>
        <v>0</v>
      </c>
      <c r="Q668" s="44">
        <f t="shared" ca="1" si="168"/>
        <v>0</v>
      </c>
      <c r="R668" s="28">
        <f t="shared" ca="1" si="169"/>
        <v>5.1713956673790377E-6</v>
      </c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</row>
    <row r="669" spans="1:35">
      <c r="A669" s="28"/>
      <c r="B669" s="28"/>
      <c r="C669" s="121"/>
      <c r="D669" s="123">
        <f t="shared" si="155"/>
        <v>0</v>
      </c>
      <c r="E669" s="123">
        <f t="shared" si="156"/>
        <v>0</v>
      </c>
      <c r="F669" s="44">
        <f t="shared" si="157"/>
        <v>0</v>
      </c>
      <c r="G669" s="44">
        <f t="shared" si="158"/>
        <v>0</v>
      </c>
      <c r="H669" s="44">
        <f t="shared" si="159"/>
        <v>0</v>
      </c>
      <c r="I669" s="44">
        <f t="shared" si="160"/>
        <v>0</v>
      </c>
      <c r="J669" s="44">
        <f t="shared" si="161"/>
        <v>0</v>
      </c>
      <c r="K669" s="44">
        <f t="shared" si="162"/>
        <v>0</v>
      </c>
      <c r="L669" s="44">
        <f t="shared" si="163"/>
        <v>0</v>
      </c>
      <c r="M669" s="44">
        <f t="shared" ca="1" si="164"/>
        <v>-5.1713956673790377E-6</v>
      </c>
      <c r="N669" s="44">
        <f t="shared" ca="1" si="165"/>
        <v>0</v>
      </c>
      <c r="O669" s="124">
        <f t="shared" ca="1" si="166"/>
        <v>0</v>
      </c>
      <c r="P669" s="44">
        <f t="shared" ca="1" si="167"/>
        <v>0</v>
      </c>
      <c r="Q669" s="44">
        <f t="shared" ca="1" si="168"/>
        <v>0</v>
      </c>
      <c r="R669" s="28">
        <f t="shared" ca="1" si="169"/>
        <v>5.1713956673790377E-6</v>
      </c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</row>
    <row r="670" spans="1:35">
      <c r="A670" s="28"/>
      <c r="B670" s="28"/>
      <c r="C670" s="121"/>
      <c r="D670" s="123">
        <f t="shared" si="155"/>
        <v>0</v>
      </c>
      <c r="E670" s="123">
        <f t="shared" si="156"/>
        <v>0</v>
      </c>
      <c r="F670" s="44">
        <f t="shared" si="157"/>
        <v>0</v>
      </c>
      <c r="G670" s="44">
        <f t="shared" si="158"/>
        <v>0</v>
      </c>
      <c r="H670" s="44">
        <f t="shared" si="159"/>
        <v>0</v>
      </c>
      <c r="I670" s="44">
        <f t="shared" si="160"/>
        <v>0</v>
      </c>
      <c r="J670" s="44">
        <f t="shared" si="161"/>
        <v>0</v>
      </c>
      <c r="K670" s="44">
        <f t="shared" si="162"/>
        <v>0</v>
      </c>
      <c r="L670" s="44">
        <f t="shared" si="163"/>
        <v>0</v>
      </c>
      <c r="M670" s="44">
        <f t="shared" ca="1" si="164"/>
        <v>-5.1713956673790377E-6</v>
      </c>
      <c r="N670" s="44">
        <f t="shared" ca="1" si="165"/>
        <v>0</v>
      </c>
      <c r="O670" s="124">
        <f t="shared" ca="1" si="166"/>
        <v>0</v>
      </c>
      <c r="P670" s="44">
        <f t="shared" ca="1" si="167"/>
        <v>0</v>
      </c>
      <c r="Q670" s="44">
        <f t="shared" ca="1" si="168"/>
        <v>0</v>
      </c>
      <c r="R670" s="28">
        <f t="shared" ca="1" si="169"/>
        <v>5.1713956673790377E-6</v>
      </c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</row>
    <row r="671" spans="1:35">
      <c r="A671" s="28"/>
      <c r="B671" s="28"/>
      <c r="C671" s="121"/>
      <c r="D671" s="123">
        <f t="shared" si="155"/>
        <v>0</v>
      </c>
      <c r="E671" s="123">
        <f t="shared" si="156"/>
        <v>0</v>
      </c>
      <c r="F671" s="44">
        <f t="shared" si="157"/>
        <v>0</v>
      </c>
      <c r="G671" s="44">
        <f t="shared" si="158"/>
        <v>0</v>
      </c>
      <c r="H671" s="44">
        <f t="shared" si="159"/>
        <v>0</v>
      </c>
      <c r="I671" s="44">
        <f t="shared" si="160"/>
        <v>0</v>
      </c>
      <c r="J671" s="44">
        <f t="shared" si="161"/>
        <v>0</v>
      </c>
      <c r="K671" s="44">
        <f t="shared" si="162"/>
        <v>0</v>
      </c>
      <c r="L671" s="44">
        <f t="shared" si="163"/>
        <v>0</v>
      </c>
      <c r="M671" s="44">
        <f t="shared" ca="1" si="164"/>
        <v>-5.1713956673790377E-6</v>
      </c>
      <c r="N671" s="44">
        <f t="shared" ca="1" si="165"/>
        <v>0</v>
      </c>
      <c r="O671" s="124">
        <f t="shared" ca="1" si="166"/>
        <v>0</v>
      </c>
      <c r="P671" s="44">
        <f t="shared" ca="1" si="167"/>
        <v>0</v>
      </c>
      <c r="Q671" s="44">
        <f t="shared" ca="1" si="168"/>
        <v>0</v>
      </c>
      <c r="R671" s="28">
        <f t="shared" ca="1" si="169"/>
        <v>5.1713956673790377E-6</v>
      </c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</row>
    <row r="672" spans="1:35">
      <c r="A672" s="28"/>
      <c r="B672" s="28"/>
      <c r="C672" s="121"/>
      <c r="D672" s="123">
        <f t="shared" si="155"/>
        <v>0</v>
      </c>
      <c r="E672" s="123">
        <f t="shared" si="156"/>
        <v>0</v>
      </c>
      <c r="F672" s="44">
        <f t="shared" si="157"/>
        <v>0</v>
      </c>
      <c r="G672" s="44">
        <f t="shared" si="158"/>
        <v>0</v>
      </c>
      <c r="H672" s="44">
        <f t="shared" si="159"/>
        <v>0</v>
      </c>
      <c r="I672" s="44">
        <f t="shared" si="160"/>
        <v>0</v>
      </c>
      <c r="J672" s="44">
        <f t="shared" si="161"/>
        <v>0</v>
      </c>
      <c r="K672" s="44">
        <f t="shared" si="162"/>
        <v>0</v>
      </c>
      <c r="L672" s="44">
        <f t="shared" si="163"/>
        <v>0</v>
      </c>
      <c r="M672" s="44">
        <f t="shared" ca="1" si="164"/>
        <v>-5.1713956673790377E-6</v>
      </c>
      <c r="N672" s="44">
        <f t="shared" ca="1" si="165"/>
        <v>0</v>
      </c>
      <c r="O672" s="124">
        <f t="shared" ca="1" si="166"/>
        <v>0</v>
      </c>
      <c r="P672" s="44">
        <f t="shared" ca="1" si="167"/>
        <v>0</v>
      </c>
      <c r="Q672" s="44">
        <f t="shared" ca="1" si="168"/>
        <v>0</v>
      </c>
      <c r="R672" s="28">
        <f t="shared" ca="1" si="169"/>
        <v>5.1713956673790377E-6</v>
      </c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</row>
    <row r="673" spans="1:35">
      <c r="A673" s="28"/>
      <c r="B673" s="28"/>
      <c r="C673" s="121"/>
      <c r="D673" s="123">
        <f t="shared" si="155"/>
        <v>0</v>
      </c>
      <c r="E673" s="123">
        <f t="shared" si="156"/>
        <v>0</v>
      </c>
      <c r="F673" s="44">
        <f t="shared" si="157"/>
        <v>0</v>
      </c>
      <c r="G673" s="44">
        <f t="shared" si="158"/>
        <v>0</v>
      </c>
      <c r="H673" s="44">
        <f t="shared" si="159"/>
        <v>0</v>
      </c>
      <c r="I673" s="44">
        <f t="shared" si="160"/>
        <v>0</v>
      </c>
      <c r="J673" s="44">
        <f t="shared" si="161"/>
        <v>0</v>
      </c>
      <c r="K673" s="44">
        <f t="shared" si="162"/>
        <v>0</v>
      </c>
      <c r="L673" s="44">
        <f t="shared" si="163"/>
        <v>0</v>
      </c>
      <c r="M673" s="44">
        <f t="shared" ca="1" si="164"/>
        <v>-5.1713956673790377E-6</v>
      </c>
      <c r="N673" s="44">
        <f t="shared" ca="1" si="165"/>
        <v>0</v>
      </c>
      <c r="O673" s="124">
        <f t="shared" ca="1" si="166"/>
        <v>0</v>
      </c>
      <c r="P673" s="44">
        <f t="shared" ca="1" si="167"/>
        <v>0</v>
      </c>
      <c r="Q673" s="44">
        <f t="shared" ca="1" si="168"/>
        <v>0</v>
      </c>
      <c r="R673" s="28">
        <f t="shared" ca="1" si="169"/>
        <v>5.1713956673790377E-6</v>
      </c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</row>
    <row r="674" spans="1:35">
      <c r="A674" s="28"/>
      <c r="B674" s="28"/>
      <c r="C674" s="121"/>
      <c r="D674" s="123">
        <f t="shared" si="155"/>
        <v>0</v>
      </c>
      <c r="E674" s="123">
        <f t="shared" si="156"/>
        <v>0</v>
      </c>
      <c r="F674" s="44">
        <f t="shared" si="157"/>
        <v>0</v>
      </c>
      <c r="G674" s="44">
        <f t="shared" si="158"/>
        <v>0</v>
      </c>
      <c r="H674" s="44">
        <f t="shared" si="159"/>
        <v>0</v>
      </c>
      <c r="I674" s="44">
        <f t="shared" si="160"/>
        <v>0</v>
      </c>
      <c r="J674" s="44">
        <f t="shared" si="161"/>
        <v>0</v>
      </c>
      <c r="K674" s="44">
        <f t="shared" si="162"/>
        <v>0</v>
      </c>
      <c r="L674" s="44">
        <f t="shared" si="163"/>
        <v>0</v>
      </c>
      <c r="M674" s="44">
        <f t="shared" ca="1" si="164"/>
        <v>-5.1713956673790377E-6</v>
      </c>
      <c r="N674" s="44">
        <f t="shared" ca="1" si="165"/>
        <v>0</v>
      </c>
      <c r="O674" s="124">
        <f t="shared" ca="1" si="166"/>
        <v>0</v>
      </c>
      <c r="P674" s="44">
        <f t="shared" ca="1" si="167"/>
        <v>0</v>
      </c>
      <c r="Q674" s="44">
        <f t="shared" ca="1" si="168"/>
        <v>0</v>
      </c>
      <c r="R674" s="28">
        <f t="shared" ca="1" si="169"/>
        <v>5.1713956673790377E-6</v>
      </c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</row>
    <row r="675" spans="1:35">
      <c r="A675" s="28"/>
      <c r="B675" s="28"/>
      <c r="C675" s="121"/>
      <c r="D675" s="123">
        <f t="shared" si="155"/>
        <v>0</v>
      </c>
      <c r="E675" s="123">
        <f t="shared" si="156"/>
        <v>0</v>
      </c>
      <c r="F675" s="44">
        <f t="shared" si="157"/>
        <v>0</v>
      </c>
      <c r="G675" s="44">
        <f t="shared" si="158"/>
        <v>0</v>
      </c>
      <c r="H675" s="44">
        <f t="shared" si="159"/>
        <v>0</v>
      </c>
      <c r="I675" s="44">
        <f t="shared" si="160"/>
        <v>0</v>
      </c>
      <c r="J675" s="44">
        <f t="shared" si="161"/>
        <v>0</v>
      </c>
      <c r="K675" s="44">
        <f t="shared" si="162"/>
        <v>0</v>
      </c>
      <c r="L675" s="44">
        <f t="shared" si="163"/>
        <v>0</v>
      </c>
      <c r="M675" s="44">
        <f t="shared" ca="1" si="164"/>
        <v>-5.1713956673790377E-6</v>
      </c>
      <c r="N675" s="44">
        <f t="shared" ca="1" si="165"/>
        <v>0</v>
      </c>
      <c r="O675" s="124">
        <f t="shared" ca="1" si="166"/>
        <v>0</v>
      </c>
      <c r="P675" s="44">
        <f t="shared" ca="1" si="167"/>
        <v>0</v>
      </c>
      <c r="Q675" s="44">
        <f t="shared" ca="1" si="168"/>
        <v>0</v>
      </c>
      <c r="R675" s="28">
        <f t="shared" ca="1" si="169"/>
        <v>5.1713956673790377E-6</v>
      </c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</row>
    <row r="676" spans="1:35">
      <c r="A676" s="28"/>
      <c r="B676" s="28"/>
      <c r="C676" s="121"/>
      <c r="D676" s="123">
        <f t="shared" si="155"/>
        <v>0</v>
      </c>
      <c r="E676" s="123">
        <f t="shared" si="156"/>
        <v>0</v>
      </c>
      <c r="F676" s="44">
        <f t="shared" si="157"/>
        <v>0</v>
      </c>
      <c r="G676" s="44">
        <f t="shared" si="158"/>
        <v>0</v>
      </c>
      <c r="H676" s="44">
        <f t="shared" si="159"/>
        <v>0</v>
      </c>
      <c r="I676" s="44">
        <f t="shared" si="160"/>
        <v>0</v>
      </c>
      <c r="J676" s="44">
        <f t="shared" si="161"/>
        <v>0</v>
      </c>
      <c r="K676" s="44">
        <f t="shared" si="162"/>
        <v>0</v>
      </c>
      <c r="L676" s="44">
        <f t="shared" si="163"/>
        <v>0</v>
      </c>
      <c r="M676" s="44">
        <f t="shared" ca="1" si="164"/>
        <v>-5.1713956673790377E-6</v>
      </c>
      <c r="N676" s="44">
        <f t="shared" ca="1" si="165"/>
        <v>0</v>
      </c>
      <c r="O676" s="124">
        <f t="shared" ca="1" si="166"/>
        <v>0</v>
      </c>
      <c r="P676" s="44">
        <f t="shared" ca="1" si="167"/>
        <v>0</v>
      </c>
      <c r="Q676" s="44">
        <f t="shared" ca="1" si="168"/>
        <v>0</v>
      </c>
      <c r="R676" s="28">
        <f t="shared" ca="1" si="169"/>
        <v>5.1713956673790377E-6</v>
      </c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</row>
    <row r="677" spans="1:35">
      <c r="A677" s="28"/>
      <c r="B677" s="28"/>
      <c r="C677" s="121"/>
      <c r="D677" s="123">
        <f t="shared" si="155"/>
        <v>0</v>
      </c>
      <c r="E677" s="123">
        <f t="shared" si="156"/>
        <v>0</v>
      </c>
      <c r="F677" s="44">
        <f t="shared" si="157"/>
        <v>0</v>
      </c>
      <c r="G677" s="44">
        <f t="shared" si="158"/>
        <v>0</v>
      </c>
      <c r="H677" s="44">
        <f t="shared" si="159"/>
        <v>0</v>
      </c>
      <c r="I677" s="44">
        <f t="shared" si="160"/>
        <v>0</v>
      </c>
      <c r="J677" s="44">
        <f t="shared" si="161"/>
        <v>0</v>
      </c>
      <c r="K677" s="44">
        <f t="shared" si="162"/>
        <v>0</v>
      </c>
      <c r="L677" s="44">
        <f t="shared" si="163"/>
        <v>0</v>
      </c>
      <c r="M677" s="44">
        <f t="shared" ca="1" si="164"/>
        <v>-5.1713956673790377E-6</v>
      </c>
      <c r="N677" s="44">
        <f t="shared" ca="1" si="165"/>
        <v>0</v>
      </c>
      <c r="O677" s="124">
        <f t="shared" ca="1" si="166"/>
        <v>0</v>
      </c>
      <c r="P677" s="44">
        <f t="shared" ca="1" si="167"/>
        <v>0</v>
      </c>
      <c r="Q677" s="44">
        <f t="shared" ca="1" si="168"/>
        <v>0</v>
      </c>
      <c r="R677" s="28">
        <f t="shared" ca="1" si="169"/>
        <v>5.1713956673790377E-6</v>
      </c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</row>
    <row r="678" spans="1:35">
      <c r="A678" s="28"/>
      <c r="B678" s="28"/>
      <c r="C678" s="121"/>
      <c r="D678" s="123">
        <f t="shared" si="155"/>
        <v>0</v>
      </c>
      <c r="E678" s="123">
        <f t="shared" si="156"/>
        <v>0</v>
      </c>
      <c r="F678" s="44">
        <f t="shared" si="157"/>
        <v>0</v>
      </c>
      <c r="G678" s="44">
        <f t="shared" si="158"/>
        <v>0</v>
      </c>
      <c r="H678" s="44">
        <f t="shared" si="159"/>
        <v>0</v>
      </c>
      <c r="I678" s="44">
        <f t="shared" si="160"/>
        <v>0</v>
      </c>
      <c r="J678" s="44">
        <f t="shared" si="161"/>
        <v>0</v>
      </c>
      <c r="K678" s="44">
        <f t="shared" si="162"/>
        <v>0</v>
      </c>
      <c r="L678" s="44">
        <f t="shared" si="163"/>
        <v>0</v>
      </c>
      <c r="M678" s="44">
        <f t="shared" ca="1" si="164"/>
        <v>-5.1713956673790377E-6</v>
      </c>
      <c r="N678" s="44">
        <f t="shared" ca="1" si="165"/>
        <v>0</v>
      </c>
      <c r="O678" s="124">
        <f t="shared" ca="1" si="166"/>
        <v>0</v>
      </c>
      <c r="P678" s="44">
        <f t="shared" ca="1" si="167"/>
        <v>0</v>
      </c>
      <c r="Q678" s="44">
        <f t="shared" ca="1" si="168"/>
        <v>0</v>
      </c>
      <c r="R678" s="28">
        <f t="shared" ca="1" si="169"/>
        <v>5.1713956673790377E-6</v>
      </c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</row>
    <row r="679" spans="1:35">
      <c r="A679" s="28"/>
      <c r="B679" s="28"/>
      <c r="C679" s="121"/>
      <c r="D679" s="123">
        <f t="shared" si="155"/>
        <v>0</v>
      </c>
      <c r="E679" s="123">
        <f t="shared" si="156"/>
        <v>0</v>
      </c>
      <c r="F679" s="44">
        <f t="shared" si="157"/>
        <v>0</v>
      </c>
      <c r="G679" s="44">
        <f t="shared" si="158"/>
        <v>0</v>
      </c>
      <c r="H679" s="44">
        <f t="shared" si="159"/>
        <v>0</v>
      </c>
      <c r="I679" s="44">
        <f t="shared" si="160"/>
        <v>0</v>
      </c>
      <c r="J679" s="44">
        <f t="shared" si="161"/>
        <v>0</v>
      </c>
      <c r="K679" s="44">
        <f t="shared" si="162"/>
        <v>0</v>
      </c>
      <c r="L679" s="44">
        <f t="shared" si="163"/>
        <v>0</v>
      </c>
      <c r="M679" s="44">
        <f t="shared" ca="1" si="164"/>
        <v>-5.1713956673790377E-6</v>
      </c>
      <c r="N679" s="44">
        <f t="shared" ca="1" si="165"/>
        <v>0</v>
      </c>
      <c r="O679" s="124">
        <f t="shared" ca="1" si="166"/>
        <v>0</v>
      </c>
      <c r="P679" s="44">
        <f t="shared" ca="1" si="167"/>
        <v>0</v>
      </c>
      <c r="Q679" s="44">
        <f t="shared" ca="1" si="168"/>
        <v>0</v>
      </c>
      <c r="R679" s="28">
        <f t="shared" ca="1" si="169"/>
        <v>5.1713956673790377E-6</v>
      </c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</row>
    <row r="680" spans="1:35">
      <c r="A680" s="28"/>
      <c r="B680" s="28"/>
      <c r="C680" s="121"/>
      <c r="D680" s="123">
        <f t="shared" si="155"/>
        <v>0</v>
      </c>
      <c r="E680" s="123">
        <f t="shared" si="156"/>
        <v>0</v>
      </c>
      <c r="F680" s="44">
        <f t="shared" si="157"/>
        <v>0</v>
      </c>
      <c r="G680" s="44">
        <f t="shared" si="158"/>
        <v>0</v>
      </c>
      <c r="H680" s="44">
        <f t="shared" si="159"/>
        <v>0</v>
      </c>
      <c r="I680" s="44">
        <f t="shared" si="160"/>
        <v>0</v>
      </c>
      <c r="J680" s="44">
        <f t="shared" si="161"/>
        <v>0</v>
      </c>
      <c r="K680" s="44">
        <f t="shared" si="162"/>
        <v>0</v>
      </c>
      <c r="L680" s="44">
        <f t="shared" si="163"/>
        <v>0</v>
      </c>
      <c r="M680" s="44">
        <f t="shared" ca="1" si="164"/>
        <v>-5.1713956673790377E-6</v>
      </c>
      <c r="N680" s="44">
        <f t="shared" ca="1" si="165"/>
        <v>0</v>
      </c>
      <c r="O680" s="124">
        <f t="shared" ca="1" si="166"/>
        <v>0</v>
      </c>
      <c r="P680" s="44">
        <f t="shared" ca="1" si="167"/>
        <v>0</v>
      </c>
      <c r="Q680" s="44">
        <f t="shared" ca="1" si="168"/>
        <v>0</v>
      </c>
      <c r="R680" s="28">
        <f t="shared" ca="1" si="169"/>
        <v>5.1713956673790377E-6</v>
      </c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</row>
    <row r="681" spans="1:35">
      <c r="A681" s="28"/>
      <c r="B681" s="28"/>
      <c r="C681" s="121"/>
      <c r="D681" s="123">
        <f t="shared" si="155"/>
        <v>0</v>
      </c>
      <c r="E681" s="123">
        <f t="shared" si="156"/>
        <v>0</v>
      </c>
      <c r="F681" s="44">
        <f t="shared" si="157"/>
        <v>0</v>
      </c>
      <c r="G681" s="44">
        <f t="shared" si="158"/>
        <v>0</v>
      </c>
      <c r="H681" s="44">
        <f t="shared" si="159"/>
        <v>0</v>
      </c>
      <c r="I681" s="44">
        <f t="shared" si="160"/>
        <v>0</v>
      </c>
      <c r="J681" s="44">
        <f t="shared" si="161"/>
        <v>0</v>
      </c>
      <c r="K681" s="44">
        <f t="shared" si="162"/>
        <v>0</v>
      </c>
      <c r="L681" s="44">
        <f t="shared" si="163"/>
        <v>0</v>
      </c>
      <c r="M681" s="44">
        <f t="shared" ca="1" si="164"/>
        <v>-5.1713956673790377E-6</v>
      </c>
      <c r="N681" s="44">
        <f t="shared" ca="1" si="165"/>
        <v>0</v>
      </c>
      <c r="O681" s="124">
        <f t="shared" ca="1" si="166"/>
        <v>0</v>
      </c>
      <c r="P681" s="44">
        <f t="shared" ca="1" si="167"/>
        <v>0</v>
      </c>
      <c r="Q681" s="44">
        <f t="shared" ca="1" si="168"/>
        <v>0</v>
      </c>
      <c r="R681" s="28">
        <f t="shared" ca="1" si="169"/>
        <v>5.1713956673790377E-6</v>
      </c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</row>
    <row r="682" spans="1:35">
      <c r="A682" s="28"/>
      <c r="B682" s="28"/>
      <c r="C682" s="121"/>
      <c r="D682" s="123">
        <f t="shared" si="155"/>
        <v>0</v>
      </c>
      <c r="E682" s="123">
        <f t="shared" si="156"/>
        <v>0</v>
      </c>
      <c r="F682" s="44">
        <f t="shared" si="157"/>
        <v>0</v>
      </c>
      <c r="G682" s="44">
        <f t="shared" si="158"/>
        <v>0</v>
      </c>
      <c r="H682" s="44">
        <f t="shared" si="159"/>
        <v>0</v>
      </c>
      <c r="I682" s="44">
        <f t="shared" si="160"/>
        <v>0</v>
      </c>
      <c r="J682" s="44">
        <f t="shared" si="161"/>
        <v>0</v>
      </c>
      <c r="K682" s="44">
        <f t="shared" si="162"/>
        <v>0</v>
      </c>
      <c r="L682" s="44">
        <f t="shared" si="163"/>
        <v>0</v>
      </c>
      <c r="M682" s="44">
        <f t="shared" ca="1" si="164"/>
        <v>-5.1713956673790377E-6</v>
      </c>
      <c r="N682" s="44">
        <f t="shared" ca="1" si="165"/>
        <v>0</v>
      </c>
      <c r="O682" s="124">
        <f t="shared" ca="1" si="166"/>
        <v>0</v>
      </c>
      <c r="P682" s="44">
        <f t="shared" ca="1" si="167"/>
        <v>0</v>
      </c>
      <c r="Q682" s="44">
        <f t="shared" ca="1" si="168"/>
        <v>0</v>
      </c>
      <c r="R682" s="28">
        <f t="shared" ca="1" si="169"/>
        <v>5.1713956673790377E-6</v>
      </c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</row>
    <row r="683" spans="1:35">
      <c r="A683" s="28"/>
      <c r="B683" s="28"/>
      <c r="C683" s="121"/>
      <c r="D683" s="123">
        <f t="shared" si="155"/>
        <v>0</v>
      </c>
      <c r="E683" s="123">
        <f t="shared" si="156"/>
        <v>0</v>
      </c>
      <c r="F683" s="44">
        <f t="shared" si="157"/>
        <v>0</v>
      </c>
      <c r="G683" s="44">
        <f t="shared" si="158"/>
        <v>0</v>
      </c>
      <c r="H683" s="44">
        <f t="shared" si="159"/>
        <v>0</v>
      </c>
      <c r="I683" s="44">
        <f t="shared" si="160"/>
        <v>0</v>
      </c>
      <c r="J683" s="44">
        <f t="shared" si="161"/>
        <v>0</v>
      </c>
      <c r="K683" s="44">
        <f t="shared" si="162"/>
        <v>0</v>
      </c>
      <c r="L683" s="44">
        <f t="shared" si="163"/>
        <v>0</v>
      </c>
      <c r="M683" s="44">
        <f t="shared" ca="1" si="164"/>
        <v>-5.1713956673790377E-6</v>
      </c>
      <c r="N683" s="44">
        <f t="shared" ca="1" si="165"/>
        <v>0</v>
      </c>
      <c r="O683" s="124">
        <f t="shared" ca="1" si="166"/>
        <v>0</v>
      </c>
      <c r="P683" s="44">
        <f t="shared" ca="1" si="167"/>
        <v>0</v>
      </c>
      <c r="Q683" s="44">
        <f t="shared" ca="1" si="168"/>
        <v>0</v>
      </c>
      <c r="R683" s="28">
        <f t="shared" ca="1" si="169"/>
        <v>5.1713956673790377E-6</v>
      </c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</row>
    <row r="684" spans="1:35">
      <c r="A684" s="28"/>
      <c r="B684" s="28"/>
      <c r="C684" s="121"/>
      <c r="D684" s="123">
        <f t="shared" si="155"/>
        <v>0</v>
      </c>
      <c r="E684" s="123">
        <f t="shared" si="156"/>
        <v>0</v>
      </c>
      <c r="F684" s="44">
        <f t="shared" si="157"/>
        <v>0</v>
      </c>
      <c r="G684" s="44">
        <f t="shared" si="158"/>
        <v>0</v>
      </c>
      <c r="H684" s="44">
        <f t="shared" si="159"/>
        <v>0</v>
      </c>
      <c r="I684" s="44">
        <f t="shared" si="160"/>
        <v>0</v>
      </c>
      <c r="J684" s="44">
        <f t="shared" si="161"/>
        <v>0</v>
      </c>
      <c r="K684" s="44">
        <f t="shared" si="162"/>
        <v>0</v>
      </c>
      <c r="L684" s="44">
        <f t="shared" si="163"/>
        <v>0</v>
      </c>
      <c r="M684" s="44">
        <f t="shared" ca="1" si="164"/>
        <v>-5.1713956673790377E-6</v>
      </c>
      <c r="N684" s="44">
        <f t="shared" ca="1" si="165"/>
        <v>0</v>
      </c>
      <c r="O684" s="124">
        <f t="shared" ca="1" si="166"/>
        <v>0</v>
      </c>
      <c r="P684" s="44">
        <f t="shared" ca="1" si="167"/>
        <v>0</v>
      </c>
      <c r="Q684" s="44">
        <f t="shared" ca="1" si="168"/>
        <v>0</v>
      </c>
      <c r="R684" s="28">
        <f t="shared" ca="1" si="169"/>
        <v>5.1713956673790377E-6</v>
      </c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</row>
    <row r="685" spans="1:35">
      <c r="A685" s="28"/>
      <c r="B685" s="28"/>
      <c r="C685" s="121"/>
      <c r="D685" s="123">
        <f t="shared" si="155"/>
        <v>0</v>
      </c>
      <c r="E685" s="123">
        <f t="shared" si="156"/>
        <v>0</v>
      </c>
      <c r="F685" s="44">
        <f t="shared" si="157"/>
        <v>0</v>
      </c>
      <c r="G685" s="44">
        <f t="shared" si="158"/>
        <v>0</v>
      </c>
      <c r="H685" s="44">
        <f t="shared" si="159"/>
        <v>0</v>
      </c>
      <c r="I685" s="44">
        <f t="shared" si="160"/>
        <v>0</v>
      </c>
      <c r="J685" s="44">
        <f t="shared" si="161"/>
        <v>0</v>
      </c>
      <c r="K685" s="44">
        <f t="shared" si="162"/>
        <v>0</v>
      </c>
      <c r="L685" s="44">
        <f t="shared" si="163"/>
        <v>0</v>
      </c>
      <c r="M685" s="44">
        <f t="shared" ca="1" si="164"/>
        <v>-5.1713956673790377E-6</v>
      </c>
      <c r="N685" s="44">
        <f t="shared" ca="1" si="165"/>
        <v>0</v>
      </c>
      <c r="O685" s="124">
        <f t="shared" ca="1" si="166"/>
        <v>0</v>
      </c>
      <c r="P685" s="44">
        <f t="shared" ca="1" si="167"/>
        <v>0</v>
      </c>
      <c r="Q685" s="44">
        <f t="shared" ca="1" si="168"/>
        <v>0</v>
      </c>
      <c r="R685" s="28">
        <f t="shared" ca="1" si="169"/>
        <v>5.1713956673790377E-6</v>
      </c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</row>
    <row r="686" spans="1:35">
      <c r="A686" s="28"/>
      <c r="B686" s="28"/>
      <c r="C686" s="121"/>
      <c r="D686" s="123">
        <f t="shared" si="155"/>
        <v>0</v>
      </c>
      <c r="E686" s="123">
        <f t="shared" si="156"/>
        <v>0</v>
      </c>
      <c r="F686" s="44">
        <f t="shared" si="157"/>
        <v>0</v>
      </c>
      <c r="G686" s="44">
        <f t="shared" si="158"/>
        <v>0</v>
      </c>
      <c r="H686" s="44">
        <f t="shared" si="159"/>
        <v>0</v>
      </c>
      <c r="I686" s="44">
        <f t="shared" si="160"/>
        <v>0</v>
      </c>
      <c r="J686" s="44">
        <f t="shared" si="161"/>
        <v>0</v>
      </c>
      <c r="K686" s="44">
        <f t="shared" si="162"/>
        <v>0</v>
      </c>
      <c r="L686" s="44">
        <f t="shared" si="163"/>
        <v>0</v>
      </c>
      <c r="M686" s="44">
        <f t="shared" ca="1" si="164"/>
        <v>-5.1713956673790377E-6</v>
      </c>
      <c r="N686" s="44">
        <f t="shared" ca="1" si="165"/>
        <v>0</v>
      </c>
      <c r="O686" s="124">
        <f t="shared" ca="1" si="166"/>
        <v>0</v>
      </c>
      <c r="P686" s="44">
        <f t="shared" ca="1" si="167"/>
        <v>0</v>
      </c>
      <c r="Q686" s="44">
        <f t="shared" ca="1" si="168"/>
        <v>0</v>
      </c>
      <c r="R686" s="28">
        <f t="shared" ca="1" si="169"/>
        <v>5.1713956673790377E-6</v>
      </c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</row>
    <row r="687" spans="1:35">
      <c r="A687" s="28"/>
      <c r="B687" s="28"/>
      <c r="C687" s="121"/>
      <c r="D687" s="123">
        <f t="shared" si="155"/>
        <v>0</v>
      </c>
      <c r="E687" s="123">
        <f t="shared" si="156"/>
        <v>0</v>
      </c>
      <c r="F687" s="44">
        <f t="shared" si="157"/>
        <v>0</v>
      </c>
      <c r="G687" s="44">
        <f t="shared" si="158"/>
        <v>0</v>
      </c>
      <c r="H687" s="44">
        <f t="shared" si="159"/>
        <v>0</v>
      </c>
      <c r="I687" s="44">
        <f t="shared" si="160"/>
        <v>0</v>
      </c>
      <c r="J687" s="44">
        <f t="shared" si="161"/>
        <v>0</v>
      </c>
      <c r="K687" s="44">
        <f t="shared" si="162"/>
        <v>0</v>
      </c>
      <c r="L687" s="44">
        <f t="shared" si="163"/>
        <v>0</v>
      </c>
      <c r="M687" s="44">
        <f t="shared" ca="1" si="164"/>
        <v>-5.1713956673790377E-6</v>
      </c>
      <c r="N687" s="44">
        <f t="shared" ca="1" si="165"/>
        <v>0</v>
      </c>
      <c r="O687" s="124">
        <f t="shared" ca="1" si="166"/>
        <v>0</v>
      </c>
      <c r="P687" s="44">
        <f t="shared" ca="1" si="167"/>
        <v>0</v>
      </c>
      <c r="Q687" s="44">
        <f t="shared" ca="1" si="168"/>
        <v>0</v>
      </c>
      <c r="R687" s="28">
        <f t="shared" ca="1" si="169"/>
        <v>5.1713956673790377E-6</v>
      </c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</row>
    <row r="688" spans="1:35">
      <c r="A688" s="28"/>
      <c r="B688" s="28"/>
      <c r="C688" s="121"/>
      <c r="D688" s="123">
        <f t="shared" si="155"/>
        <v>0</v>
      </c>
      <c r="E688" s="123">
        <f t="shared" si="156"/>
        <v>0</v>
      </c>
      <c r="F688" s="44">
        <f t="shared" si="157"/>
        <v>0</v>
      </c>
      <c r="G688" s="44">
        <f t="shared" si="158"/>
        <v>0</v>
      </c>
      <c r="H688" s="44">
        <f t="shared" si="159"/>
        <v>0</v>
      </c>
      <c r="I688" s="44">
        <f t="shared" si="160"/>
        <v>0</v>
      </c>
      <c r="J688" s="44">
        <f t="shared" si="161"/>
        <v>0</v>
      </c>
      <c r="K688" s="44">
        <f t="shared" si="162"/>
        <v>0</v>
      </c>
      <c r="L688" s="44">
        <f t="shared" si="163"/>
        <v>0</v>
      </c>
      <c r="M688" s="44">
        <f t="shared" ca="1" si="164"/>
        <v>-5.1713956673790377E-6</v>
      </c>
      <c r="N688" s="44">
        <f t="shared" ca="1" si="165"/>
        <v>0</v>
      </c>
      <c r="O688" s="124">
        <f t="shared" ca="1" si="166"/>
        <v>0</v>
      </c>
      <c r="P688" s="44">
        <f t="shared" ca="1" si="167"/>
        <v>0</v>
      </c>
      <c r="Q688" s="44">
        <f t="shared" ca="1" si="168"/>
        <v>0</v>
      </c>
      <c r="R688" s="28">
        <f t="shared" ca="1" si="169"/>
        <v>5.1713956673790377E-6</v>
      </c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</row>
    <row r="689" spans="1:35">
      <c r="A689" s="28"/>
      <c r="B689" s="28"/>
      <c r="C689" s="121"/>
      <c r="D689" s="123">
        <f t="shared" si="155"/>
        <v>0</v>
      </c>
      <c r="E689" s="123">
        <f t="shared" si="156"/>
        <v>0</v>
      </c>
      <c r="F689" s="44">
        <f t="shared" si="157"/>
        <v>0</v>
      </c>
      <c r="G689" s="44">
        <f t="shared" si="158"/>
        <v>0</v>
      </c>
      <c r="H689" s="44">
        <f t="shared" si="159"/>
        <v>0</v>
      </c>
      <c r="I689" s="44">
        <f t="shared" si="160"/>
        <v>0</v>
      </c>
      <c r="J689" s="44">
        <f t="shared" si="161"/>
        <v>0</v>
      </c>
      <c r="K689" s="44">
        <f t="shared" si="162"/>
        <v>0</v>
      </c>
      <c r="L689" s="44">
        <f t="shared" si="163"/>
        <v>0</v>
      </c>
      <c r="M689" s="44">
        <f t="shared" ca="1" si="164"/>
        <v>-5.1713956673790377E-6</v>
      </c>
      <c r="N689" s="44">
        <f t="shared" ca="1" si="165"/>
        <v>0</v>
      </c>
      <c r="O689" s="124">
        <f t="shared" ca="1" si="166"/>
        <v>0</v>
      </c>
      <c r="P689" s="44">
        <f t="shared" ca="1" si="167"/>
        <v>0</v>
      </c>
      <c r="Q689" s="44">
        <f t="shared" ca="1" si="168"/>
        <v>0</v>
      </c>
      <c r="R689" s="28">
        <f t="shared" ca="1" si="169"/>
        <v>5.1713956673790377E-6</v>
      </c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</row>
    <row r="690" spans="1:35">
      <c r="A690" s="28"/>
      <c r="B690" s="28"/>
      <c r="C690" s="121"/>
      <c r="D690" s="123">
        <f t="shared" si="155"/>
        <v>0</v>
      </c>
      <c r="E690" s="123">
        <f t="shared" si="156"/>
        <v>0</v>
      </c>
      <c r="F690" s="44">
        <f t="shared" si="157"/>
        <v>0</v>
      </c>
      <c r="G690" s="44">
        <f t="shared" si="158"/>
        <v>0</v>
      </c>
      <c r="H690" s="44">
        <f t="shared" si="159"/>
        <v>0</v>
      </c>
      <c r="I690" s="44">
        <f t="shared" si="160"/>
        <v>0</v>
      </c>
      <c r="J690" s="44">
        <f t="shared" si="161"/>
        <v>0</v>
      </c>
      <c r="K690" s="44">
        <f t="shared" si="162"/>
        <v>0</v>
      </c>
      <c r="L690" s="44">
        <f t="shared" si="163"/>
        <v>0</v>
      </c>
      <c r="M690" s="44">
        <f t="shared" ca="1" si="164"/>
        <v>-5.1713956673790377E-6</v>
      </c>
      <c r="N690" s="44">
        <f t="shared" ca="1" si="165"/>
        <v>0</v>
      </c>
      <c r="O690" s="124">
        <f t="shared" ca="1" si="166"/>
        <v>0</v>
      </c>
      <c r="P690" s="44">
        <f t="shared" ca="1" si="167"/>
        <v>0</v>
      </c>
      <c r="Q690" s="44">
        <f t="shared" ca="1" si="168"/>
        <v>0</v>
      </c>
      <c r="R690" s="28">
        <f t="shared" ca="1" si="169"/>
        <v>5.1713956673790377E-6</v>
      </c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</row>
    <row r="691" spans="1:35">
      <c r="A691" s="28"/>
      <c r="B691" s="28"/>
      <c r="C691" s="121"/>
      <c r="D691" s="123">
        <f t="shared" si="155"/>
        <v>0</v>
      </c>
      <c r="E691" s="123">
        <f t="shared" si="156"/>
        <v>0</v>
      </c>
      <c r="F691" s="44">
        <f t="shared" si="157"/>
        <v>0</v>
      </c>
      <c r="G691" s="44">
        <f t="shared" si="158"/>
        <v>0</v>
      </c>
      <c r="H691" s="44">
        <f t="shared" si="159"/>
        <v>0</v>
      </c>
      <c r="I691" s="44">
        <f t="shared" si="160"/>
        <v>0</v>
      </c>
      <c r="J691" s="44">
        <f t="shared" si="161"/>
        <v>0</v>
      </c>
      <c r="K691" s="44">
        <f t="shared" si="162"/>
        <v>0</v>
      </c>
      <c r="L691" s="44">
        <f t="shared" si="163"/>
        <v>0</v>
      </c>
      <c r="M691" s="44">
        <f t="shared" ca="1" si="164"/>
        <v>-5.1713956673790377E-6</v>
      </c>
      <c r="N691" s="44">
        <f t="shared" ca="1" si="165"/>
        <v>0</v>
      </c>
      <c r="O691" s="124">
        <f t="shared" ca="1" si="166"/>
        <v>0</v>
      </c>
      <c r="P691" s="44">
        <f t="shared" ca="1" si="167"/>
        <v>0</v>
      </c>
      <c r="Q691" s="44">
        <f t="shared" ca="1" si="168"/>
        <v>0</v>
      </c>
      <c r="R691" s="28">
        <f t="shared" ca="1" si="169"/>
        <v>5.1713956673790377E-6</v>
      </c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</row>
    <row r="692" spans="1:35">
      <c r="A692" s="28"/>
      <c r="B692" s="28"/>
      <c r="C692" s="121"/>
      <c r="D692" s="123">
        <f t="shared" si="155"/>
        <v>0</v>
      </c>
      <c r="E692" s="123">
        <f t="shared" si="156"/>
        <v>0</v>
      </c>
      <c r="F692" s="44">
        <f t="shared" si="157"/>
        <v>0</v>
      </c>
      <c r="G692" s="44">
        <f t="shared" si="158"/>
        <v>0</v>
      </c>
      <c r="H692" s="44">
        <f t="shared" si="159"/>
        <v>0</v>
      </c>
      <c r="I692" s="44">
        <f t="shared" si="160"/>
        <v>0</v>
      </c>
      <c r="J692" s="44">
        <f t="shared" si="161"/>
        <v>0</v>
      </c>
      <c r="K692" s="44">
        <f t="shared" si="162"/>
        <v>0</v>
      </c>
      <c r="L692" s="44">
        <f t="shared" si="163"/>
        <v>0</v>
      </c>
      <c r="M692" s="44">
        <f t="shared" ca="1" si="164"/>
        <v>-5.1713956673790377E-6</v>
      </c>
      <c r="N692" s="44">
        <f t="shared" ca="1" si="165"/>
        <v>0</v>
      </c>
      <c r="O692" s="124">
        <f t="shared" ca="1" si="166"/>
        <v>0</v>
      </c>
      <c r="P692" s="44">
        <f t="shared" ca="1" si="167"/>
        <v>0</v>
      </c>
      <c r="Q692" s="44">
        <f t="shared" ca="1" si="168"/>
        <v>0</v>
      </c>
      <c r="R692" s="28">
        <f t="shared" ca="1" si="169"/>
        <v>5.1713956673790377E-6</v>
      </c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</row>
    <row r="693" spans="1:35">
      <c r="A693" s="28"/>
      <c r="B693" s="28"/>
      <c r="C693" s="121"/>
      <c r="D693" s="123">
        <f t="shared" si="155"/>
        <v>0</v>
      </c>
      <c r="E693" s="123">
        <f t="shared" si="156"/>
        <v>0</v>
      </c>
      <c r="F693" s="44">
        <f t="shared" si="157"/>
        <v>0</v>
      </c>
      <c r="G693" s="44">
        <f t="shared" si="158"/>
        <v>0</v>
      </c>
      <c r="H693" s="44">
        <f t="shared" si="159"/>
        <v>0</v>
      </c>
      <c r="I693" s="44">
        <f t="shared" si="160"/>
        <v>0</v>
      </c>
      <c r="J693" s="44">
        <f t="shared" si="161"/>
        <v>0</v>
      </c>
      <c r="K693" s="44">
        <f t="shared" si="162"/>
        <v>0</v>
      </c>
      <c r="L693" s="44">
        <f t="shared" si="163"/>
        <v>0</v>
      </c>
      <c r="M693" s="44">
        <f t="shared" ca="1" si="164"/>
        <v>-5.1713956673790377E-6</v>
      </c>
      <c r="N693" s="44">
        <f t="shared" ca="1" si="165"/>
        <v>0</v>
      </c>
      <c r="O693" s="124">
        <f t="shared" ca="1" si="166"/>
        <v>0</v>
      </c>
      <c r="P693" s="44">
        <f t="shared" ca="1" si="167"/>
        <v>0</v>
      </c>
      <c r="Q693" s="44">
        <f t="shared" ca="1" si="168"/>
        <v>0</v>
      </c>
      <c r="R693" s="28">
        <f t="shared" ca="1" si="169"/>
        <v>5.1713956673790377E-6</v>
      </c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</row>
    <row r="694" spans="1:35">
      <c r="A694" s="28"/>
      <c r="B694" s="28"/>
      <c r="C694" s="121"/>
      <c r="D694" s="123">
        <f t="shared" si="155"/>
        <v>0</v>
      </c>
      <c r="E694" s="123">
        <f t="shared" si="156"/>
        <v>0</v>
      </c>
      <c r="F694" s="44">
        <f t="shared" si="157"/>
        <v>0</v>
      </c>
      <c r="G694" s="44">
        <f t="shared" si="158"/>
        <v>0</v>
      </c>
      <c r="H694" s="44">
        <f t="shared" si="159"/>
        <v>0</v>
      </c>
      <c r="I694" s="44">
        <f t="shared" si="160"/>
        <v>0</v>
      </c>
      <c r="J694" s="44">
        <f t="shared" si="161"/>
        <v>0</v>
      </c>
      <c r="K694" s="44">
        <f t="shared" si="162"/>
        <v>0</v>
      </c>
      <c r="L694" s="44">
        <f t="shared" si="163"/>
        <v>0</v>
      </c>
      <c r="M694" s="44">
        <f t="shared" ca="1" si="164"/>
        <v>-5.1713956673790377E-6</v>
      </c>
      <c r="N694" s="44">
        <f t="shared" ca="1" si="165"/>
        <v>0</v>
      </c>
      <c r="O694" s="124">
        <f t="shared" ca="1" si="166"/>
        <v>0</v>
      </c>
      <c r="P694" s="44">
        <f t="shared" ca="1" si="167"/>
        <v>0</v>
      </c>
      <c r="Q694" s="44">
        <f t="shared" ca="1" si="168"/>
        <v>0</v>
      </c>
      <c r="R694" s="28">
        <f t="shared" ca="1" si="169"/>
        <v>5.1713956673790377E-6</v>
      </c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</row>
    <row r="695" spans="1:35">
      <c r="A695" s="28"/>
      <c r="B695" s="28"/>
      <c r="C695" s="121"/>
      <c r="D695" s="123">
        <f t="shared" si="155"/>
        <v>0</v>
      </c>
      <c r="E695" s="123">
        <f t="shared" si="156"/>
        <v>0</v>
      </c>
      <c r="F695" s="44">
        <f t="shared" si="157"/>
        <v>0</v>
      </c>
      <c r="G695" s="44">
        <f t="shared" si="158"/>
        <v>0</v>
      </c>
      <c r="H695" s="44">
        <f t="shared" si="159"/>
        <v>0</v>
      </c>
      <c r="I695" s="44">
        <f t="shared" si="160"/>
        <v>0</v>
      </c>
      <c r="J695" s="44">
        <f t="shared" si="161"/>
        <v>0</v>
      </c>
      <c r="K695" s="44">
        <f t="shared" si="162"/>
        <v>0</v>
      </c>
      <c r="L695" s="44">
        <f t="shared" si="163"/>
        <v>0</v>
      </c>
      <c r="M695" s="44">
        <f t="shared" ca="1" si="164"/>
        <v>-5.1713956673790377E-6</v>
      </c>
      <c r="N695" s="44">
        <f t="shared" ca="1" si="165"/>
        <v>0</v>
      </c>
      <c r="O695" s="124">
        <f t="shared" ca="1" si="166"/>
        <v>0</v>
      </c>
      <c r="P695" s="44">
        <f t="shared" ca="1" si="167"/>
        <v>0</v>
      </c>
      <c r="Q695" s="44">
        <f t="shared" ca="1" si="168"/>
        <v>0</v>
      </c>
      <c r="R695" s="28">
        <f t="shared" ca="1" si="169"/>
        <v>5.1713956673790377E-6</v>
      </c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</row>
    <row r="696" spans="1:35">
      <c r="A696" s="28"/>
      <c r="B696" s="28"/>
      <c r="C696" s="121"/>
      <c r="D696" s="123">
        <f t="shared" si="155"/>
        <v>0</v>
      </c>
      <c r="E696" s="123">
        <f t="shared" si="156"/>
        <v>0</v>
      </c>
      <c r="F696" s="44">
        <f t="shared" si="157"/>
        <v>0</v>
      </c>
      <c r="G696" s="44">
        <f t="shared" si="158"/>
        <v>0</v>
      </c>
      <c r="H696" s="44">
        <f t="shared" si="159"/>
        <v>0</v>
      </c>
      <c r="I696" s="44">
        <f t="shared" si="160"/>
        <v>0</v>
      </c>
      <c r="J696" s="44">
        <f t="shared" si="161"/>
        <v>0</v>
      </c>
      <c r="K696" s="44">
        <f t="shared" si="162"/>
        <v>0</v>
      </c>
      <c r="L696" s="44">
        <f t="shared" si="163"/>
        <v>0</v>
      </c>
      <c r="M696" s="44">
        <f t="shared" ca="1" si="164"/>
        <v>-5.1713956673790377E-6</v>
      </c>
      <c r="N696" s="44">
        <f t="shared" ca="1" si="165"/>
        <v>0</v>
      </c>
      <c r="O696" s="124">
        <f t="shared" ca="1" si="166"/>
        <v>0</v>
      </c>
      <c r="P696" s="44">
        <f t="shared" ca="1" si="167"/>
        <v>0</v>
      </c>
      <c r="Q696" s="44">
        <f t="shared" ca="1" si="168"/>
        <v>0</v>
      </c>
      <c r="R696" s="28">
        <f t="shared" ca="1" si="169"/>
        <v>5.1713956673790377E-6</v>
      </c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</row>
    <row r="697" spans="1:35">
      <c r="A697" s="28"/>
      <c r="B697" s="28"/>
      <c r="C697" s="121"/>
      <c r="D697" s="123">
        <f t="shared" si="155"/>
        <v>0</v>
      </c>
      <c r="E697" s="123">
        <f t="shared" si="156"/>
        <v>0</v>
      </c>
      <c r="F697" s="44">
        <f t="shared" si="157"/>
        <v>0</v>
      </c>
      <c r="G697" s="44">
        <f t="shared" si="158"/>
        <v>0</v>
      </c>
      <c r="H697" s="44">
        <f t="shared" si="159"/>
        <v>0</v>
      </c>
      <c r="I697" s="44">
        <f t="shared" si="160"/>
        <v>0</v>
      </c>
      <c r="J697" s="44">
        <f t="shared" si="161"/>
        <v>0</v>
      </c>
      <c r="K697" s="44">
        <f t="shared" si="162"/>
        <v>0</v>
      </c>
      <c r="L697" s="44">
        <f t="shared" si="163"/>
        <v>0</v>
      </c>
      <c r="M697" s="44">
        <f t="shared" ca="1" si="164"/>
        <v>-5.1713956673790377E-6</v>
      </c>
      <c r="N697" s="44">
        <f t="shared" ca="1" si="165"/>
        <v>0</v>
      </c>
      <c r="O697" s="124">
        <f t="shared" ca="1" si="166"/>
        <v>0</v>
      </c>
      <c r="P697" s="44">
        <f t="shared" ca="1" si="167"/>
        <v>0</v>
      </c>
      <c r="Q697" s="44">
        <f t="shared" ca="1" si="168"/>
        <v>0</v>
      </c>
      <c r="R697" s="28">
        <f t="shared" ca="1" si="169"/>
        <v>5.1713956673790377E-6</v>
      </c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</row>
    <row r="698" spans="1:35">
      <c r="A698" s="28"/>
      <c r="B698" s="28"/>
      <c r="C698" s="121"/>
      <c r="D698" s="123">
        <f t="shared" si="155"/>
        <v>0</v>
      </c>
      <c r="E698" s="123">
        <f t="shared" si="156"/>
        <v>0</v>
      </c>
      <c r="F698" s="44">
        <f t="shared" si="157"/>
        <v>0</v>
      </c>
      <c r="G698" s="44">
        <f t="shared" si="158"/>
        <v>0</v>
      </c>
      <c r="H698" s="44">
        <f t="shared" si="159"/>
        <v>0</v>
      </c>
      <c r="I698" s="44">
        <f t="shared" si="160"/>
        <v>0</v>
      </c>
      <c r="J698" s="44">
        <f t="shared" si="161"/>
        <v>0</v>
      </c>
      <c r="K698" s="44">
        <f t="shared" si="162"/>
        <v>0</v>
      </c>
      <c r="L698" s="44">
        <f t="shared" si="163"/>
        <v>0</v>
      </c>
      <c r="M698" s="44">
        <f t="shared" ca="1" si="164"/>
        <v>-5.1713956673790377E-6</v>
      </c>
      <c r="N698" s="44">
        <f t="shared" ca="1" si="165"/>
        <v>0</v>
      </c>
      <c r="O698" s="124">
        <f t="shared" ca="1" si="166"/>
        <v>0</v>
      </c>
      <c r="P698" s="44">
        <f t="shared" ca="1" si="167"/>
        <v>0</v>
      </c>
      <c r="Q698" s="44">
        <f t="shared" ca="1" si="168"/>
        <v>0</v>
      </c>
      <c r="R698" s="28">
        <f t="shared" ca="1" si="169"/>
        <v>5.1713956673790377E-6</v>
      </c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</row>
    <row r="699" spans="1:35">
      <c r="A699" s="28"/>
      <c r="B699" s="28"/>
      <c r="C699" s="121"/>
      <c r="D699" s="123">
        <f t="shared" si="155"/>
        <v>0</v>
      </c>
      <c r="E699" s="123">
        <f t="shared" si="156"/>
        <v>0</v>
      </c>
      <c r="F699" s="44">
        <f t="shared" si="157"/>
        <v>0</v>
      </c>
      <c r="G699" s="44">
        <f t="shared" si="158"/>
        <v>0</v>
      </c>
      <c r="H699" s="44">
        <f t="shared" si="159"/>
        <v>0</v>
      </c>
      <c r="I699" s="44">
        <f t="shared" si="160"/>
        <v>0</v>
      </c>
      <c r="J699" s="44">
        <f t="shared" si="161"/>
        <v>0</v>
      </c>
      <c r="K699" s="44">
        <f t="shared" si="162"/>
        <v>0</v>
      </c>
      <c r="L699" s="44">
        <f t="shared" si="163"/>
        <v>0</v>
      </c>
      <c r="M699" s="44">
        <f t="shared" ca="1" si="164"/>
        <v>-5.1713956673790377E-6</v>
      </c>
      <c r="N699" s="44">
        <f t="shared" ca="1" si="165"/>
        <v>0</v>
      </c>
      <c r="O699" s="124">
        <f t="shared" ca="1" si="166"/>
        <v>0</v>
      </c>
      <c r="P699" s="44">
        <f t="shared" ca="1" si="167"/>
        <v>0</v>
      </c>
      <c r="Q699" s="44">
        <f t="shared" ca="1" si="168"/>
        <v>0</v>
      </c>
      <c r="R699" s="28">
        <f t="shared" ca="1" si="169"/>
        <v>5.1713956673790377E-6</v>
      </c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</row>
    <row r="700" spans="1:35">
      <c r="A700" s="28"/>
      <c r="B700" s="28"/>
      <c r="C700" s="121"/>
      <c r="D700" s="123">
        <f t="shared" si="155"/>
        <v>0</v>
      </c>
      <c r="E700" s="123">
        <f t="shared" si="156"/>
        <v>0</v>
      </c>
      <c r="F700" s="44">
        <f t="shared" si="157"/>
        <v>0</v>
      </c>
      <c r="G700" s="44">
        <f t="shared" si="158"/>
        <v>0</v>
      </c>
      <c r="H700" s="44">
        <f t="shared" si="159"/>
        <v>0</v>
      </c>
      <c r="I700" s="44">
        <f t="shared" si="160"/>
        <v>0</v>
      </c>
      <c r="J700" s="44">
        <f t="shared" si="161"/>
        <v>0</v>
      </c>
      <c r="K700" s="44">
        <f t="shared" si="162"/>
        <v>0</v>
      </c>
      <c r="L700" s="44">
        <f t="shared" si="163"/>
        <v>0</v>
      </c>
      <c r="M700" s="44">
        <f t="shared" ca="1" si="164"/>
        <v>-5.1713956673790377E-6</v>
      </c>
      <c r="N700" s="44">
        <f t="shared" ca="1" si="165"/>
        <v>0</v>
      </c>
      <c r="O700" s="124">
        <f t="shared" ca="1" si="166"/>
        <v>0</v>
      </c>
      <c r="P700" s="44">
        <f t="shared" ca="1" si="167"/>
        <v>0</v>
      </c>
      <c r="Q700" s="44">
        <f t="shared" ca="1" si="168"/>
        <v>0</v>
      </c>
      <c r="R700" s="28">
        <f t="shared" ca="1" si="169"/>
        <v>5.1713956673790377E-6</v>
      </c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</row>
    <row r="701" spans="1:35">
      <c r="A701" s="28"/>
      <c r="B701" s="28"/>
      <c r="C701" s="121"/>
      <c r="D701" s="123">
        <f t="shared" si="155"/>
        <v>0</v>
      </c>
      <c r="E701" s="123">
        <f t="shared" si="156"/>
        <v>0</v>
      </c>
      <c r="F701" s="44">
        <f t="shared" si="157"/>
        <v>0</v>
      </c>
      <c r="G701" s="44">
        <f t="shared" si="158"/>
        <v>0</v>
      </c>
      <c r="H701" s="44">
        <f t="shared" si="159"/>
        <v>0</v>
      </c>
      <c r="I701" s="44">
        <f t="shared" si="160"/>
        <v>0</v>
      </c>
      <c r="J701" s="44">
        <f t="shared" si="161"/>
        <v>0</v>
      </c>
      <c r="K701" s="44">
        <f t="shared" si="162"/>
        <v>0</v>
      </c>
      <c r="L701" s="44">
        <f t="shared" si="163"/>
        <v>0</v>
      </c>
      <c r="M701" s="44">
        <f t="shared" ca="1" si="164"/>
        <v>-5.1713956673790377E-6</v>
      </c>
      <c r="N701" s="44">
        <f t="shared" ca="1" si="165"/>
        <v>0</v>
      </c>
      <c r="O701" s="124">
        <f t="shared" ca="1" si="166"/>
        <v>0</v>
      </c>
      <c r="P701" s="44">
        <f t="shared" ca="1" si="167"/>
        <v>0</v>
      </c>
      <c r="Q701" s="44">
        <f t="shared" ca="1" si="168"/>
        <v>0</v>
      </c>
      <c r="R701" s="28">
        <f t="shared" ca="1" si="169"/>
        <v>5.1713956673790377E-6</v>
      </c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</row>
    <row r="702" spans="1:35">
      <c r="A702" s="28"/>
      <c r="B702" s="28"/>
      <c r="C702" s="121"/>
      <c r="D702" s="123">
        <f t="shared" si="155"/>
        <v>0</v>
      </c>
      <c r="E702" s="123">
        <f t="shared" si="156"/>
        <v>0</v>
      </c>
      <c r="F702" s="44">
        <f t="shared" si="157"/>
        <v>0</v>
      </c>
      <c r="G702" s="44">
        <f t="shared" si="158"/>
        <v>0</v>
      </c>
      <c r="H702" s="44">
        <f t="shared" si="159"/>
        <v>0</v>
      </c>
      <c r="I702" s="44">
        <f t="shared" si="160"/>
        <v>0</v>
      </c>
      <c r="J702" s="44">
        <f t="shared" si="161"/>
        <v>0</v>
      </c>
      <c r="K702" s="44">
        <f t="shared" si="162"/>
        <v>0</v>
      </c>
      <c r="L702" s="44">
        <f t="shared" si="163"/>
        <v>0</v>
      </c>
      <c r="M702" s="44">
        <f t="shared" ca="1" si="164"/>
        <v>-5.1713956673790377E-6</v>
      </c>
      <c r="N702" s="44">
        <f t="shared" ca="1" si="165"/>
        <v>0</v>
      </c>
      <c r="O702" s="124">
        <f t="shared" ca="1" si="166"/>
        <v>0</v>
      </c>
      <c r="P702" s="44">
        <f t="shared" ca="1" si="167"/>
        <v>0</v>
      </c>
      <c r="Q702" s="44">
        <f t="shared" ca="1" si="168"/>
        <v>0</v>
      </c>
      <c r="R702" s="28">
        <f t="shared" ca="1" si="169"/>
        <v>5.1713956673790377E-6</v>
      </c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</row>
    <row r="703" spans="1:35">
      <c r="A703" s="28"/>
      <c r="B703" s="28"/>
      <c r="C703" s="121"/>
      <c r="D703" s="123">
        <f t="shared" si="155"/>
        <v>0</v>
      </c>
      <c r="E703" s="123">
        <f t="shared" si="156"/>
        <v>0</v>
      </c>
      <c r="F703" s="44">
        <f t="shared" si="157"/>
        <v>0</v>
      </c>
      <c r="G703" s="44">
        <f t="shared" si="158"/>
        <v>0</v>
      </c>
      <c r="H703" s="44">
        <f t="shared" si="159"/>
        <v>0</v>
      </c>
      <c r="I703" s="44">
        <f t="shared" si="160"/>
        <v>0</v>
      </c>
      <c r="J703" s="44">
        <f t="shared" si="161"/>
        <v>0</v>
      </c>
      <c r="K703" s="44">
        <f t="shared" si="162"/>
        <v>0</v>
      </c>
      <c r="L703" s="44">
        <f t="shared" si="163"/>
        <v>0</v>
      </c>
      <c r="M703" s="44">
        <f t="shared" ca="1" si="164"/>
        <v>-5.1713956673790377E-6</v>
      </c>
      <c r="N703" s="44">
        <f t="shared" ca="1" si="165"/>
        <v>0</v>
      </c>
      <c r="O703" s="124">
        <f t="shared" ca="1" si="166"/>
        <v>0</v>
      </c>
      <c r="P703" s="44">
        <f t="shared" ca="1" si="167"/>
        <v>0</v>
      </c>
      <c r="Q703" s="44">
        <f t="shared" ca="1" si="168"/>
        <v>0</v>
      </c>
      <c r="R703" s="28">
        <f t="shared" ca="1" si="169"/>
        <v>5.1713956673790377E-6</v>
      </c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</row>
    <row r="704" spans="1:35">
      <c r="A704" s="28"/>
      <c r="B704" s="28"/>
      <c r="C704" s="121"/>
      <c r="D704" s="123">
        <f t="shared" si="155"/>
        <v>0</v>
      </c>
      <c r="E704" s="123">
        <f t="shared" si="156"/>
        <v>0</v>
      </c>
      <c r="F704" s="44">
        <f t="shared" si="157"/>
        <v>0</v>
      </c>
      <c r="G704" s="44">
        <f t="shared" si="158"/>
        <v>0</v>
      </c>
      <c r="H704" s="44">
        <f t="shared" si="159"/>
        <v>0</v>
      </c>
      <c r="I704" s="44">
        <f t="shared" si="160"/>
        <v>0</v>
      </c>
      <c r="J704" s="44">
        <f t="shared" si="161"/>
        <v>0</v>
      </c>
      <c r="K704" s="44">
        <f t="shared" si="162"/>
        <v>0</v>
      </c>
      <c r="L704" s="44">
        <f t="shared" si="163"/>
        <v>0</v>
      </c>
      <c r="M704" s="44">
        <f t="shared" ca="1" si="164"/>
        <v>-5.1713956673790377E-6</v>
      </c>
      <c r="N704" s="44">
        <f t="shared" ca="1" si="165"/>
        <v>0</v>
      </c>
      <c r="O704" s="124">
        <f t="shared" ca="1" si="166"/>
        <v>0</v>
      </c>
      <c r="P704" s="44">
        <f t="shared" ca="1" si="167"/>
        <v>0</v>
      </c>
      <c r="Q704" s="44">
        <f t="shared" ca="1" si="168"/>
        <v>0</v>
      </c>
      <c r="R704" s="28">
        <f t="shared" ca="1" si="169"/>
        <v>5.1713956673790377E-6</v>
      </c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</row>
    <row r="705" spans="1:35">
      <c r="A705" s="28"/>
      <c r="B705" s="28"/>
      <c r="C705" s="121"/>
      <c r="D705" s="123">
        <f t="shared" si="155"/>
        <v>0</v>
      </c>
      <c r="E705" s="123">
        <f t="shared" si="156"/>
        <v>0</v>
      </c>
      <c r="F705" s="44">
        <f t="shared" si="157"/>
        <v>0</v>
      </c>
      <c r="G705" s="44">
        <f t="shared" si="158"/>
        <v>0</v>
      </c>
      <c r="H705" s="44">
        <f t="shared" si="159"/>
        <v>0</v>
      </c>
      <c r="I705" s="44">
        <f t="shared" si="160"/>
        <v>0</v>
      </c>
      <c r="J705" s="44">
        <f t="shared" si="161"/>
        <v>0</v>
      </c>
      <c r="K705" s="44">
        <f t="shared" si="162"/>
        <v>0</v>
      </c>
      <c r="L705" s="44">
        <f t="shared" si="163"/>
        <v>0</v>
      </c>
      <c r="M705" s="44">
        <f t="shared" ca="1" si="164"/>
        <v>-5.1713956673790377E-6</v>
      </c>
      <c r="N705" s="44">
        <f t="shared" ca="1" si="165"/>
        <v>0</v>
      </c>
      <c r="O705" s="124">
        <f t="shared" ca="1" si="166"/>
        <v>0</v>
      </c>
      <c r="P705" s="44">
        <f t="shared" ca="1" si="167"/>
        <v>0</v>
      </c>
      <c r="Q705" s="44">
        <f t="shared" ca="1" si="168"/>
        <v>0</v>
      </c>
      <c r="R705" s="28">
        <f t="shared" ca="1" si="169"/>
        <v>5.1713956673790377E-6</v>
      </c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</row>
    <row r="706" spans="1:35">
      <c r="A706" s="28"/>
      <c r="B706" s="28"/>
      <c r="C706" s="121"/>
      <c r="D706" s="123">
        <f t="shared" si="155"/>
        <v>0</v>
      </c>
      <c r="E706" s="123">
        <f t="shared" si="156"/>
        <v>0</v>
      </c>
      <c r="F706" s="44">
        <f t="shared" si="157"/>
        <v>0</v>
      </c>
      <c r="G706" s="44">
        <f t="shared" si="158"/>
        <v>0</v>
      </c>
      <c r="H706" s="44">
        <f t="shared" si="159"/>
        <v>0</v>
      </c>
      <c r="I706" s="44">
        <f t="shared" si="160"/>
        <v>0</v>
      </c>
      <c r="J706" s="44">
        <f t="shared" si="161"/>
        <v>0</v>
      </c>
      <c r="K706" s="44">
        <f t="shared" si="162"/>
        <v>0</v>
      </c>
      <c r="L706" s="44">
        <f t="shared" si="163"/>
        <v>0</v>
      </c>
      <c r="M706" s="44">
        <f t="shared" ca="1" si="164"/>
        <v>-5.1713956673790377E-6</v>
      </c>
      <c r="N706" s="44">
        <f t="shared" ca="1" si="165"/>
        <v>0</v>
      </c>
      <c r="O706" s="124">
        <f t="shared" ca="1" si="166"/>
        <v>0</v>
      </c>
      <c r="P706" s="44">
        <f t="shared" ca="1" si="167"/>
        <v>0</v>
      </c>
      <c r="Q706" s="44">
        <f t="shared" ca="1" si="168"/>
        <v>0</v>
      </c>
      <c r="R706" s="28">
        <f t="shared" ca="1" si="169"/>
        <v>5.1713956673790377E-6</v>
      </c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</row>
    <row r="707" spans="1:35">
      <c r="A707" s="28"/>
      <c r="B707" s="28"/>
      <c r="C707" s="121"/>
      <c r="D707" s="123">
        <f t="shared" si="155"/>
        <v>0</v>
      </c>
      <c r="E707" s="123">
        <f t="shared" si="156"/>
        <v>0</v>
      </c>
      <c r="F707" s="44">
        <f t="shared" si="157"/>
        <v>0</v>
      </c>
      <c r="G707" s="44">
        <f t="shared" si="158"/>
        <v>0</v>
      </c>
      <c r="H707" s="44">
        <f t="shared" si="159"/>
        <v>0</v>
      </c>
      <c r="I707" s="44">
        <f t="shared" si="160"/>
        <v>0</v>
      </c>
      <c r="J707" s="44">
        <f t="shared" si="161"/>
        <v>0</v>
      </c>
      <c r="K707" s="44">
        <f t="shared" si="162"/>
        <v>0</v>
      </c>
      <c r="L707" s="44">
        <f t="shared" si="163"/>
        <v>0</v>
      </c>
      <c r="M707" s="44">
        <f t="shared" ca="1" si="164"/>
        <v>-5.1713956673790377E-6</v>
      </c>
      <c r="N707" s="44">
        <f t="shared" ca="1" si="165"/>
        <v>0</v>
      </c>
      <c r="O707" s="124">
        <f t="shared" ca="1" si="166"/>
        <v>0</v>
      </c>
      <c r="P707" s="44">
        <f t="shared" ca="1" si="167"/>
        <v>0</v>
      </c>
      <c r="Q707" s="44">
        <f t="shared" ca="1" si="168"/>
        <v>0</v>
      </c>
      <c r="R707" s="28">
        <f t="shared" ca="1" si="169"/>
        <v>5.1713956673790377E-6</v>
      </c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</row>
    <row r="708" spans="1:35">
      <c r="A708" s="28"/>
      <c r="B708" s="28"/>
      <c r="C708" s="121"/>
      <c r="D708" s="123">
        <f t="shared" si="155"/>
        <v>0</v>
      </c>
      <c r="E708" s="123">
        <f t="shared" si="156"/>
        <v>0</v>
      </c>
      <c r="F708" s="44">
        <f t="shared" si="157"/>
        <v>0</v>
      </c>
      <c r="G708" s="44">
        <f t="shared" si="158"/>
        <v>0</v>
      </c>
      <c r="H708" s="44">
        <f t="shared" si="159"/>
        <v>0</v>
      </c>
      <c r="I708" s="44">
        <f t="shared" si="160"/>
        <v>0</v>
      </c>
      <c r="J708" s="44">
        <f t="shared" si="161"/>
        <v>0</v>
      </c>
      <c r="K708" s="44">
        <f t="shared" si="162"/>
        <v>0</v>
      </c>
      <c r="L708" s="44">
        <f t="shared" si="163"/>
        <v>0</v>
      </c>
      <c r="M708" s="44">
        <f t="shared" ca="1" si="164"/>
        <v>-5.1713956673790377E-6</v>
      </c>
      <c r="N708" s="44">
        <f t="shared" ca="1" si="165"/>
        <v>0</v>
      </c>
      <c r="O708" s="124">
        <f t="shared" ca="1" si="166"/>
        <v>0</v>
      </c>
      <c r="P708" s="44">
        <f t="shared" ca="1" si="167"/>
        <v>0</v>
      </c>
      <c r="Q708" s="44">
        <f t="shared" ca="1" si="168"/>
        <v>0</v>
      </c>
      <c r="R708" s="28">
        <f t="shared" ca="1" si="169"/>
        <v>5.1713956673790377E-6</v>
      </c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</row>
    <row r="709" spans="1:35">
      <c r="A709" s="28"/>
      <c r="B709" s="28"/>
      <c r="C709" s="121"/>
      <c r="D709" s="123">
        <f t="shared" si="155"/>
        <v>0</v>
      </c>
      <c r="E709" s="123">
        <f t="shared" si="156"/>
        <v>0</v>
      </c>
      <c r="F709" s="44">
        <f t="shared" si="157"/>
        <v>0</v>
      </c>
      <c r="G709" s="44">
        <f t="shared" si="158"/>
        <v>0</v>
      </c>
      <c r="H709" s="44">
        <f t="shared" si="159"/>
        <v>0</v>
      </c>
      <c r="I709" s="44">
        <f t="shared" si="160"/>
        <v>0</v>
      </c>
      <c r="J709" s="44">
        <f t="shared" si="161"/>
        <v>0</v>
      </c>
      <c r="K709" s="44">
        <f t="shared" si="162"/>
        <v>0</v>
      </c>
      <c r="L709" s="44">
        <f t="shared" si="163"/>
        <v>0</v>
      </c>
      <c r="M709" s="44">
        <f t="shared" ca="1" si="164"/>
        <v>-5.1713956673790377E-6</v>
      </c>
      <c r="N709" s="44">
        <f t="shared" ca="1" si="165"/>
        <v>0</v>
      </c>
      <c r="O709" s="124">
        <f t="shared" ca="1" si="166"/>
        <v>0</v>
      </c>
      <c r="P709" s="44">
        <f t="shared" ca="1" si="167"/>
        <v>0</v>
      </c>
      <c r="Q709" s="44">
        <f t="shared" ca="1" si="168"/>
        <v>0</v>
      </c>
      <c r="R709" s="28">
        <f t="shared" ca="1" si="169"/>
        <v>5.1713956673790377E-6</v>
      </c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</row>
    <row r="710" spans="1:35">
      <c r="A710" s="28"/>
      <c r="B710" s="28"/>
      <c r="C710" s="121"/>
      <c r="D710" s="123">
        <f t="shared" si="155"/>
        <v>0</v>
      </c>
      <c r="E710" s="123">
        <f t="shared" si="156"/>
        <v>0</v>
      </c>
      <c r="F710" s="44">
        <f t="shared" si="157"/>
        <v>0</v>
      </c>
      <c r="G710" s="44">
        <f t="shared" si="158"/>
        <v>0</v>
      </c>
      <c r="H710" s="44">
        <f t="shared" si="159"/>
        <v>0</v>
      </c>
      <c r="I710" s="44">
        <f t="shared" si="160"/>
        <v>0</v>
      </c>
      <c r="J710" s="44">
        <f t="shared" si="161"/>
        <v>0</v>
      </c>
      <c r="K710" s="44">
        <f t="shared" si="162"/>
        <v>0</v>
      </c>
      <c r="L710" s="44">
        <f t="shared" si="163"/>
        <v>0</v>
      </c>
      <c r="M710" s="44">
        <f t="shared" ca="1" si="164"/>
        <v>-5.1713956673790377E-6</v>
      </c>
      <c r="N710" s="44">
        <f t="shared" ca="1" si="165"/>
        <v>0</v>
      </c>
      <c r="O710" s="124">
        <f t="shared" ca="1" si="166"/>
        <v>0</v>
      </c>
      <c r="P710" s="44">
        <f t="shared" ca="1" si="167"/>
        <v>0</v>
      </c>
      <c r="Q710" s="44">
        <f t="shared" ca="1" si="168"/>
        <v>0</v>
      </c>
      <c r="R710" s="28">
        <f t="shared" ca="1" si="169"/>
        <v>5.1713956673790377E-6</v>
      </c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</row>
    <row r="711" spans="1:35">
      <c r="A711" s="28"/>
      <c r="B711" s="28"/>
      <c r="C711" s="121"/>
      <c r="D711" s="123">
        <f t="shared" si="155"/>
        <v>0</v>
      </c>
      <c r="E711" s="123">
        <f t="shared" si="156"/>
        <v>0</v>
      </c>
      <c r="F711" s="44">
        <f t="shared" si="157"/>
        <v>0</v>
      </c>
      <c r="G711" s="44">
        <f t="shared" si="158"/>
        <v>0</v>
      </c>
      <c r="H711" s="44">
        <f t="shared" si="159"/>
        <v>0</v>
      </c>
      <c r="I711" s="44">
        <f t="shared" si="160"/>
        <v>0</v>
      </c>
      <c r="J711" s="44">
        <f t="shared" si="161"/>
        <v>0</v>
      </c>
      <c r="K711" s="44">
        <f t="shared" si="162"/>
        <v>0</v>
      </c>
      <c r="L711" s="44">
        <f t="shared" si="163"/>
        <v>0</v>
      </c>
      <c r="M711" s="44">
        <f t="shared" ca="1" si="164"/>
        <v>-5.1713956673790377E-6</v>
      </c>
      <c r="N711" s="44">
        <f t="shared" ca="1" si="165"/>
        <v>0</v>
      </c>
      <c r="O711" s="124">
        <f t="shared" ca="1" si="166"/>
        <v>0</v>
      </c>
      <c r="P711" s="44">
        <f t="shared" ca="1" si="167"/>
        <v>0</v>
      </c>
      <c r="Q711" s="44">
        <f t="shared" ca="1" si="168"/>
        <v>0</v>
      </c>
      <c r="R711" s="28">
        <f t="shared" ca="1" si="169"/>
        <v>5.1713956673790377E-6</v>
      </c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</row>
    <row r="712" spans="1:35">
      <c r="A712" s="28"/>
      <c r="B712" s="28"/>
      <c r="C712" s="121"/>
      <c r="D712" s="123">
        <f t="shared" si="155"/>
        <v>0</v>
      </c>
      <c r="E712" s="123">
        <f t="shared" si="156"/>
        <v>0</v>
      </c>
      <c r="F712" s="44">
        <f t="shared" si="157"/>
        <v>0</v>
      </c>
      <c r="G712" s="44">
        <f t="shared" si="158"/>
        <v>0</v>
      </c>
      <c r="H712" s="44">
        <f t="shared" si="159"/>
        <v>0</v>
      </c>
      <c r="I712" s="44">
        <f t="shared" si="160"/>
        <v>0</v>
      </c>
      <c r="J712" s="44">
        <f t="shared" si="161"/>
        <v>0</v>
      </c>
      <c r="K712" s="44">
        <f t="shared" si="162"/>
        <v>0</v>
      </c>
      <c r="L712" s="44">
        <f t="shared" si="163"/>
        <v>0</v>
      </c>
      <c r="M712" s="44">
        <f t="shared" ca="1" si="164"/>
        <v>-5.1713956673790377E-6</v>
      </c>
      <c r="N712" s="44">
        <f t="shared" ca="1" si="165"/>
        <v>0</v>
      </c>
      <c r="O712" s="124">
        <f t="shared" ca="1" si="166"/>
        <v>0</v>
      </c>
      <c r="P712" s="44">
        <f t="shared" ca="1" si="167"/>
        <v>0</v>
      </c>
      <c r="Q712" s="44">
        <f t="shared" ca="1" si="168"/>
        <v>0</v>
      </c>
      <c r="R712" s="28">
        <f t="shared" ca="1" si="169"/>
        <v>5.1713956673790377E-6</v>
      </c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</row>
    <row r="713" spans="1:35">
      <c r="A713" s="28"/>
      <c r="B713" s="28"/>
      <c r="C713" s="121"/>
      <c r="D713" s="123">
        <f t="shared" si="155"/>
        <v>0</v>
      </c>
      <c r="E713" s="123">
        <f t="shared" si="156"/>
        <v>0</v>
      </c>
      <c r="F713" s="44">
        <f t="shared" si="157"/>
        <v>0</v>
      </c>
      <c r="G713" s="44">
        <f t="shared" si="158"/>
        <v>0</v>
      </c>
      <c r="H713" s="44">
        <f t="shared" si="159"/>
        <v>0</v>
      </c>
      <c r="I713" s="44">
        <f t="shared" si="160"/>
        <v>0</v>
      </c>
      <c r="J713" s="44">
        <f t="shared" si="161"/>
        <v>0</v>
      </c>
      <c r="K713" s="44">
        <f t="shared" si="162"/>
        <v>0</v>
      </c>
      <c r="L713" s="44">
        <f t="shared" si="163"/>
        <v>0</v>
      </c>
      <c r="M713" s="44">
        <f t="shared" ca="1" si="164"/>
        <v>-5.1713956673790377E-6</v>
      </c>
      <c r="N713" s="44">
        <f t="shared" ca="1" si="165"/>
        <v>0</v>
      </c>
      <c r="O713" s="124">
        <f t="shared" ca="1" si="166"/>
        <v>0</v>
      </c>
      <c r="P713" s="44">
        <f t="shared" ca="1" si="167"/>
        <v>0</v>
      </c>
      <c r="Q713" s="44">
        <f t="shared" ca="1" si="168"/>
        <v>0</v>
      </c>
      <c r="R713" s="28">
        <f t="shared" ca="1" si="169"/>
        <v>5.1713956673790377E-6</v>
      </c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</row>
    <row r="714" spans="1:35">
      <c r="A714" s="28"/>
      <c r="B714" s="28"/>
      <c r="C714" s="121"/>
      <c r="D714" s="123">
        <f t="shared" si="155"/>
        <v>0</v>
      </c>
      <c r="E714" s="123">
        <f t="shared" si="156"/>
        <v>0</v>
      </c>
      <c r="F714" s="44">
        <f t="shared" si="157"/>
        <v>0</v>
      </c>
      <c r="G714" s="44">
        <f t="shared" si="158"/>
        <v>0</v>
      </c>
      <c r="H714" s="44">
        <f t="shared" si="159"/>
        <v>0</v>
      </c>
      <c r="I714" s="44">
        <f t="shared" si="160"/>
        <v>0</v>
      </c>
      <c r="J714" s="44">
        <f t="shared" si="161"/>
        <v>0</v>
      </c>
      <c r="K714" s="44">
        <f t="shared" si="162"/>
        <v>0</v>
      </c>
      <c r="L714" s="44">
        <f t="shared" si="163"/>
        <v>0</v>
      </c>
      <c r="M714" s="44">
        <f t="shared" ca="1" si="164"/>
        <v>-5.1713956673790377E-6</v>
      </c>
      <c r="N714" s="44">
        <f t="shared" ca="1" si="165"/>
        <v>0</v>
      </c>
      <c r="O714" s="124">
        <f t="shared" ca="1" si="166"/>
        <v>0</v>
      </c>
      <c r="P714" s="44">
        <f t="shared" ca="1" si="167"/>
        <v>0</v>
      </c>
      <c r="Q714" s="44">
        <f t="shared" ca="1" si="168"/>
        <v>0</v>
      </c>
      <c r="R714" s="28">
        <f t="shared" ca="1" si="169"/>
        <v>5.1713956673790377E-6</v>
      </c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</row>
    <row r="715" spans="1:35">
      <c r="A715" s="28"/>
      <c r="B715" s="28"/>
      <c r="C715" s="121"/>
      <c r="D715" s="123">
        <f t="shared" si="155"/>
        <v>0</v>
      </c>
      <c r="E715" s="123">
        <f t="shared" si="156"/>
        <v>0</v>
      </c>
      <c r="F715" s="44">
        <f t="shared" si="157"/>
        <v>0</v>
      </c>
      <c r="G715" s="44">
        <f t="shared" si="158"/>
        <v>0</v>
      </c>
      <c r="H715" s="44">
        <f t="shared" si="159"/>
        <v>0</v>
      </c>
      <c r="I715" s="44">
        <f t="shared" si="160"/>
        <v>0</v>
      </c>
      <c r="J715" s="44">
        <f t="shared" si="161"/>
        <v>0</v>
      </c>
      <c r="K715" s="44">
        <f t="shared" si="162"/>
        <v>0</v>
      </c>
      <c r="L715" s="44">
        <f t="shared" si="163"/>
        <v>0</v>
      </c>
      <c r="M715" s="44">
        <f t="shared" ca="1" si="164"/>
        <v>-5.1713956673790377E-6</v>
      </c>
      <c r="N715" s="44">
        <f t="shared" ca="1" si="165"/>
        <v>0</v>
      </c>
      <c r="O715" s="124">
        <f t="shared" ca="1" si="166"/>
        <v>0</v>
      </c>
      <c r="P715" s="44">
        <f t="shared" ca="1" si="167"/>
        <v>0</v>
      </c>
      <c r="Q715" s="44">
        <f t="shared" ca="1" si="168"/>
        <v>0</v>
      </c>
      <c r="R715" s="28">
        <f t="shared" ca="1" si="169"/>
        <v>5.1713956673790377E-6</v>
      </c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</row>
    <row r="716" spans="1:35">
      <c r="A716" s="28"/>
      <c r="B716" s="28"/>
      <c r="C716" s="121"/>
      <c r="D716" s="123">
        <f t="shared" si="155"/>
        <v>0</v>
      </c>
      <c r="E716" s="123">
        <f t="shared" si="156"/>
        <v>0</v>
      </c>
      <c r="F716" s="44">
        <f t="shared" si="157"/>
        <v>0</v>
      </c>
      <c r="G716" s="44">
        <f t="shared" si="158"/>
        <v>0</v>
      </c>
      <c r="H716" s="44">
        <f t="shared" si="159"/>
        <v>0</v>
      </c>
      <c r="I716" s="44">
        <f t="shared" si="160"/>
        <v>0</v>
      </c>
      <c r="J716" s="44">
        <f t="shared" si="161"/>
        <v>0</v>
      </c>
      <c r="K716" s="44">
        <f t="shared" si="162"/>
        <v>0</v>
      </c>
      <c r="L716" s="44">
        <f t="shared" si="163"/>
        <v>0</v>
      </c>
      <c r="M716" s="44">
        <f t="shared" ca="1" si="164"/>
        <v>-5.1713956673790377E-6</v>
      </c>
      <c r="N716" s="44">
        <f t="shared" ca="1" si="165"/>
        <v>0</v>
      </c>
      <c r="O716" s="124">
        <f t="shared" ca="1" si="166"/>
        <v>0</v>
      </c>
      <c r="P716" s="44">
        <f t="shared" ca="1" si="167"/>
        <v>0</v>
      </c>
      <c r="Q716" s="44">
        <f t="shared" ca="1" si="168"/>
        <v>0</v>
      </c>
      <c r="R716" s="28">
        <f t="shared" ca="1" si="169"/>
        <v>5.1713956673790377E-6</v>
      </c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</row>
    <row r="717" spans="1:35">
      <c r="A717" s="28"/>
      <c r="B717" s="28"/>
      <c r="C717" s="121"/>
      <c r="D717" s="123">
        <f t="shared" si="155"/>
        <v>0</v>
      </c>
      <c r="E717" s="123">
        <f t="shared" si="156"/>
        <v>0</v>
      </c>
      <c r="F717" s="44">
        <f t="shared" si="157"/>
        <v>0</v>
      </c>
      <c r="G717" s="44">
        <f t="shared" si="158"/>
        <v>0</v>
      </c>
      <c r="H717" s="44">
        <f t="shared" si="159"/>
        <v>0</v>
      </c>
      <c r="I717" s="44">
        <f t="shared" si="160"/>
        <v>0</v>
      </c>
      <c r="J717" s="44">
        <f t="shared" si="161"/>
        <v>0</v>
      </c>
      <c r="K717" s="44">
        <f t="shared" si="162"/>
        <v>0</v>
      </c>
      <c r="L717" s="44">
        <f t="shared" si="163"/>
        <v>0</v>
      </c>
      <c r="M717" s="44">
        <f t="shared" ca="1" si="164"/>
        <v>-5.1713956673790377E-6</v>
      </c>
      <c r="N717" s="44">
        <f t="shared" ca="1" si="165"/>
        <v>0</v>
      </c>
      <c r="O717" s="124">
        <f t="shared" ca="1" si="166"/>
        <v>0</v>
      </c>
      <c r="P717" s="44">
        <f t="shared" ca="1" si="167"/>
        <v>0</v>
      </c>
      <c r="Q717" s="44">
        <f t="shared" ca="1" si="168"/>
        <v>0</v>
      </c>
      <c r="R717" s="28">
        <f t="shared" ca="1" si="169"/>
        <v>5.1713956673790377E-6</v>
      </c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</row>
    <row r="718" spans="1:35">
      <c r="A718" s="28"/>
      <c r="B718" s="28"/>
      <c r="C718" s="121"/>
      <c r="D718" s="123">
        <f t="shared" si="155"/>
        <v>0</v>
      </c>
      <c r="E718" s="123">
        <f t="shared" si="156"/>
        <v>0</v>
      </c>
      <c r="F718" s="44">
        <f t="shared" si="157"/>
        <v>0</v>
      </c>
      <c r="G718" s="44">
        <f t="shared" si="158"/>
        <v>0</v>
      </c>
      <c r="H718" s="44">
        <f t="shared" si="159"/>
        <v>0</v>
      </c>
      <c r="I718" s="44">
        <f t="shared" si="160"/>
        <v>0</v>
      </c>
      <c r="J718" s="44">
        <f t="shared" si="161"/>
        <v>0</v>
      </c>
      <c r="K718" s="44">
        <f t="shared" si="162"/>
        <v>0</v>
      </c>
      <c r="L718" s="44">
        <f t="shared" si="163"/>
        <v>0</v>
      </c>
      <c r="M718" s="44">
        <f t="shared" ca="1" si="164"/>
        <v>-5.1713956673790377E-6</v>
      </c>
      <c r="N718" s="44">
        <f t="shared" ca="1" si="165"/>
        <v>0</v>
      </c>
      <c r="O718" s="124">
        <f t="shared" ca="1" si="166"/>
        <v>0</v>
      </c>
      <c r="P718" s="44">
        <f t="shared" ca="1" si="167"/>
        <v>0</v>
      </c>
      <c r="Q718" s="44">
        <f t="shared" ca="1" si="168"/>
        <v>0</v>
      </c>
      <c r="R718" s="28">
        <f t="shared" ca="1" si="169"/>
        <v>5.1713956673790377E-6</v>
      </c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</row>
    <row r="719" spans="1:35">
      <c r="A719" s="28"/>
      <c r="B719" s="28"/>
      <c r="C719" s="121"/>
      <c r="D719" s="123">
        <f t="shared" si="155"/>
        <v>0</v>
      </c>
      <c r="E719" s="123">
        <f t="shared" si="156"/>
        <v>0</v>
      </c>
      <c r="F719" s="44">
        <f t="shared" si="157"/>
        <v>0</v>
      </c>
      <c r="G719" s="44">
        <f t="shared" si="158"/>
        <v>0</v>
      </c>
      <c r="H719" s="44">
        <f t="shared" si="159"/>
        <v>0</v>
      </c>
      <c r="I719" s="44">
        <f t="shared" si="160"/>
        <v>0</v>
      </c>
      <c r="J719" s="44">
        <f t="shared" si="161"/>
        <v>0</v>
      </c>
      <c r="K719" s="44">
        <f t="shared" si="162"/>
        <v>0</v>
      </c>
      <c r="L719" s="44">
        <f t="shared" si="163"/>
        <v>0</v>
      </c>
      <c r="M719" s="44">
        <f t="shared" ca="1" si="164"/>
        <v>-5.1713956673790377E-6</v>
      </c>
      <c r="N719" s="44">
        <f t="shared" ca="1" si="165"/>
        <v>0</v>
      </c>
      <c r="O719" s="124">
        <f t="shared" ca="1" si="166"/>
        <v>0</v>
      </c>
      <c r="P719" s="44">
        <f t="shared" ca="1" si="167"/>
        <v>0</v>
      </c>
      <c r="Q719" s="44">
        <f t="shared" ca="1" si="168"/>
        <v>0</v>
      </c>
      <c r="R719" s="28">
        <f t="shared" ca="1" si="169"/>
        <v>5.1713956673790377E-6</v>
      </c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</row>
    <row r="720" spans="1:35">
      <c r="A720" s="28"/>
      <c r="B720" s="28"/>
      <c r="C720" s="121"/>
      <c r="D720" s="123">
        <f t="shared" si="155"/>
        <v>0</v>
      </c>
      <c r="E720" s="123">
        <f t="shared" si="156"/>
        <v>0</v>
      </c>
      <c r="F720" s="44">
        <f t="shared" si="157"/>
        <v>0</v>
      </c>
      <c r="G720" s="44">
        <f t="shared" si="158"/>
        <v>0</v>
      </c>
      <c r="H720" s="44">
        <f t="shared" si="159"/>
        <v>0</v>
      </c>
      <c r="I720" s="44">
        <f t="shared" si="160"/>
        <v>0</v>
      </c>
      <c r="J720" s="44">
        <f t="shared" si="161"/>
        <v>0</v>
      </c>
      <c r="K720" s="44">
        <f t="shared" si="162"/>
        <v>0</v>
      </c>
      <c r="L720" s="44">
        <f t="shared" si="163"/>
        <v>0</v>
      </c>
      <c r="M720" s="44">
        <f t="shared" ca="1" si="164"/>
        <v>-5.1713956673790377E-6</v>
      </c>
      <c r="N720" s="44">
        <f t="shared" ca="1" si="165"/>
        <v>0</v>
      </c>
      <c r="O720" s="124">
        <f t="shared" ca="1" si="166"/>
        <v>0</v>
      </c>
      <c r="P720" s="44">
        <f t="shared" ca="1" si="167"/>
        <v>0</v>
      </c>
      <c r="Q720" s="44">
        <f t="shared" ca="1" si="168"/>
        <v>0</v>
      </c>
      <c r="R720" s="28">
        <f t="shared" ca="1" si="169"/>
        <v>5.1713956673790377E-6</v>
      </c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</row>
    <row r="721" spans="1:35">
      <c r="A721" s="28"/>
      <c r="B721" s="28"/>
      <c r="C721" s="121"/>
      <c r="D721" s="123">
        <f t="shared" si="155"/>
        <v>0</v>
      </c>
      <c r="E721" s="123">
        <f t="shared" si="156"/>
        <v>0</v>
      </c>
      <c r="F721" s="44">
        <f t="shared" si="157"/>
        <v>0</v>
      </c>
      <c r="G721" s="44">
        <f t="shared" si="158"/>
        <v>0</v>
      </c>
      <c r="H721" s="44">
        <f t="shared" si="159"/>
        <v>0</v>
      </c>
      <c r="I721" s="44">
        <f t="shared" si="160"/>
        <v>0</v>
      </c>
      <c r="J721" s="44">
        <f t="shared" si="161"/>
        <v>0</v>
      </c>
      <c r="K721" s="44">
        <f t="shared" si="162"/>
        <v>0</v>
      </c>
      <c r="L721" s="44">
        <f t="shared" si="163"/>
        <v>0</v>
      </c>
      <c r="M721" s="44">
        <f t="shared" ca="1" si="164"/>
        <v>-5.1713956673790377E-6</v>
      </c>
      <c r="N721" s="44">
        <f t="shared" ca="1" si="165"/>
        <v>0</v>
      </c>
      <c r="O721" s="124">
        <f t="shared" ca="1" si="166"/>
        <v>0</v>
      </c>
      <c r="P721" s="44">
        <f t="shared" ca="1" si="167"/>
        <v>0</v>
      </c>
      <c r="Q721" s="44">
        <f t="shared" ca="1" si="168"/>
        <v>0</v>
      </c>
      <c r="R721" s="28">
        <f t="shared" ca="1" si="169"/>
        <v>5.1713956673790377E-6</v>
      </c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</row>
    <row r="722" spans="1:35">
      <c r="A722" s="28"/>
      <c r="B722" s="28"/>
      <c r="C722" s="121"/>
      <c r="D722" s="123">
        <f t="shared" si="155"/>
        <v>0</v>
      </c>
      <c r="E722" s="123">
        <f t="shared" si="156"/>
        <v>0</v>
      </c>
      <c r="F722" s="44">
        <f t="shared" si="157"/>
        <v>0</v>
      </c>
      <c r="G722" s="44">
        <f t="shared" si="158"/>
        <v>0</v>
      </c>
      <c r="H722" s="44">
        <f t="shared" si="159"/>
        <v>0</v>
      </c>
      <c r="I722" s="44">
        <f t="shared" si="160"/>
        <v>0</v>
      </c>
      <c r="J722" s="44">
        <f t="shared" si="161"/>
        <v>0</v>
      </c>
      <c r="K722" s="44">
        <f t="shared" si="162"/>
        <v>0</v>
      </c>
      <c r="L722" s="44">
        <f t="shared" si="163"/>
        <v>0</v>
      </c>
      <c r="M722" s="44">
        <f t="shared" ca="1" si="164"/>
        <v>-5.1713956673790377E-6</v>
      </c>
      <c r="N722" s="44">
        <f t="shared" ca="1" si="165"/>
        <v>0</v>
      </c>
      <c r="O722" s="124">
        <f t="shared" ca="1" si="166"/>
        <v>0</v>
      </c>
      <c r="P722" s="44">
        <f t="shared" ca="1" si="167"/>
        <v>0</v>
      </c>
      <c r="Q722" s="44">
        <f t="shared" ca="1" si="168"/>
        <v>0</v>
      </c>
      <c r="R722" s="28">
        <f t="shared" ca="1" si="169"/>
        <v>5.1713956673790377E-6</v>
      </c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</row>
    <row r="723" spans="1:35">
      <c r="A723" s="28"/>
      <c r="B723" s="28"/>
      <c r="C723" s="121"/>
      <c r="D723" s="123">
        <f t="shared" si="155"/>
        <v>0</v>
      </c>
      <c r="E723" s="123">
        <f t="shared" si="156"/>
        <v>0</v>
      </c>
      <c r="F723" s="44">
        <f t="shared" si="157"/>
        <v>0</v>
      </c>
      <c r="G723" s="44">
        <f t="shared" si="158"/>
        <v>0</v>
      </c>
      <c r="H723" s="44">
        <f t="shared" si="159"/>
        <v>0</v>
      </c>
      <c r="I723" s="44">
        <f t="shared" si="160"/>
        <v>0</v>
      </c>
      <c r="J723" s="44">
        <f t="shared" si="161"/>
        <v>0</v>
      </c>
      <c r="K723" s="44">
        <f t="shared" si="162"/>
        <v>0</v>
      </c>
      <c r="L723" s="44">
        <f t="shared" si="163"/>
        <v>0</v>
      </c>
      <c r="M723" s="44">
        <f t="shared" ca="1" si="164"/>
        <v>-5.1713956673790377E-6</v>
      </c>
      <c r="N723" s="44">
        <f t="shared" ca="1" si="165"/>
        <v>0</v>
      </c>
      <c r="O723" s="124">
        <f t="shared" ca="1" si="166"/>
        <v>0</v>
      </c>
      <c r="P723" s="44">
        <f t="shared" ca="1" si="167"/>
        <v>0</v>
      </c>
      <c r="Q723" s="44">
        <f t="shared" ca="1" si="168"/>
        <v>0</v>
      </c>
      <c r="R723" s="28">
        <f t="shared" ca="1" si="169"/>
        <v>5.1713956673790377E-6</v>
      </c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</row>
    <row r="724" spans="1:35">
      <c r="A724" s="28"/>
      <c r="B724" s="28"/>
      <c r="C724" s="121"/>
      <c r="D724" s="123">
        <f t="shared" si="155"/>
        <v>0</v>
      </c>
      <c r="E724" s="123">
        <f t="shared" si="156"/>
        <v>0</v>
      </c>
      <c r="F724" s="44">
        <f t="shared" si="157"/>
        <v>0</v>
      </c>
      <c r="G724" s="44">
        <f t="shared" si="158"/>
        <v>0</v>
      </c>
      <c r="H724" s="44">
        <f t="shared" si="159"/>
        <v>0</v>
      </c>
      <c r="I724" s="44">
        <f t="shared" si="160"/>
        <v>0</v>
      </c>
      <c r="J724" s="44">
        <f t="shared" si="161"/>
        <v>0</v>
      </c>
      <c r="K724" s="44">
        <f t="shared" si="162"/>
        <v>0</v>
      </c>
      <c r="L724" s="44">
        <f t="shared" si="163"/>
        <v>0</v>
      </c>
      <c r="M724" s="44">
        <f t="shared" ca="1" si="164"/>
        <v>-5.1713956673790377E-6</v>
      </c>
      <c r="N724" s="44">
        <f t="shared" ca="1" si="165"/>
        <v>0</v>
      </c>
      <c r="O724" s="124">
        <f t="shared" ca="1" si="166"/>
        <v>0</v>
      </c>
      <c r="P724" s="44">
        <f t="shared" ca="1" si="167"/>
        <v>0</v>
      </c>
      <c r="Q724" s="44">
        <f t="shared" ca="1" si="168"/>
        <v>0</v>
      </c>
      <c r="R724" s="28">
        <f t="shared" ca="1" si="169"/>
        <v>5.1713956673790377E-6</v>
      </c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</row>
    <row r="725" spans="1:35">
      <c r="A725" s="28"/>
      <c r="B725" s="28"/>
      <c r="C725" s="121"/>
      <c r="D725" s="123">
        <f t="shared" ref="D725:D788" si="170">A725/A$18</f>
        <v>0</v>
      </c>
      <c r="E725" s="123">
        <f t="shared" ref="E725:E788" si="171">B725/B$18</f>
        <v>0</v>
      </c>
      <c r="F725" s="44">
        <f t="shared" ref="F725:F788" si="172">$C725*D725</f>
        <v>0</v>
      </c>
      <c r="G725" s="44">
        <f t="shared" ref="G725:G788" si="173">$C725*E725</f>
        <v>0</v>
      </c>
      <c r="H725" s="44">
        <f t="shared" ref="H725:H788" si="174">C725*D725*D725</f>
        <v>0</v>
      </c>
      <c r="I725" s="44">
        <f t="shared" ref="I725:I788" si="175">C725*D725*D725*D725</f>
        <v>0</v>
      </c>
      <c r="J725" s="44">
        <f t="shared" ref="J725:J788" si="176">C725*D725*D725*D725*D725</f>
        <v>0</v>
      </c>
      <c r="K725" s="44">
        <f t="shared" ref="K725:K788" si="177">C725*E725*D725</f>
        <v>0</v>
      </c>
      <c r="L725" s="44">
        <f t="shared" ref="L725:L788" si="178">C725*E725*D725*D725</f>
        <v>0</v>
      </c>
      <c r="M725" s="44">
        <f t="shared" ref="M725:M788" ca="1" si="179">+E$4+E$5*D725+E$6*D725^2</f>
        <v>-5.1713956673790377E-6</v>
      </c>
      <c r="N725" s="44">
        <f t="shared" ref="N725:N788" ca="1" si="180">C725*(M725-E725)^2</f>
        <v>0</v>
      </c>
      <c r="O725" s="124">
        <f t="shared" ref="O725:O788" ca="1" si="181">(C725*O$1-O$2*F725+O$3*H725)^2</f>
        <v>0</v>
      </c>
      <c r="P725" s="44">
        <f t="shared" ref="P725:P788" ca="1" si="182">(-C725*O$2+O$4*F725-O$5*H725)^2</f>
        <v>0</v>
      </c>
      <c r="Q725" s="44">
        <f t="shared" ref="Q725:Q788" ca="1" si="183">+(C725*O$3-F725*O$5+H725*O$6)^2</f>
        <v>0</v>
      </c>
      <c r="R725" s="28">
        <f t="shared" ref="R725:R788" ca="1" si="184">+E725-M725</f>
        <v>5.1713956673790377E-6</v>
      </c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</row>
    <row r="726" spans="1:35">
      <c r="A726" s="28"/>
      <c r="B726" s="28"/>
      <c r="C726" s="121"/>
      <c r="D726" s="123">
        <f t="shared" si="170"/>
        <v>0</v>
      </c>
      <c r="E726" s="123">
        <f t="shared" si="171"/>
        <v>0</v>
      </c>
      <c r="F726" s="44">
        <f t="shared" si="172"/>
        <v>0</v>
      </c>
      <c r="G726" s="44">
        <f t="shared" si="173"/>
        <v>0</v>
      </c>
      <c r="H726" s="44">
        <f t="shared" si="174"/>
        <v>0</v>
      </c>
      <c r="I726" s="44">
        <f t="shared" si="175"/>
        <v>0</v>
      </c>
      <c r="J726" s="44">
        <f t="shared" si="176"/>
        <v>0</v>
      </c>
      <c r="K726" s="44">
        <f t="shared" si="177"/>
        <v>0</v>
      </c>
      <c r="L726" s="44">
        <f t="shared" si="178"/>
        <v>0</v>
      </c>
      <c r="M726" s="44">
        <f t="shared" ca="1" si="179"/>
        <v>-5.1713956673790377E-6</v>
      </c>
      <c r="N726" s="44">
        <f t="shared" ca="1" si="180"/>
        <v>0</v>
      </c>
      <c r="O726" s="124">
        <f t="shared" ca="1" si="181"/>
        <v>0</v>
      </c>
      <c r="P726" s="44">
        <f t="shared" ca="1" si="182"/>
        <v>0</v>
      </c>
      <c r="Q726" s="44">
        <f t="shared" ca="1" si="183"/>
        <v>0</v>
      </c>
      <c r="R726" s="28">
        <f t="shared" ca="1" si="184"/>
        <v>5.1713956673790377E-6</v>
      </c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</row>
    <row r="727" spans="1:35">
      <c r="A727" s="28"/>
      <c r="B727" s="28"/>
      <c r="C727" s="121"/>
      <c r="D727" s="123">
        <f t="shared" si="170"/>
        <v>0</v>
      </c>
      <c r="E727" s="123">
        <f t="shared" si="171"/>
        <v>0</v>
      </c>
      <c r="F727" s="44">
        <f t="shared" si="172"/>
        <v>0</v>
      </c>
      <c r="G727" s="44">
        <f t="shared" si="173"/>
        <v>0</v>
      </c>
      <c r="H727" s="44">
        <f t="shared" si="174"/>
        <v>0</v>
      </c>
      <c r="I727" s="44">
        <f t="shared" si="175"/>
        <v>0</v>
      </c>
      <c r="J727" s="44">
        <f t="shared" si="176"/>
        <v>0</v>
      </c>
      <c r="K727" s="44">
        <f t="shared" si="177"/>
        <v>0</v>
      </c>
      <c r="L727" s="44">
        <f t="shared" si="178"/>
        <v>0</v>
      </c>
      <c r="M727" s="44">
        <f t="shared" ca="1" si="179"/>
        <v>-5.1713956673790377E-6</v>
      </c>
      <c r="N727" s="44">
        <f t="shared" ca="1" si="180"/>
        <v>0</v>
      </c>
      <c r="O727" s="124">
        <f t="shared" ca="1" si="181"/>
        <v>0</v>
      </c>
      <c r="P727" s="44">
        <f t="shared" ca="1" si="182"/>
        <v>0</v>
      </c>
      <c r="Q727" s="44">
        <f t="shared" ca="1" si="183"/>
        <v>0</v>
      </c>
      <c r="R727" s="28">
        <f t="shared" ca="1" si="184"/>
        <v>5.1713956673790377E-6</v>
      </c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</row>
    <row r="728" spans="1:35">
      <c r="A728" s="28"/>
      <c r="B728" s="28"/>
      <c r="C728" s="121"/>
      <c r="D728" s="123">
        <f t="shared" si="170"/>
        <v>0</v>
      </c>
      <c r="E728" s="123">
        <f t="shared" si="171"/>
        <v>0</v>
      </c>
      <c r="F728" s="44">
        <f t="shared" si="172"/>
        <v>0</v>
      </c>
      <c r="G728" s="44">
        <f t="shared" si="173"/>
        <v>0</v>
      </c>
      <c r="H728" s="44">
        <f t="shared" si="174"/>
        <v>0</v>
      </c>
      <c r="I728" s="44">
        <f t="shared" si="175"/>
        <v>0</v>
      </c>
      <c r="J728" s="44">
        <f t="shared" si="176"/>
        <v>0</v>
      </c>
      <c r="K728" s="44">
        <f t="shared" si="177"/>
        <v>0</v>
      </c>
      <c r="L728" s="44">
        <f t="shared" si="178"/>
        <v>0</v>
      </c>
      <c r="M728" s="44">
        <f t="shared" ca="1" si="179"/>
        <v>-5.1713956673790377E-6</v>
      </c>
      <c r="N728" s="44">
        <f t="shared" ca="1" si="180"/>
        <v>0</v>
      </c>
      <c r="O728" s="124">
        <f t="shared" ca="1" si="181"/>
        <v>0</v>
      </c>
      <c r="P728" s="44">
        <f t="shared" ca="1" si="182"/>
        <v>0</v>
      </c>
      <c r="Q728" s="44">
        <f t="shared" ca="1" si="183"/>
        <v>0</v>
      </c>
      <c r="R728" s="28">
        <f t="shared" ca="1" si="184"/>
        <v>5.1713956673790377E-6</v>
      </c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</row>
    <row r="729" spans="1:35">
      <c r="A729" s="28"/>
      <c r="B729" s="28"/>
      <c r="C729" s="121"/>
      <c r="D729" s="123">
        <f t="shared" si="170"/>
        <v>0</v>
      </c>
      <c r="E729" s="123">
        <f t="shared" si="171"/>
        <v>0</v>
      </c>
      <c r="F729" s="44">
        <f t="shared" si="172"/>
        <v>0</v>
      </c>
      <c r="G729" s="44">
        <f t="shared" si="173"/>
        <v>0</v>
      </c>
      <c r="H729" s="44">
        <f t="shared" si="174"/>
        <v>0</v>
      </c>
      <c r="I729" s="44">
        <f t="shared" si="175"/>
        <v>0</v>
      </c>
      <c r="J729" s="44">
        <f t="shared" si="176"/>
        <v>0</v>
      </c>
      <c r="K729" s="44">
        <f t="shared" si="177"/>
        <v>0</v>
      </c>
      <c r="L729" s="44">
        <f t="shared" si="178"/>
        <v>0</v>
      </c>
      <c r="M729" s="44">
        <f t="shared" ca="1" si="179"/>
        <v>-5.1713956673790377E-6</v>
      </c>
      <c r="N729" s="44">
        <f t="shared" ca="1" si="180"/>
        <v>0</v>
      </c>
      <c r="O729" s="124">
        <f t="shared" ca="1" si="181"/>
        <v>0</v>
      </c>
      <c r="P729" s="44">
        <f t="shared" ca="1" si="182"/>
        <v>0</v>
      </c>
      <c r="Q729" s="44">
        <f t="shared" ca="1" si="183"/>
        <v>0</v>
      </c>
      <c r="R729" s="28">
        <f t="shared" ca="1" si="184"/>
        <v>5.1713956673790377E-6</v>
      </c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</row>
    <row r="730" spans="1:35">
      <c r="A730" s="28"/>
      <c r="B730" s="28"/>
      <c r="C730" s="121"/>
      <c r="D730" s="123">
        <f t="shared" si="170"/>
        <v>0</v>
      </c>
      <c r="E730" s="123">
        <f t="shared" si="171"/>
        <v>0</v>
      </c>
      <c r="F730" s="44">
        <f t="shared" si="172"/>
        <v>0</v>
      </c>
      <c r="G730" s="44">
        <f t="shared" si="173"/>
        <v>0</v>
      </c>
      <c r="H730" s="44">
        <f t="shared" si="174"/>
        <v>0</v>
      </c>
      <c r="I730" s="44">
        <f t="shared" si="175"/>
        <v>0</v>
      </c>
      <c r="J730" s="44">
        <f t="shared" si="176"/>
        <v>0</v>
      </c>
      <c r="K730" s="44">
        <f t="shared" si="177"/>
        <v>0</v>
      </c>
      <c r="L730" s="44">
        <f t="shared" si="178"/>
        <v>0</v>
      </c>
      <c r="M730" s="44">
        <f t="shared" ca="1" si="179"/>
        <v>-5.1713956673790377E-6</v>
      </c>
      <c r="N730" s="44">
        <f t="shared" ca="1" si="180"/>
        <v>0</v>
      </c>
      <c r="O730" s="124">
        <f t="shared" ca="1" si="181"/>
        <v>0</v>
      </c>
      <c r="P730" s="44">
        <f t="shared" ca="1" si="182"/>
        <v>0</v>
      </c>
      <c r="Q730" s="44">
        <f t="shared" ca="1" si="183"/>
        <v>0</v>
      </c>
      <c r="R730" s="28">
        <f t="shared" ca="1" si="184"/>
        <v>5.1713956673790377E-6</v>
      </c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</row>
    <row r="731" spans="1:35">
      <c r="A731" s="28"/>
      <c r="B731" s="28"/>
      <c r="C731" s="121"/>
      <c r="D731" s="123">
        <f t="shared" si="170"/>
        <v>0</v>
      </c>
      <c r="E731" s="123">
        <f t="shared" si="171"/>
        <v>0</v>
      </c>
      <c r="F731" s="44">
        <f t="shared" si="172"/>
        <v>0</v>
      </c>
      <c r="G731" s="44">
        <f t="shared" si="173"/>
        <v>0</v>
      </c>
      <c r="H731" s="44">
        <f t="shared" si="174"/>
        <v>0</v>
      </c>
      <c r="I731" s="44">
        <f t="shared" si="175"/>
        <v>0</v>
      </c>
      <c r="J731" s="44">
        <f t="shared" si="176"/>
        <v>0</v>
      </c>
      <c r="K731" s="44">
        <f t="shared" si="177"/>
        <v>0</v>
      </c>
      <c r="L731" s="44">
        <f t="shared" si="178"/>
        <v>0</v>
      </c>
      <c r="M731" s="44">
        <f t="shared" ca="1" si="179"/>
        <v>-5.1713956673790377E-6</v>
      </c>
      <c r="N731" s="44">
        <f t="shared" ca="1" si="180"/>
        <v>0</v>
      </c>
      <c r="O731" s="124">
        <f t="shared" ca="1" si="181"/>
        <v>0</v>
      </c>
      <c r="P731" s="44">
        <f t="shared" ca="1" si="182"/>
        <v>0</v>
      </c>
      <c r="Q731" s="44">
        <f t="shared" ca="1" si="183"/>
        <v>0</v>
      </c>
      <c r="R731" s="28">
        <f t="shared" ca="1" si="184"/>
        <v>5.1713956673790377E-6</v>
      </c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</row>
    <row r="732" spans="1:35">
      <c r="A732" s="28"/>
      <c r="B732" s="28"/>
      <c r="C732" s="121"/>
      <c r="D732" s="123">
        <f t="shared" si="170"/>
        <v>0</v>
      </c>
      <c r="E732" s="123">
        <f t="shared" si="171"/>
        <v>0</v>
      </c>
      <c r="F732" s="44">
        <f t="shared" si="172"/>
        <v>0</v>
      </c>
      <c r="G732" s="44">
        <f t="shared" si="173"/>
        <v>0</v>
      </c>
      <c r="H732" s="44">
        <f t="shared" si="174"/>
        <v>0</v>
      </c>
      <c r="I732" s="44">
        <f t="shared" si="175"/>
        <v>0</v>
      </c>
      <c r="J732" s="44">
        <f t="shared" si="176"/>
        <v>0</v>
      </c>
      <c r="K732" s="44">
        <f t="shared" si="177"/>
        <v>0</v>
      </c>
      <c r="L732" s="44">
        <f t="shared" si="178"/>
        <v>0</v>
      </c>
      <c r="M732" s="44">
        <f t="shared" ca="1" si="179"/>
        <v>-5.1713956673790377E-6</v>
      </c>
      <c r="N732" s="44">
        <f t="shared" ca="1" si="180"/>
        <v>0</v>
      </c>
      <c r="O732" s="124">
        <f t="shared" ca="1" si="181"/>
        <v>0</v>
      </c>
      <c r="P732" s="44">
        <f t="shared" ca="1" si="182"/>
        <v>0</v>
      </c>
      <c r="Q732" s="44">
        <f t="shared" ca="1" si="183"/>
        <v>0</v>
      </c>
      <c r="R732" s="28">
        <f t="shared" ca="1" si="184"/>
        <v>5.1713956673790377E-6</v>
      </c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</row>
    <row r="733" spans="1:35">
      <c r="A733" s="28"/>
      <c r="B733" s="28"/>
      <c r="C733" s="121"/>
      <c r="D733" s="123">
        <f t="shared" si="170"/>
        <v>0</v>
      </c>
      <c r="E733" s="123">
        <f t="shared" si="171"/>
        <v>0</v>
      </c>
      <c r="F733" s="44">
        <f t="shared" si="172"/>
        <v>0</v>
      </c>
      <c r="G733" s="44">
        <f t="shared" si="173"/>
        <v>0</v>
      </c>
      <c r="H733" s="44">
        <f t="shared" si="174"/>
        <v>0</v>
      </c>
      <c r="I733" s="44">
        <f t="shared" si="175"/>
        <v>0</v>
      </c>
      <c r="J733" s="44">
        <f t="shared" si="176"/>
        <v>0</v>
      </c>
      <c r="K733" s="44">
        <f t="shared" si="177"/>
        <v>0</v>
      </c>
      <c r="L733" s="44">
        <f t="shared" si="178"/>
        <v>0</v>
      </c>
      <c r="M733" s="44">
        <f t="shared" ca="1" si="179"/>
        <v>-5.1713956673790377E-6</v>
      </c>
      <c r="N733" s="44">
        <f t="shared" ca="1" si="180"/>
        <v>0</v>
      </c>
      <c r="O733" s="124">
        <f t="shared" ca="1" si="181"/>
        <v>0</v>
      </c>
      <c r="P733" s="44">
        <f t="shared" ca="1" si="182"/>
        <v>0</v>
      </c>
      <c r="Q733" s="44">
        <f t="shared" ca="1" si="183"/>
        <v>0</v>
      </c>
      <c r="R733" s="28">
        <f t="shared" ca="1" si="184"/>
        <v>5.1713956673790377E-6</v>
      </c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</row>
    <row r="734" spans="1:35">
      <c r="A734" s="28"/>
      <c r="B734" s="28"/>
      <c r="C734" s="121"/>
      <c r="D734" s="123">
        <f t="shared" si="170"/>
        <v>0</v>
      </c>
      <c r="E734" s="123">
        <f t="shared" si="171"/>
        <v>0</v>
      </c>
      <c r="F734" s="44">
        <f t="shared" si="172"/>
        <v>0</v>
      </c>
      <c r="G734" s="44">
        <f t="shared" si="173"/>
        <v>0</v>
      </c>
      <c r="H734" s="44">
        <f t="shared" si="174"/>
        <v>0</v>
      </c>
      <c r="I734" s="44">
        <f t="shared" si="175"/>
        <v>0</v>
      </c>
      <c r="J734" s="44">
        <f t="shared" si="176"/>
        <v>0</v>
      </c>
      <c r="K734" s="44">
        <f t="shared" si="177"/>
        <v>0</v>
      </c>
      <c r="L734" s="44">
        <f t="shared" si="178"/>
        <v>0</v>
      </c>
      <c r="M734" s="44">
        <f t="shared" ca="1" si="179"/>
        <v>-5.1713956673790377E-6</v>
      </c>
      <c r="N734" s="44">
        <f t="shared" ca="1" si="180"/>
        <v>0</v>
      </c>
      <c r="O734" s="124">
        <f t="shared" ca="1" si="181"/>
        <v>0</v>
      </c>
      <c r="P734" s="44">
        <f t="shared" ca="1" si="182"/>
        <v>0</v>
      </c>
      <c r="Q734" s="44">
        <f t="shared" ca="1" si="183"/>
        <v>0</v>
      </c>
      <c r="R734" s="28">
        <f t="shared" ca="1" si="184"/>
        <v>5.1713956673790377E-6</v>
      </c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</row>
    <row r="735" spans="1:35">
      <c r="A735" s="28"/>
      <c r="B735" s="28"/>
      <c r="C735" s="121"/>
      <c r="D735" s="123">
        <f t="shared" si="170"/>
        <v>0</v>
      </c>
      <c r="E735" s="123">
        <f t="shared" si="171"/>
        <v>0</v>
      </c>
      <c r="F735" s="44">
        <f t="shared" si="172"/>
        <v>0</v>
      </c>
      <c r="G735" s="44">
        <f t="shared" si="173"/>
        <v>0</v>
      </c>
      <c r="H735" s="44">
        <f t="shared" si="174"/>
        <v>0</v>
      </c>
      <c r="I735" s="44">
        <f t="shared" si="175"/>
        <v>0</v>
      </c>
      <c r="J735" s="44">
        <f t="shared" si="176"/>
        <v>0</v>
      </c>
      <c r="K735" s="44">
        <f t="shared" si="177"/>
        <v>0</v>
      </c>
      <c r="L735" s="44">
        <f t="shared" si="178"/>
        <v>0</v>
      </c>
      <c r="M735" s="44">
        <f t="shared" ca="1" si="179"/>
        <v>-5.1713956673790377E-6</v>
      </c>
      <c r="N735" s="44">
        <f t="shared" ca="1" si="180"/>
        <v>0</v>
      </c>
      <c r="O735" s="124">
        <f t="shared" ca="1" si="181"/>
        <v>0</v>
      </c>
      <c r="P735" s="44">
        <f t="shared" ca="1" si="182"/>
        <v>0</v>
      </c>
      <c r="Q735" s="44">
        <f t="shared" ca="1" si="183"/>
        <v>0</v>
      </c>
      <c r="R735" s="28">
        <f t="shared" ca="1" si="184"/>
        <v>5.1713956673790377E-6</v>
      </c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</row>
    <row r="736" spans="1:35">
      <c r="A736" s="28"/>
      <c r="B736" s="28"/>
      <c r="C736" s="121"/>
      <c r="D736" s="123">
        <f t="shared" si="170"/>
        <v>0</v>
      </c>
      <c r="E736" s="123">
        <f t="shared" si="171"/>
        <v>0</v>
      </c>
      <c r="F736" s="44">
        <f t="shared" si="172"/>
        <v>0</v>
      </c>
      <c r="G736" s="44">
        <f t="shared" si="173"/>
        <v>0</v>
      </c>
      <c r="H736" s="44">
        <f t="shared" si="174"/>
        <v>0</v>
      </c>
      <c r="I736" s="44">
        <f t="shared" si="175"/>
        <v>0</v>
      </c>
      <c r="J736" s="44">
        <f t="shared" si="176"/>
        <v>0</v>
      </c>
      <c r="K736" s="44">
        <f t="shared" si="177"/>
        <v>0</v>
      </c>
      <c r="L736" s="44">
        <f t="shared" si="178"/>
        <v>0</v>
      </c>
      <c r="M736" s="44">
        <f t="shared" ca="1" si="179"/>
        <v>-5.1713956673790377E-6</v>
      </c>
      <c r="N736" s="44">
        <f t="shared" ca="1" si="180"/>
        <v>0</v>
      </c>
      <c r="O736" s="124">
        <f t="shared" ca="1" si="181"/>
        <v>0</v>
      </c>
      <c r="P736" s="44">
        <f t="shared" ca="1" si="182"/>
        <v>0</v>
      </c>
      <c r="Q736" s="44">
        <f t="shared" ca="1" si="183"/>
        <v>0</v>
      </c>
      <c r="R736" s="28">
        <f t="shared" ca="1" si="184"/>
        <v>5.1713956673790377E-6</v>
      </c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</row>
    <row r="737" spans="1:35">
      <c r="A737" s="28"/>
      <c r="B737" s="28"/>
      <c r="C737" s="121"/>
      <c r="D737" s="123">
        <f t="shared" si="170"/>
        <v>0</v>
      </c>
      <c r="E737" s="123">
        <f t="shared" si="171"/>
        <v>0</v>
      </c>
      <c r="F737" s="44">
        <f t="shared" si="172"/>
        <v>0</v>
      </c>
      <c r="G737" s="44">
        <f t="shared" si="173"/>
        <v>0</v>
      </c>
      <c r="H737" s="44">
        <f t="shared" si="174"/>
        <v>0</v>
      </c>
      <c r="I737" s="44">
        <f t="shared" si="175"/>
        <v>0</v>
      </c>
      <c r="J737" s="44">
        <f t="shared" si="176"/>
        <v>0</v>
      </c>
      <c r="K737" s="44">
        <f t="shared" si="177"/>
        <v>0</v>
      </c>
      <c r="L737" s="44">
        <f t="shared" si="178"/>
        <v>0</v>
      </c>
      <c r="M737" s="44">
        <f t="shared" ca="1" si="179"/>
        <v>-5.1713956673790377E-6</v>
      </c>
      <c r="N737" s="44">
        <f t="shared" ca="1" si="180"/>
        <v>0</v>
      </c>
      <c r="O737" s="124">
        <f t="shared" ca="1" si="181"/>
        <v>0</v>
      </c>
      <c r="P737" s="44">
        <f t="shared" ca="1" si="182"/>
        <v>0</v>
      </c>
      <c r="Q737" s="44">
        <f t="shared" ca="1" si="183"/>
        <v>0</v>
      </c>
      <c r="R737" s="28">
        <f t="shared" ca="1" si="184"/>
        <v>5.1713956673790377E-6</v>
      </c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</row>
    <row r="738" spans="1:35">
      <c r="A738" s="28"/>
      <c r="B738" s="28"/>
      <c r="C738" s="121"/>
      <c r="D738" s="123">
        <f t="shared" si="170"/>
        <v>0</v>
      </c>
      <c r="E738" s="123">
        <f t="shared" si="171"/>
        <v>0</v>
      </c>
      <c r="F738" s="44">
        <f t="shared" si="172"/>
        <v>0</v>
      </c>
      <c r="G738" s="44">
        <f t="shared" si="173"/>
        <v>0</v>
      </c>
      <c r="H738" s="44">
        <f t="shared" si="174"/>
        <v>0</v>
      </c>
      <c r="I738" s="44">
        <f t="shared" si="175"/>
        <v>0</v>
      </c>
      <c r="J738" s="44">
        <f t="shared" si="176"/>
        <v>0</v>
      </c>
      <c r="K738" s="44">
        <f t="shared" si="177"/>
        <v>0</v>
      </c>
      <c r="L738" s="44">
        <f t="shared" si="178"/>
        <v>0</v>
      </c>
      <c r="M738" s="44">
        <f t="shared" ca="1" si="179"/>
        <v>-5.1713956673790377E-6</v>
      </c>
      <c r="N738" s="44">
        <f t="shared" ca="1" si="180"/>
        <v>0</v>
      </c>
      <c r="O738" s="124">
        <f t="shared" ca="1" si="181"/>
        <v>0</v>
      </c>
      <c r="P738" s="44">
        <f t="shared" ca="1" si="182"/>
        <v>0</v>
      </c>
      <c r="Q738" s="44">
        <f t="shared" ca="1" si="183"/>
        <v>0</v>
      </c>
      <c r="R738" s="28">
        <f t="shared" ca="1" si="184"/>
        <v>5.1713956673790377E-6</v>
      </c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</row>
    <row r="739" spans="1:35">
      <c r="A739" s="28"/>
      <c r="B739" s="28"/>
      <c r="C739" s="121"/>
      <c r="D739" s="123">
        <f t="shared" si="170"/>
        <v>0</v>
      </c>
      <c r="E739" s="123">
        <f t="shared" si="171"/>
        <v>0</v>
      </c>
      <c r="F739" s="44">
        <f t="shared" si="172"/>
        <v>0</v>
      </c>
      <c r="G739" s="44">
        <f t="shared" si="173"/>
        <v>0</v>
      </c>
      <c r="H739" s="44">
        <f t="shared" si="174"/>
        <v>0</v>
      </c>
      <c r="I739" s="44">
        <f t="shared" si="175"/>
        <v>0</v>
      </c>
      <c r="J739" s="44">
        <f t="shared" si="176"/>
        <v>0</v>
      </c>
      <c r="K739" s="44">
        <f t="shared" si="177"/>
        <v>0</v>
      </c>
      <c r="L739" s="44">
        <f t="shared" si="178"/>
        <v>0</v>
      </c>
      <c r="M739" s="44">
        <f t="shared" ca="1" si="179"/>
        <v>-5.1713956673790377E-6</v>
      </c>
      <c r="N739" s="44">
        <f t="shared" ca="1" si="180"/>
        <v>0</v>
      </c>
      <c r="O739" s="124">
        <f t="shared" ca="1" si="181"/>
        <v>0</v>
      </c>
      <c r="P739" s="44">
        <f t="shared" ca="1" si="182"/>
        <v>0</v>
      </c>
      <c r="Q739" s="44">
        <f t="shared" ca="1" si="183"/>
        <v>0</v>
      </c>
      <c r="R739" s="28">
        <f t="shared" ca="1" si="184"/>
        <v>5.1713956673790377E-6</v>
      </c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</row>
    <row r="740" spans="1:35">
      <c r="A740" s="28"/>
      <c r="B740" s="28"/>
      <c r="C740" s="121"/>
      <c r="D740" s="123">
        <f t="shared" si="170"/>
        <v>0</v>
      </c>
      <c r="E740" s="123">
        <f t="shared" si="171"/>
        <v>0</v>
      </c>
      <c r="F740" s="44">
        <f t="shared" si="172"/>
        <v>0</v>
      </c>
      <c r="G740" s="44">
        <f t="shared" si="173"/>
        <v>0</v>
      </c>
      <c r="H740" s="44">
        <f t="shared" si="174"/>
        <v>0</v>
      </c>
      <c r="I740" s="44">
        <f t="shared" si="175"/>
        <v>0</v>
      </c>
      <c r="J740" s="44">
        <f t="shared" si="176"/>
        <v>0</v>
      </c>
      <c r="K740" s="44">
        <f t="shared" si="177"/>
        <v>0</v>
      </c>
      <c r="L740" s="44">
        <f t="shared" si="178"/>
        <v>0</v>
      </c>
      <c r="M740" s="44">
        <f t="shared" ca="1" si="179"/>
        <v>-5.1713956673790377E-6</v>
      </c>
      <c r="N740" s="44">
        <f t="shared" ca="1" si="180"/>
        <v>0</v>
      </c>
      <c r="O740" s="124">
        <f t="shared" ca="1" si="181"/>
        <v>0</v>
      </c>
      <c r="P740" s="44">
        <f t="shared" ca="1" si="182"/>
        <v>0</v>
      </c>
      <c r="Q740" s="44">
        <f t="shared" ca="1" si="183"/>
        <v>0</v>
      </c>
      <c r="R740" s="28">
        <f t="shared" ca="1" si="184"/>
        <v>5.1713956673790377E-6</v>
      </c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</row>
    <row r="741" spans="1:35">
      <c r="A741" s="28"/>
      <c r="B741" s="28"/>
      <c r="C741" s="121"/>
      <c r="D741" s="123">
        <f t="shared" si="170"/>
        <v>0</v>
      </c>
      <c r="E741" s="123">
        <f t="shared" si="171"/>
        <v>0</v>
      </c>
      <c r="F741" s="44">
        <f t="shared" si="172"/>
        <v>0</v>
      </c>
      <c r="G741" s="44">
        <f t="shared" si="173"/>
        <v>0</v>
      </c>
      <c r="H741" s="44">
        <f t="shared" si="174"/>
        <v>0</v>
      </c>
      <c r="I741" s="44">
        <f t="shared" si="175"/>
        <v>0</v>
      </c>
      <c r="J741" s="44">
        <f t="shared" si="176"/>
        <v>0</v>
      </c>
      <c r="K741" s="44">
        <f t="shared" si="177"/>
        <v>0</v>
      </c>
      <c r="L741" s="44">
        <f t="shared" si="178"/>
        <v>0</v>
      </c>
      <c r="M741" s="44">
        <f t="shared" ca="1" si="179"/>
        <v>-5.1713956673790377E-6</v>
      </c>
      <c r="N741" s="44">
        <f t="shared" ca="1" si="180"/>
        <v>0</v>
      </c>
      <c r="O741" s="124">
        <f t="shared" ca="1" si="181"/>
        <v>0</v>
      </c>
      <c r="P741" s="44">
        <f t="shared" ca="1" si="182"/>
        <v>0</v>
      </c>
      <c r="Q741" s="44">
        <f t="shared" ca="1" si="183"/>
        <v>0</v>
      </c>
      <c r="R741" s="28">
        <f t="shared" ca="1" si="184"/>
        <v>5.1713956673790377E-6</v>
      </c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</row>
    <row r="742" spans="1:35">
      <c r="A742" s="28"/>
      <c r="B742" s="28"/>
      <c r="C742" s="121"/>
      <c r="D742" s="123">
        <f t="shared" si="170"/>
        <v>0</v>
      </c>
      <c r="E742" s="123">
        <f t="shared" si="171"/>
        <v>0</v>
      </c>
      <c r="F742" s="44">
        <f t="shared" si="172"/>
        <v>0</v>
      </c>
      <c r="G742" s="44">
        <f t="shared" si="173"/>
        <v>0</v>
      </c>
      <c r="H742" s="44">
        <f t="shared" si="174"/>
        <v>0</v>
      </c>
      <c r="I742" s="44">
        <f t="shared" si="175"/>
        <v>0</v>
      </c>
      <c r="J742" s="44">
        <f t="shared" si="176"/>
        <v>0</v>
      </c>
      <c r="K742" s="44">
        <f t="shared" si="177"/>
        <v>0</v>
      </c>
      <c r="L742" s="44">
        <f t="shared" si="178"/>
        <v>0</v>
      </c>
      <c r="M742" s="44">
        <f t="shared" ca="1" si="179"/>
        <v>-5.1713956673790377E-6</v>
      </c>
      <c r="N742" s="44">
        <f t="shared" ca="1" si="180"/>
        <v>0</v>
      </c>
      <c r="O742" s="124">
        <f t="shared" ca="1" si="181"/>
        <v>0</v>
      </c>
      <c r="P742" s="44">
        <f t="shared" ca="1" si="182"/>
        <v>0</v>
      </c>
      <c r="Q742" s="44">
        <f t="shared" ca="1" si="183"/>
        <v>0</v>
      </c>
      <c r="R742" s="28">
        <f t="shared" ca="1" si="184"/>
        <v>5.1713956673790377E-6</v>
      </c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</row>
    <row r="743" spans="1:35">
      <c r="A743" s="28"/>
      <c r="B743" s="28"/>
      <c r="C743" s="121"/>
      <c r="D743" s="123">
        <f t="shared" si="170"/>
        <v>0</v>
      </c>
      <c r="E743" s="123">
        <f t="shared" si="171"/>
        <v>0</v>
      </c>
      <c r="F743" s="44">
        <f t="shared" si="172"/>
        <v>0</v>
      </c>
      <c r="G743" s="44">
        <f t="shared" si="173"/>
        <v>0</v>
      </c>
      <c r="H743" s="44">
        <f t="shared" si="174"/>
        <v>0</v>
      </c>
      <c r="I743" s="44">
        <f t="shared" si="175"/>
        <v>0</v>
      </c>
      <c r="J743" s="44">
        <f t="shared" si="176"/>
        <v>0</v>
      </c>
      <c r="K743" s="44">
        <f t="shared" si="177"/>
        <v>0</v>
      </c>
      <c r="L743" s="44">
        <f t="shared" si="178"/>
        <v>0</v>
      </c>
      <c r="M743" s="44">
        <f t="shared" ca="1" si="179"/>
        <v>-5.1713956673790377E-6</v>
      </c>
      <c r="N743" s="44">
        <f t="shared" ca="1" si="180"/>
        <v>0</v>
      </c>
      <c r="O743" s="124">
        <f t="shared" ca="1" si="181"/>
        <v>0</v>
      </c>
      <c r="P743" s="44">
        <f t="shared" ca="1" si="182"/>
        <v>0</v>
      </c>
      <c r="Q743" s="44">
        <f t="shared" ca="1" si="183"/>
        <v>0</v>
      </c>
      <c r="R743" s="28">
        <f t="shared" ca="1" si="184"/>
        <v>5.1713956673790377E-6</v>
      </c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</row>
    <row r="744" spans="1:35">
      <c r="A744" s="28"/>
      <c r="B744" s="28"/>
      <c r="C744" s="121"/>
      <c r="D744" s="123">
        <f t="shared" si="170"/>
        <v>0</v>
      </c>
      <c r="E744" s="123">
        <f t="shared" si="171"/>
        <v>0</v>
      </c>
      <c r="F744" s="44">
        <f t="shared" si="172"/>
        <v>0</v>
      </c>
      <c r="G744" s="44">
        <f t="shared" si="173"/>
        <v>0</v>
      </c>
      <c r="H744" s="44">
        <f t="shared" si="174"/>
        <v>0</v>
      </c>
      <c r="I744" s="44">
        <f t="shared" si="175"/>
        <v>0</v>
      </c>
      <c r="J744" s="44">
        <f t="shared" si="176"/>
        <v>0</v>
      </c>
      <c r="K744" s="44">
        <f t="shared" si="177"/>
        <v>0</v>
      </c>
      <c r="L744" s="44">
        <f t="shared" si="178"/>
        <v>0</v>
      </c>
      <c r="M744" s="44">
        <f t="shared" ca="1" si="179"/>
        <v>-5.1713956673790377E-6</v>
      </c>
      <c r="N744" s="44">
        <f t="shared" ca="1" si="180"/>
        <v>0</v>
      </c>
      <c r="O744" s="124">
        <f t="shared" ca="1" si="181"/>
        <v>0</v>
      </c>
      <c r="P744" s="44">
        <f t="shared" ca="1" si="182"/>
        <v>0</v>
      </c>
      <c r="Q744" s="44">
        <f t="shared" ca="1" si="183"/>
        <v>0</v>
      </c>
      <c r="R744" s="28">
        <f t="shared" ca="1" si="184"/>
        <v>5.1713956673790377E-6</v>
      </c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</row>
    <row r="745" spans="1:35">
      <c r="A745" s="28"/>
      <c r="B745" s="28"/>
      <c r="C745" s="121"/>
      <c r="D745" s="123">
        <f t="shared" si="170"/>
        <v>0</v>
      </c>
      <c r="E745" s="123">
        <f t="shared" si="171"/>
        <v>0</v>
      </c>
      <c r="F745" s="44">
        <f t="shared" si="172"/>
        <v>0</v>
      </c>
      <c r="G745" s="44">
        <f t="shared" si="173"/>
        <v>0</v>
      </c>
      <c r="H745" s="44">
        <f t="shared" si="174"/>
        <v>0</v>
      </c>
      <c r="I745" s="44">
        <f t="shared" si="175"/>
        <v>0</v>
      </c>
      <c r="J745" s="44">
        <f t="shared" si="176"/>
        <v>0</v>
      </c>
      <c r="K745" s="44">
        <f t="shared" si="177"/>
        <v>0</v>
      </c>
      <c r="L745" s="44">
        <f t="shared" si="178"/>
        <v>0</v>
      </c>
      <c r="M745" s="44">
        <f t="shared" ca="1" si="179"/>
        <v>-5.1713956673790377E-6</v>
      </c>
      <c r="N745" s="44">
        <f t="shared" ca="1" si="180"/>
        <v>0</v>
      </c>
      <c r="O745" s="124">
        <f t="shared" ca="1" si="181"/>
        <v>0</v>
      </c>
      <c r="P745" s="44">
        <f t="shared" ca="1" si="182"/>
        <v>0</v>
      </c>
      <c r="Q745" s="44">
        <f t="shared" ca="1" si="183"/>
        <v>0</v>
      </c>
      <c r="R745" s="28">
        <f t="shared" ca="1" si="184"/>
        <v>5.1713956673790377E-6</v>
      </c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</row>
    <row r="746" spans="1:35">
      <c r="A746" s="28"/>
      <c r="B746" s="28"/>
      <c r="C746" s="121"/>
      <c r="D746" s="123">
        <f t="shared" si="170"/>
        <v>0</v>
      </c>
      <c r="E746" s="123">
        <f t="shared" si="171"/>
        <v>0</v>
      </c>
      <c r="F746" s="44">
        <f t="shared" si="172"/>
        <v>0</v>
      </c>
      <c r="G746" s="44">
        <f t="shared" si="173"/>
        <v>0</v>
      </c>
      <c r="H746" s="44">
        <f t="shared" si="174"/>
        <v>0</v>
      </c>
      <c r="I746" s="44">
        <f t="shared" si="175"/>
        <v>0</v>
      </c>
      <c r="J746" s="44">
        <f t="shared" si="176"/>
        <v>0</v>
      </c>
      <c r="K746" s="44">
        <f t="shared" si="177"/>
        <v>0</v>
      </c>
      <c r="L746" s="44">
        <f t="shared" si="178"/>
        <v>0</v>
      </c>
      <c r="M746" s="44">
        <f t="shared" ca="1" si="179"/>
        <v>-5.1713956673790377E-6</v>
      </c>
      <c r="N746" s="44">
        <f t="shared" ca="1" si="180"/>
        <v>0</v>
      </c>
      <c r="O746" s="124">
        <f t="shared" ca="1" si="181"/>
        <v>0</v>
      </c>
      <c r="P746" s="44">
        <f t="shared" ca="1" si="182"/>
        <v>0</v>
      </c>
      <c r="Q746" s="44">
        <f t="shared" ca="1" si="183"/>
        <v>0</v>
      </c>
      <c r="R746" s="28">
        <f t="shared" ca="1" si="184"/>
        <v>5.1713956673790377E-6</v>
      </c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</row>
    <row r="747" spans="1:35">
      <c r="A747" s="28"/>
      <c r="B747" s="28"/>
      <c r="C747" s="121"/>
      <c r="D747" s="123">
        <f t="shared" si="170"/>
        <v>0</v>
      </c>
      <c r="E747" s="123">
        <f t="shared" si="171"/>
        <v>0</v>
      </c>
      <c r="F747" s="44">
        <f t="shared" si="172"/>
        <v>0</v>
      </c>
      <c r="G747" s="44">
        <f t="shared" si="173"/>
        <v>0</v>
      </c>
      <c r="H747" s="44">
        <f t="shared" si="174"/>
        <v>0</v>
      </c>
      <c r="I747" s="44">
        <f t="shared" si="175"/>
        <v>0</v>
      </c>
      <c r="J747" s="44">
        <f t="shared" si="176"/>
        <v>0</v>
      </c>
      <c r="K747" s="44">
        <f t="shared" si="177"/>
        <v>0</v>
      </c>
      <c r="L747" s="44">
        <f t="shared" si="178"/>
        <v>0</v>
      </c>
      <c r="M747" s="44">
        <f t="shared" ca="1" si="179"/>
        <v>-5.1713956673790377E-6</v>
      </c>
      <c r="N747" s="44">
        <f t="shared" ca="1" si="180"/>
        <v>0</v>
      </c>
      <c r="O747" s="124">
        <f t="shared" ca="1" si="181"/>
        <v>0</v>
      </c>
      <c r="P747" s="44">
        <f t="shared" ca="1" si="182"/>
        <v>0</v>
      </c>
      <c r="Q747" s="44">
        <f t="shared" ca="1" si="183"/>
        <v>0</v>
      </c>
      <c r="R747" s="28">
        <f t="shared" ca="1" si="184"/>
        <v>5.1713956673790377E-6</v>
      </c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</row>
    <row r="748" spans="1:35">
      <c r="A748" s="28"/>
      <c r="B748" s="28"/>
      <c r="C748" s="121"/>
      <c r="D748" s="123">
        <f t="shared" si="170"/>
        <v>0</v>
      </c>
      <c r="E748" s="123">
        <f t="shared" si="171"/>
        <v>0</v>
      </c>
      <c r="F748" s="44">
        <f t="shared" si="172"/>
        <v>0</v>
      </c>
      <c r="G748" s="44">
        <f t="shared" si="173"/>
        <v>0</v>
      </c>
      <c r="H748" s="44">
        <f t="shared" si="174"/>
        <v>0</v>
      </c>
      <c r="I748" s="44">
        <f t="shared" si="175"/>
        <v>0</v>
      </c>
      <c r="J748" s="44">
        <f t="shared" si="176"/>
        <v>0</v>
      </c>
      <c r="K748" s="44">
        <f t="shared" si="177"/>
        <v>0</v>
      </c>
      <c r="L748" s="44">
        <f t="shared" si="178"/>
        <v>0</v>
      </c>
      <c r="M748" s="44">
        <f t="shared" ca="1" si="179"/>
        <v>-5.1713956673790377E-6</v>
      </c>
      <c r="N748" s="44">
        <f t="shared" ca="1" si="180"/>
        <v>0</v>
      </c>
      <c r="O748" s="124">
        <f t="shared" ca="1" si="181"/>
        <v>0</v>
      </c>
      <c r="P748" s="44">
        <f t="shared" ca="1" si="182"/>
        <v>0</v>
      </c>
      <c r="Q748" s="44">
        <f t="shared" ca="1" si="183"/>
        <v>0</v>
      </c>
      <c r="R748" s="28">
        <f t="shared" ca="1" si="184"/>
        <v>5.1713956673790377E-6</v>
      </c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</row>
    <row r="749" spans="1:35">
      <c r="A749" s="28"/>
      <c r="B749" s="28"/>
      <c r="C749" s="121"/>
      <c r="D749" s="123">
        <f t="shared" si="170"/>
        <v>0</v>
      </c>
      <c r="E749" s="123">
        <f t="shared" si="171"/>
        <v>0</v>
      </c>
      <c r="F749" s="44">
        <f t="shared" si="172"/>
        <v>0</v>
      </c>
      <c r="G749" s="44">
        <f t="shared" si="173"/>
        <v>0</v>
      </c>
      <c r="H749" s="44">
        <f t="shared" si="174"/>
        <v>0</v>
      </c>
      <c r="I749" s="44">
        <f t="shared" si="175"/>
        <v>0</v>
      </c>
      <c r="J749" s="44">
        <f t="shared" si="176"/>
        <v>0</v>
      </c>
      <c r="K749" s="44">
        <f t="shared" si="177"/>
        <v>0</v>
      </c>
      <c r="L749" s="44">
        <f t="shared" si="178"/>
        <v>0</v>
      </c>
      <c r="M749" s="44">
        <f t="shared" ca="1" si="179"/>
        <v>-5.1713956673790377E-6</v>
      </c>
      <c r="N749" s="44">
        <f t="shared" ca="1" si="180"/>
        <v>0</v>
      </c>
      <c r="O749" s="124">
        <f t="shared" ca="1" si="181"/>
        <v>0</v>
      </c>
      <c r="P749" s="44">
        <f t="shared" ca="1" si="182"/>
        <v>0</v>
      </c>
      <c r="Q749" s="44">
        <f t="shared" ca="1" si="183"/>
        <v>0</v>
      </c>
      <c r="R749" s="28">
        <f t="shared" ca="1" si="184"/>
        <v>5.1713956673790377E-6</v>
      </c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</row>
    <row r="750" spans="1:35">
      <c r="A750" s="28"/>
      <c r="B750" s="28"/>
      <c r="C750" s="121"/>
      <c r="D750" s="123">
        <f t="shared" si="170"/>
        <v>0</v>
      </c>
      <c r="E750" s="123">
        <f t="shared" si="171"/>
        <v>0</v>
      </c>
      <c r="F750" s="44">
        <f t="shared" si="172"/>
        <v>0</v>
      </c>
      <c r="G750" s="44">
        <f t="shared" si="173"/>
        <v>0</v>
      </c>
      <c r="H750" s="44">
        <f t="shared" si="174"/>
        <v>0</v>
      </c>
      <c r="I750" s="44">
        <f t="shared" si="175"/>
        <v>0</v>
      </c>
      <c r="J750" s="44">
        <f t="shared" si="176"/>
        <v>0</v>
      </c>
      <c r="K750" s="44">
        <f t="shared" si="177"/>
        <v>0</v>
      </c>
      <c r="L750" s="44">
        <f t="shared" si="178"/>
        <v>0</v>
      </c>
      <c r="M750" s="44">
        <f t="shared" ca="1" si="179"/>
        <v>-5.1713956673790377E-6</v>
      </c>
      <c r="N750" s="44">
        <f t="shared" ca="1" si="180"/>
        <v>0</v>
      </c>
      <c r="O750" s="124">
        <f t="shared" ca="1" si="181"/>
        <v>0</v>
      </c>
      <c r="P750" s="44">
        <f t="shared" ca="1" si="182"/>
        <v>0</v>
      </c>
      <c r="Q750" s="44">
        <f t="shared" ca="1" si="183"/>
        <v>0</v>
      </c>
      <c r="R750" s="28">
        <f t="shared" ca="1" si="184"/>
        <v>5.1713956673790377E-6</v>
      </c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</row>
    <row r="751" spans="1:35">
      <c r="A751" s="28"/>
      <c r="B751" s="28"/>
      <c r="C751" s="121"/>
      <c r="D751" s="123">
        <f t="shared" si="170"/>
        <v>0</v>
      </c>
      <c r="E751" s="123">
        <f t="shared" si="171"/>
        <v>0</v>
      </c>
      <c r="F751" s="44">
        <f t="shared" si="172"/>
        <v>0</v>
      </c>
      <c r="G751" s="44">
        <f t="shared" si="173"/>
        <v>0</v>
      </c>
      <c r="H751" s="44">
        <f t="shared" si="174"/>
        <v>0</v>
      </c>
      <c r="I751" s="44">
        <f t="shared" si="175"/>
        <v>0</v>
      </c>
      <c r="J751" s="44">
        <f t="shared" si="176"/>
        <v>0</v>
      </c>
      <c r="K751" s="44">
        <f t="shared" si="177"/>
        <v>0</v>
      </c>
      <c r="L751" s="44">
        <f t="shared" si="178"/>
        <v>0</v>
      </c>
      <c r="M751" s="44">
        <f t="shared" ca="1" si="179"/>
        <v>-5.1713956673790377E-6</v>
      </c>
      <c r="N751" s="44">
        <f t="shared" ca="1" si="180"/>
        <v>0</v>
      </c>
      <c r="O751" s="124">
        <f t="shared" ca="1" si="181"/>
        <v>0</v>
      </c>
      <c r="P751" s="44">
        <f t="shared" ca="1" si="182"/>
        <v>0</v>
      </c>
      <c r="Q751" s="44">
        <f t="shared" ca="1" si="183"/>
        <v>0</v>
      </c>
      <c r="R751" s="28">
        <f t="shared" ca="1" si="184"/>
        <v>5.1713956673790377E-6</v>
      </c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</row>
    <row r="752" spans="1:35">
      <c r="A752" s="28"/>
      <c r="B752" s="28"/>
      <c r="C752" s="121"/>
      <c r="D752" s="123">
        <f t="shared" si="170"/>
        <v>0</v>
      </c>
      <c r="E752" s="123">
        <f t="shared" si="171"/>
        <v>0</v>
      </c>
      <c r="F752" s="44">
        <f t="shared" si="172"/>
        <v>0</v>
      </c>
      <c r="G752" s="44">
        <f t="shared" si="173"/>
        <v>0</v>
      </c>
      <c r="H752" s="44">
        <f t="shared" si="174"/>
        <v>0</v>
      </c>
      <c r="I752" s="44">
        <f t="shared" si="175"/>
        <v>0</v>
      </c>
      <c r="J752" s="44">
        <f t="shared" si="176"/>
        <v>0</v>
      </c>
      <c r="K752" s="44">
        <f t="shared" si="177"/>
        <v>0</v>
      </c>
      <c r="L752" s="44">
        <f t="shared" si="178"/>
        <v>0</v>
      </c>
      <c r="M752" s="44">
        <f t="shared" ca="1" si="179"/>
        <v>-5.1713956673790377E-6</v>
      </c>
      <c r="N752" s="44">
        <f t="shared" ca="1" si="180"/>
        <v>0</v>
      </c>
      <c r="O752" s="124">
        <f t="shared" ca="1" si="181"/>
        <v>0</v>
      </c>
      <c r="P752" s="44">
        <f t="shared" ca="1" si="182"/>
        <v>0</v>
      </c>
      <c r="Q752" s="44">
        <f t="shared" ca="1" si="183"/>
        <v>0</v>
      </c>
      <c r="R752" s="28">
        <f t="shared" ca="1" si="184"/>
        <v>5.1713956673790377E-6</v>
      </c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</row>
    <row r="753" spans="1:35">
      <c r="A753" s="28"/>
      <c r="B753" s="28"/>
      <c r="C753" s="121"/>
      <c r="D753" s="123">
        <f t="shared" si="170"/>
        <v>0</v>
      </c>
      <c r="E753" s="123">
        <f t="shared" si="171"/>
        <v>0</v>
      </c>
      <c r="F753" s="44">
        <f t="shared" si="172"/>
        <v>0</v>
      </c>
      <c r="G753" s="44">
        <f t="shared" si="173"/>
        <v>0</v>
      </c>
      <c r="H753" s="44">
        <f t="shared" si="174"/>
        <v>0</v>
      </c>
      <c r="I753" s="44">
        <f t="shared" si="175"/>
        <v>0</v>
      </c>
      <c r="J753" s="44">
        <f t="shared" si="176"/>
        <v>0</v>
      </c>
      <c r="K753" s="44">
        <f t="shared" si="177"/>
        <v>0</v>
      </c>
      <c r="L753" s="44">
        <f t="shared" si="178"/>
        <v>0</v>
      </c>
      <c r="M753" s="44">
        <f t="shared" ca="1" si="179"/>
        <v>-5.1713956673790377E-6</v>
      </c>
      <c r="N753" s="44">
        <f t="shared" ca="1" si="180"/>
        <v>0</v>
      </c>
      <c r="O753" s="124">
        <f t="shared" ca="1" si="181"/>
        <v>0</v>
      </c>
      <c r="P753" s="44">
        <f t="shared" ca="1" si="182"/>
        <v>0</v>
      </c>
      <c r="Q753" s="44">
        <f t="shared" ca="1" si="183"/>
        <v>0</v>
      </c>
      <c r="R753" s="28">
        <f t="shared" ca="1" si="184"/>
        <v>5.1713956673790377E-6</v>
      </c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</row>
    <row r="754" spans="1:35">
      <c r="A754" s="28"/>
      <c r="B754" s="28"/>
      <c r="C754" s="121"/>
      <c r="D754" s="123">
        <f t="shared" si="170"/>
        <v>0</v>
      </c>
      <c r="E754" s="123">
        <f t="shared" si="171"/>
        <v>0</v>
      </c>
      <c r="F754" s="44">
        <f t="shared" si="172"/>
        <v>0</v>
      </c>
      <c r="G754" s="44">
        <f t="shared" si="173"/>
        <v>0</v>
      </c>
      <c r="H754" s="44">
        <f t="shared" si="174"/>
        <v>0</v>
      </c>
      <c r="I754" s="44">
        <f t="shared" si="175"/>
        <v>0</v>
      </c>
      <c r="J754" s="44">
        <f t="shared" si="176"/>
        <v>0</v>
      </c>
      <c r="K754" s="44">
        <f t="shared" si="177"/>
        <v>0</v>
      </c>
      <c r="L754" s="44">
        <f t="shared" si="178"/>
        <v>0</v>
      </c>
      <c r="M754" s="44">
        <f t="shared" ca="1" si="179"/>
        <v>-5.1713956673790377E-6</v>
      </c>
      <c r="N754" s="44">
        <f t="shared" ca="1" si="180"/>
        <v>0</v>
      </c>
      <c r="O754" s="124">
        <f t="shared" ca="1" si="181"/>
        <v>0</v>
      </c>
      <c r="P754" s="44">
        <f t="shared" ca="1" si="182"/>
        <v>0</v>
      </c>
      <c r="Q754" s="44">
        <f t="shared" ca="1" si="183"/>
        <v>0</v>
      </c>
      <c r="R754" s="28">
        <f t="shared" ca="1" si="184"/>
        <v>5.1713956673790377E-6</v>
      </c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</row>
    <row r="755" spans="1:35">
      <c r="A755" s="28"/>
      <c r="B755" s="28"/>
      <c r="C755" s="121"/>
      <c r="D755" s="123">
        <f t="shared" si="170"/>
        <v>0</v>
      </c>
      <c r="E755" s="123">
        <f t="shared" si="171"/>
        <v>0</v>
      </c>
      <c r="F755" s="44">
        <f t="shared" si="172"/>
        <v>0</v>
      </c>
      <c r="G755" s="44">
        <f t="shared" si="173"/>
        <v>0</v>
      </c>
      <c r="H755" s="44">
        <f t="shared" si="174"/>
        <v>0</v>
      </c>
      <c r="I755" s="44">
        <f t="shared" si="175"/>
        <v>0</v>
      </c>
      <c r="J755" s="44">
        <f t="shared" si="176"/>
        <v>0</v>
      </c>
      <c r="K755" s="44">
        <f t="shared" si="177"/>
        <v>0</v>
      </c>
      <c r="L755" s="44">
        <f t="shared" si="178"/>
        <v>0</v>
      </c>
      <c r="M755" s="44">
        <f t="shared" ca="1" si="179"/>
        <v>-5.1713956673790377E-6</v>
      </c>
      <c r="N755" s="44">
        <f t="shared" ca="1" si="180"/>
        <v>0</v>
      </c>
      <c r="O755" s="124">
        <f t="shared" ca="1" si="181"/>
        <v>0</v>
      </c>
      <c r="P755" s="44">
        <f t="shared" ca="1" si="182"/>
        <v>0</v>
      </c>
      <c r="Q755" s="44">
        <f t="shared" ca="1" si="183"/>
        <v>0</v>
      </c>
      <c r="R755" s="28">
        <f t="shared" ca="1" si="184"/>
        <v>5.1713956673790377E-6</v>
      </c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</row>
    <row r="756" spans="1:35">
      <c r="A756" s="28"/>
      <c r="B756" s="28"/>
      <c r="C756" s="121"/>
      <c r="D756" s="123">
        <f t="shared" si="170"/>
        <v>0</v>
      </c>
      <c r="E756" s="123">
        <f t="shared" si="171"/>
        <v>0</v>
      </c>
      <c r="F756" s="44">
        <f t="shared" si="172"/>
        <v>0</v>
      </c>
      <c r="G756" s="44">
        <f t="shared" si="173"/>
        <v>0</v>
      </c>
      <c r="H756" s="44">
        <f t="shared" si="174"/>
        <v>0</v>
      </c>
      <c r="I756" s="44">
        <f t="shared" si="175"/>
        <v>0</v>
      </c>
      <c r="J756" s="44">
        <f t="shared" si="176"/>
        <v>0</v>
      </c>
      <c r="K756" s="44">
        <f t="shared" si="177"/>
        <v>0</v>
      </c>
      <c r="L756" s="44">
        <f t="shared" si="178"/>
        <v>0</v>
      </c>
      <c r="M756" s="44">
        <f t="shared" ca="1" si="179"/>
        <v>-5.1713956673790377E-6</v>
      </c>
      <c r="N756" s="44">
        <f t="shared" ca="1" si="180"/>
        <v>0</v>
      </c>
      <c r="O756" s="124">
        <f t="shared" ca="1" si="181"/>
        <v>0</v>
      </c>
      <c r="P756" s="44">
        <f t="shared" ca="1" si="182"/>
        <v>0</v>
      </c>
      <c r="Q756" s="44">
        <f t="shared" ca="1" si="183"/>
        <v>0</v>
      </c>
      <c r="R756" s="28">
        <f t="shared" ca="1" si="184"/>
        <v>5.1713956673790377E-6</v>
      </c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</row>
    <row r="757" spans="1:35">
      <c r="A757" s="28"/>
      <c r="B757" s="28"/>
      <c r="C757" s="121"/>
      <c r="D757" s="123">
        <f t="shared" si="170"/>
        <v>0</v>
      </c>
      <c r="E757" s="123">
        <f t="shared" si="171"/>
        <v>0</v>
      </c>
      <c r="F757" s="44">
        <f t="shared" si="172"/>
        <v>0</v>
      </c>
      <c r="G757" s="44">
        <f t="shared" si="173"/>
        <v>0</v>
      </c>
      <c r="H757" s="44">
        <f t="shared" si="174"/>
        <v>0</v>
      </c>
      <c r="I757" s="44">
        <f t="shared" si="175"/>
        <v>0</v>
      </c>
      <c r="J757" s="44">
        <f t="shared" si="176"/>
        <v>0</v>
      </c>
      <c r="K757" s="44">
        <f t="shared" si="177"/>
        <v>0</v>
      </c>
      <c r="L757" s="44">
        <f t="shared" si="178"/>
        <v>0</v>
      </c>
      <c r="M757" s="44">
        <f t="shared" ca="1" si="179"/>
        <v>-5.1713956673790377E-6</v>
      </c>
      <c r="N757" s="44">
        <f t="shared" ca="1" si="180"/>
        <v>0</v>
      </c>
      <c r="O757" s="124">
        <f t="shared" ca="1" si="181"/>
        <v>0</v>
      </c>
      <c r="P757" s="44">
        <f t="shared" ca="1" si="182"/>
        <v>0</v>
      </c>
      <c r="Q757" s="44">
        <f t="shared" ca="1" si="183"/>
        <v>0</v>
      </c>
      <c r="R757" s="28">
        <f t="shared" ca="1" si="184"/>
        <v>5.1713956673790377E-6</v>
      </c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</row>
    <row r="758" spans="1:35">
      <c r="A758" s="28"/>
      <c r="B758" s="28"/>
      <c r="C758" s="121"/>
      <c r="D758" s="123">
        <f t="shared" si="170"/>
        <v>0</v>
      </c>
      <c r="E758" s="123">
        <f t="shared" si="171"/>
        <v>0</v>
      </c>
      <c r="F758" s="44">
        <f t="shared" si="172"/>
        <v>0</v>
      </c>
      <c r="G758" s="44">
        <f t="shared" si="173"/>
        <v>0</v>
      </c>
      <c r="H758" s="44">
        <f t="shared" si="174"/>
        <v>0</v>
      </c>
      <c r="I758" s="44">
        <f t="shared" si="175"/>
        <v>0</v>
      </c>
      <c r="J758" s="44">
        <f t="shared" si="176"/>
        <v>0</v>
      </c>
      <c r="K758" s="44">
        <f t="shared" si="177"/>
        <v>0</v>
      </c>
      <c r="L758" s="44">
        <f t="shared" si="178"/>
        <v>0</v>
      </c>
      <c r="M758" s="44">
        <f t="shared" ca="1" si="179"/>
        <v>-5.1713956673790377E-6</v>
      </c>
      <c r="N758" s="44">
        <f t="shared" ca="1" si="180"/>
        <v>0</v>
      </c>
      <c r="O758" s="124">
        <f t="shared" ca="1" si="181"/>
        <v>0</v>
      </c>
      <c r="P758" s="44">
        <f t="shared" ca="1" si="182"/>
        <v>0</v>
      </c>
      <c r="Q758" s="44">
        <f t="shared" ca="1" si="183"/>
        <v>0</v>
      </c>
      <c r="R758" s="28">
        <f t="shared" ca="1" si="184"/>
        <v>5.1713956673790377E-6</v>
      </c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</row>
    <row r="759" spans="1:35">
      <c r="A759" s="28"/>
      <c r="B759" s="28"/>
      <c r="C759" s="121"/>
      <c r="D759" s="123">
        <f t="shared" si="170"/>
        <v>0</v>
      </c>
      <c r="E759" s="123">
        <f t="shared" si="171"/>
        <v>0</v>
      </c>
      <c r="F759" s="44">
        <f t="shared" si="172"/>
        <v>0</v>
      </c>
      <c r="G759" s="44">
        <f t="shared" si="173"/>
        <v>0</v>
      </c>
      <c r="H759" s="44">
        <f t="shared" si="174"/>
        <v>0</v>
      </c>
      <c r="I759" s="44">
        <f t="shared" si="175"/>
        <v>0</v>
      </c>
      <c r="J759" s="44">
        <f t="shared" si="176"/>
        <v>0</v>
      </c>
      <c r="K759" s="44">
        <f t="shared" si="177"/>
        <v>0</v>
      </c>
      <c r="L759" s="44">
        <f t="shared" si="178"/>
        <v>0</v>
      </c>
      <c r="M759" s="44">
        <f t="shared" ca="1" si="179"/>
        <v>-5.1713956673790377E-6</v>
      </c>
      <c r="N759" s="44">
        <f t="shared" ca="1" si="180"/>
        <v>0</v>
      </c>
      <c r="O759" s="124">
        <f t="shared" ca="1" si="181"/>
        <v>0</v>
      </c>
      <c r="P759" s="44">
        <f t="shared" ca="1" si="182"/>
        <v>0</v>
      </c>
      <c r="Q759" s="44">
        <f t="shared" ca="1" si="183"/>
        <v>0</v>
      </c>
      <c r="R759" s="28">
        <f t="shared" ca="1" si="184"/>
        <v>5.1713956673790377E-6</v>
      </c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</row>
    <row r="760" spans="1:35">
      <c r="A760" s="28"/>
      <c r="B760" s="28"/>
      <c r="C760" s="121"/>
      <c r="D760" s="123">
        <f t="shared" si="170"/>
        <v>0</v>
      </c>
      <c r="E760" s="123">
        <f t="shared" si="171"/>
        <v>0</v>
      </c>
      <c r="F760" s="44">
        <f t="shared" si="172"/>
        <v>0</v>
      </c>
      <c r="G760" s="44">
        <f t="shared" si="173"/>
        <v>0</v>
      </c>
      <c r="H760" s="44">
        <f t="shared" si="174"/>
        <v>0</v>
      </c>
      <c r="I760" s="44">
        <f t="shared" si="175"/>
        <v>0</v>
      </c>
      <c r="J760" s="44">
        <f t="shared" si="176"/>
        <v>0</v>
      </c>
      <c r="K760" s="44">
        <f t="shared" si="177"/>
        <v>0</v>
      </c>
      <c r="L760" s="44">
        <f t="shared" si="178"/>
        <v>0</v>
      </c>
      <c r="M760" s="44">
        <f t="shared" ca="1" si="179"/>
        <v>-5.1713956673790377E-6</v>
      </c>
      <c r="N760" s="44">
        <f t="shared" ca="1" si="180"/>
        <v>0</v>
      </c>
      <c r="O760" s="124">
        <f t="shared" ca="1" si="181"/>
        <v>0</v>
      </c>
      <c r="P760" s="44">
        <f t="shared" ca="1" si="182"/>
        <v>0</v>
      </c>
      <c r="Q760" s="44">
        <f t="shared" ca="1" si="183"/>
        <v>0</v>
      </c>
      <c r="R760" s="28">
        <f t="shared" ca="1" si="184"/>
        <v>5.1713956673790377E-6</v>
      </c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</row>
    <row r="761" spans="1:35">
      <c r="A761" s="28"/>
      <c r="B761" s="28"/>
      <c r="C761" s="121"/>
      <c r="D761" s="123">
        <f t="shared" si="170"/>
        <v>0</v>
      </c>
      <c r="E761" s="123">
        <f t="shared" si="171"/>
        <v>0</v>
      </c>
      <c r="F761" s="44">
        <f t="shared" si="172"/>
        <v>0</v>
      </c>
      <c r="G761" s="44">
        <f t="shared" si="173"/>
        <v>0</v>
      </c>
      <c r="H761" s="44">
        <f t="shared" si="174"/>
        <v>0</v>
      </c>
      <c r="I761" s="44">
        <f t="shared" si="175"/>
        <v>0</v>
      </c>
      <c r="J761" s="44">
        <f t="shared" si="176"/>
        <v>0</v>
      </c>
      <c r="K761" s="44">
        <f t="shared" si="177"/>
        <v>0</v>
      </c>
      <c r="L761" s="44">
        <f t="shared" si="178"/>
        <v>0</v>
      </c>
      <c r="M761" s="44">
        <f t="shared" ca="1" si="179"/>
        <v>-5.1713956673790377E-6</v>
      </c>
      <c r="N761" s="44">
        <f t="shared" ca="1" si="180"/>
        <v>0</v>
      </c>
      <c r="O761" s="124">
        <f t="shared" ca="1" si="181"/>
        <v>0</v>
      </c>
      <c r="P761" s="44">
        <f t="shared" ca="1" si="182"/>
        <v>0</v>
      </c>
      <c r="Q761" s="44">
        <f t="shared" ca="1" si="183"/>
        <v>0</v>
      </c>
      <c r="R761" s="28">
        <f t="shared" ca="1" si="184"/>
        <v>5.1713956673790377E-6</v>
      </c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</row>
    <row r="762" spans="1:35">
      <c r="A762" s="28"/>
      <c r="B762" s="28"/>
      <c r="C762" s="121"/>
      <c r="D762" s="123">
        <f t="shared" si="170"/>
        <v>0</v>
      </c>
      <c r="E762" s="123">
        <f t="shared" si="171"/>
        <v>0</v>
      </c>
      <c r="F762" s="44">
        <f t="shared" si="172"/>
        <v>0</v>
      </c>
      <c r="G762" s="44">
        <f t="shared" si="173"/>
        <v>0</v>
      </c>
      <c r="H762" s="44">
        <f t="shared" si="174"/>
        <v>0</v>
      </c>
      <c r="I762" s="44">
        <f t="shared" si="175"/>
        <v>0</v>
      </c>
      <c r="J762" s="44">
        <f t="shared" si="176"/>
        <v>0</v>
      </c>
      <c r="K762" s="44">
        <f t="shared" si="177"/>
        <v>0</v>
      </c>
      <c r="L762" s="44">
        <f t="shared" si="178"/>
        <v>0</v>
      </c>
      <c r="M762" s="44">
        <f t="shared" ca="1" si="179"/>
        <v>-5.1713956673790377E-6</v>
      </c>
      <c r="N762" s="44">
        <f t="shared" ca="1" si="180"/>
        <v>0</v>
      </c>
      <c r="O762" s="124">
        <f t="shared" ca="1" si="181"/>
        <v>0</v>
      </c>
      <c r="P762" s="44">
        <f t="shared" ca="1" si="182"/>
        <v>0</v>
      </c>
      <c r="Q762" s="44">
        <f t="shared" ca="1" si="183"/>
        <v>0</v>
      </c>
      <c r="R762" s="28">
        <f t="shared" ca="1" si="184"/>
        <v>5.1713956673790377E-6</v>
      </c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</row>
    <row r="763" spans="1:35">
      <c r="A763" s="28"/>
      <c r="B763" s="28"/>
      <c r="C763" s="121"/>
      <c r="D763" s="123">
        <f t="shared" si="170"/>
        <v>0</v>
      </c>
      <c r="E763" s="123">
        <f t="shared" si="171"/>
        <v>0</v>
      </c>
      <c r="F763" s="44">
        <f t="shared" si="172"/>
        <v>0</v>
      </c>
      <c r="G763" s="44">
        <f t="shared" si="173"/>
        <v>0</v>
      </c>
      <c r="H763" s="44">
        <f t="shared" si="174"/>
        <v>0</v>
      </c>
      <c r="I763" s="44">
        <f t="shared" si="175"/>
        <v>0</v>
      </c>
      <c r="J763" s="44">
        <f t="shared" si="176"/>
        <v>0</v>
      </c>
      <c r="K763" s="44">
        <f t="shared" si="177"/>
        <v>0</v>
      </c>
      <c r="L763" s="44">
        <f t="shared" si="178"/>
        <v>0</v>
      </c>
      <c r="M763" s="44">
        <f t="shared" ca="1" si="179"/>
        <v>-5.1713956673790377E-6</v>
      </c>
      <c r="N763" s="44">
        <f t="shared" ca="1" si="180"/>
        <v>0</v>
      </c>
      <c r="O763" s="124">
        <f t="shared" ca="1" si="181"/>
        <v>0</v>
      </c>
      <c r="P763" s="44">
        <f t="shared" ca="1" si="182"/>
        <v>0</v>
      </c>
      <c r="Q763" s="44">
        <f t="shared" ca="1" si="183"/>
        <v>0</v>
      </c>
      <c r="R763" s="28">
        <f t="shared" ca="1" si="184"/>
        <v>5.1713956673790377E-6</v>
      </c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</row>
    <row r="764" spans="1:35">
      <c r="A764" s="28"/>
      <c r="B764" s="28"/>
      <c r="C764" s="121"/>
      <c r="D764" s="123">
        <f t="shared" si="170"/>
        <v>0</v>
      </c>
      <c r="E764" s="123">
        <f t="shared" si="171"/>
        <v>0</v>
      </c>
      <c r="F764" s="44">
        <f t="shared" si="172"/>
        <v>0</v>
      </c>
      <c r="G764" s="44">
        <f t="shared" si="173"/>
        <v>0</v>
      </c>
      <c r="H764" s="44">
        <f t="shared" si="174"/>
        <v>0</v>
      </c>
      <c r="I764" s="44">
        <f t="shared" si="175"/>
        <v>0</v>
      </c>
      <c r="J764" s="44">
        <f t="shared" si="176"/>
        <v>0</v>
      </c>
      <c r="K764" s="44">
        <f t="shared" si="177"/>
        <v>0</v>
      </c>
      <c r="L764" s="44">
        <f t="shared" si="178"/>
        <v>0</v>
      </c>
      <c r="M764" s="44">
        <f t="shared" ca="1" si="179"/>
        <v>-5.1713956673790377E-6</v>
      </c>
      <c r="N764" s="44">
        <f t="shared" ca="1" si="180"/>
        <v>0</v>
      </c>
      <c r="O764" s="124">
        <f t="shared" ca="1" si="181"/>
        <v>0</v>
      </c>
      <c r="P764" s="44">
        <f t="shared" ca="1" si="182"/>
        <v>0</v>
      </c>
      <c r="Q764" s="44">
        <f t="shared" ca="1" si="183"/>
        <v>0</v>
      </c>
      <c r="R764" s="28">
        <f t="shared" ca="1" si="184"/>
        <v>5.1713956673790377E-6</v>
      </c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</row>
    <row r="765" spans="1:35">
      <c r="A765" s="28"/>
      <c r="B765" s="28"/>
      <c r="C765" s="121"/>
      <c r="D765" s="123">
        <f t="shared" si="170"/>
        <v>0</v>
      </c>
      <c r="E765" s="123">
        <f t="shared" si="171"/>
        <v>0</v>
      </c>
      <c r="F765" s="44">
        <f t="shared" si="172"/>
        <v>0</v>
      </c>
      <c r="G765" s="44">
        <f t="shared" si="173"/>
        <v>0</v>
      </c>
      <c r="H765" s="44">
        <f t="shared" si="174"/>
        <v>0</v>
      </c>
      <c r="I765" s="44">
        <f t="shared" si="175"/>
        <v>0</v>
      </c>
      <c r="J765" s="44">
        <f t="shared" si="176"/>
        <v>0</v>
      </c>
      <c r="K765" s="44">
        <f t="shared" si="177"/>
        <v>0</v>
      </c>
      <c r="L765" s="44">
        <f t="shared" si="178"/>
        <v>0</v>
      </c>
      <c r="M765" s="44">
        <f t="shared" ca="1" si="179"/>
        <v>-5.1713956673790377E-6</v>
      </c>
      <c r="N765" s="44">
        <f t="shared" ca="1" si="180"/>
        <v>0</v>
      </c>
      <c r="O765" s="124">
        <f t="shared" ca="1" si="181"/>
        <v>0</v>
      </c>
      <c r="P765" s="44">
        <f t="shared" ca="1" si="182"/>
        <v>0</v>
      </c>
      <c r="Q765" s="44">
        <f t="shared" ca="1" si="183"/>
        <v>0</v>
      </c>
      <c r="R765" s="28">
        <f t="shared" ca="1" si="184"/>
        <v>5.1713956673790377E-6</v>
      </c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</row>
    <row r="766" spans="1:35">
      <c r="A766" s="28"/>
      <c r="B766" s="28"/>
      <c r="C766" s="121"/>
      <c r="D766" s="123">
        <f t="shared" si="170"/>
        <v>0</v>
      </c>
      <c r="E766" s="123">
        <f t="shared" si="171"/>
        <v>0</v>
      </c>
      <c r="F766" s="44">
        <f t="shared" si="172"/>
        <v>0</v>
      </c>
      <c r="G766" s="44">
        <f t="shared" si="173"/>
        <v>0</v>
      </c>
      <c r="H766" s="44">
        <f t="shared" si="174"/>
        <v>0</v>
      </c>
      <c r="I766" s="44">
        <f t="shared" si="175"/>
        <v>0</v>
      </c>
      <c r="J766" s="44">
        <f t="shared" si="176"/>
        <v>0</v>
      </c>
      <c r="K766" s="44">
        <f t="shared" si="177"/>
        <v>0</v>
      </c>
      <c r="L766" s="44">
        <f t="shared" si="178"/>
        <v>0</v>
      </c>
      <c r="M766" s="44">
        <f t="shared" ca="1" si="179"/>
        <v>-5.1713956673790377E-6</v>
      </c>
      <c r="N766" s="44">
        <f t="shared" ca="1" si="180"/>
        <v>0</v>
      </c>
      <c r="O766" s="124">
        <f t="shared" ca="1" si="181"/>
        <v>0</v>
      </c>
      <c r="P766" s="44">
        <f t="shared" ca="1" si="182"/>
        <v>0</v>
      </c>
      <c r="Q766" s="44">
        <f t="shared" ca="1" si="183"/>
        <v>0</v>
      </c>
      <c r="R766" s="28">
        <f t="shared" ca="1" si="184"/>
        <v>5.1713956673790377E-6</v>
      </c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</row>
    <row r="767" spans="1:35">
      <c r="A767" s="28"/>
      <c r="B767" s="28"/>
      <c r="C767" s="121"/>
      <c r="D767" s="123">
        <f t="shared" si="170"/>
        <v>0</v>
      </c>
      <c r="E767" s="123">
        <f t="shared" si="171"/>
        <v>0</v>
      </c>
      <c r="F767" s="44">
        <f t="shared" si="172"/>
        <v>0</v>
      </c>
      <c r="G767" s="44">
        <f t="shared" si="173"/>
        <v>0</v>
      </c>
      <c r="H767" s="44">
        <f t="shared" si="174"/>
        <v>0</v>
      </c>
      <c r="I767" s="44">
        <f t="shared" si="175"/>
        <v>0</v>
      </c>
      <c r="J767" s="44">
        <f t="shared" si="176"/>
        <v>0</v>
      </c>
      <c r="K767" s="44">
        <f t="shared" si="177"/>
        <v>0</v>
      </c>
      <c r="L767" s="44">
        <f t="shared" si="178"/>
        <v>0</v>
      </c>
      <c r="M767" s="44">
        <f t="shared" ca="1" si="179"/>
        <v>-5.1713956673790377E-6</v>
      </c>
      <c r="N767" s="44">
        <f t="shared" ca="1" si="180"/>
        <v>0</v>
      </c>
      <c r="O767" s="124">
        <f t="shared" ca="1" si="181"/>
        <v>0</v>
      </c>
      <c r="P767" s="44">
        <f t="shared" ca="1" si="182"/>
        <v>0</v>
      </c>
      <c r="Q767" s="44">
        <f t="shared" ca="1" si="183"/>
        <v>0</v>
      </c>
      <c r="R767" s="28">
        <f t="shared" ca="1" si="184"/>
        <v>5.1713956673790377E-6</v>
      </c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</row>
    <row r="768" spans="1:35">
      <c r="A768" s="28"/>
      <c r="B768" s="28"/>
      <c r="C768" s="121"/>
      <c r="D768" s="123">
        <f t="shared" si="170"/>
        <v>0</v>
      </c>
      <c r="E768" s="123">
        <f t="shared" si="171"/>
        <v>0</v>
      </c>
      <c r="F768" s="44">
        <f t="shared" si="172"/>
        <v>0</v>
      </c>
      <c r="G768" s="44">
        <f t="shared" si="173"/>
        <v>0</v>
      </c>
      <c r="H768" s="44">
        <f t="shared" si="174"/>
        <v>0</v>
      </c>
      <c r="I768" s="44">
        <f t="shared" si="175"/>
        <v>0</v>
      </c>
      <c r="J768" s="44">
        <f t="shared" si="176"/>
        <v>0</v>
      </c>
      <c r="K768" s="44">
        <f t="shared" si="177"/>
        <v>0</v>
      </c>
      <c r="L768" s="44">
        <f t="shared" si="178"/>
        <v>0</v>
      </c>
      <c r="M768" s="44">
        <f t="shared" ca="1" si="179"/>
        <v>-5.1713956673790377E-6</v>
      </c>
      <c r="N768" s="44">
        <f t="shared" ca="1" si="180"/>
        <v>0</v>
      </c>
      <c r="O768" s="124">
        <f t="shared" ca="1" si="181"/>
        <v>0</v>
      </c>
      <c r="P768" s="44">
        <f t="shared" ca="1" si="182"/>
        <v>0</v>
      </c>
      <c r="Q768" s="44">
        <f t="shared" ca="1" si="183"/>
        <v>0</v>
      </c>
      <c r="R768" s="28">
        <f t="shared" ca="1" si="184"/>
        <v>5.1713956673790377E-6</v>
      </c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</row>
    <row r="769" spans="1:35">
      <c r="A769" s="28"/>
      <c r="B769" s="28"/>
      <c r="C769" s="121"/>
      <c r="D769" s="123">
        <f t="shared" si="170"/>
        <v>0</v>
      </c>
      <c r="E769" s="123">
        <f t="shared" si="171"/>
        <v>0</v>
      </c>
      <c r="F769" s="44">
        <f t="shared" si="172"/>
        <v>0</v>
      </c>
      <c r="G769" s="44">
        <f t="shared" si="173"/>
        <v>0</v>
      </c>
      <c r="H769" s="44">
        <f t="shared" si="174"/>
        <v>0</v>
      </c>
      <c r="I769" s="44">
        <f t="shared" si="175"/>
        <v>0</v>
      </c>
      <c r="J769" s="44">
        <f t="shared" si="176"/>
        <v>0</v>
      </c>
      <c r="K769" s="44">
        <f t="shared" si="177"/>
        <v>0</v>
      </c>
      <c r="L769" s="44">
        <f t="shared" si="178"/>
        <v>0</v>
      </c>
      <c r="M769" s="44">
        <f t="shared" ca="1" si="179"/>
        <v>-5.1713956673790377E-6</v>
      </c>
      <c r="N769" s="44">
        <f t="shared" ca="1" si="180"/>
        <v>0</v>
      </c>
      <c r="O769" s="124">
        <f t="shared" ca="1" si="181"/>
        <v>0</v>
      </c>
      <c r="P769" s="44">
        <f t="shared" ca="1" si="182"/>
        <v>0</v>
      </c>
      <c r="Q769" s="44">
        <f t="shared" ca="1" si="183"/>
        <v>0</v>
      </c>
      <c r="R769" s="28">
        <f t="shared" ca="1" si="184"/>
        <v>5.1713956673790377E-6</v>
      </c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</row>
    <row r="770" spans="1:35">
      <c r="A770" s="28"/>
      <c r="B770" s="28"/>
      <c r="C770" s="121"/>
      <c r="D770" s="123">
        <f t="shared" si="170"/>
        <v>0</v>
      </c>
      <c r="E770" s="123">
        <f t="shared" si="171"/>
        <v>0</v>
      </c>
      <c r="F770" s="44">
        <f t="shared" si="172"/>
        <v>0</v>
      </c>
      <c r="G770" s="44">
        <f t="shared" si="173"/>
        <v>0</v>
      </c>
      <c r="H770" s="44">
        <f t="shared" si="174"/>
        <v>0</v>
      </c>
      <c r="I770" s="44">
        <f t="shared" si="175"/>
        <v>0</v>
      </c>
      <c r="J770" s="44">
        <f t="shared" si="176"/>
        <v>0</v>
      </c>
      <c r="K770" s="44">
        <f t="shared" si="177"/>
        <v>0</v>
      </c>
      <c r="L770" s="44">
        <f t="shared" si="178"/>
        <v>0</v>
      </c>
      <c r="M770" s="44">
        <f t="shared" ca="1" si="179"/>
        <v>-5.1713956673790377E-6</v>
      </c>
      <c r="N770" s="44">
        <f t="shared" ca="1" si="180"/>
        <v>0</v>
      </c>
      <c r="O770" s="124">
        <f t="shared" ca="1" si="181"/>
        <v>0</v>
      </c>
      <c r="P770" s="44">
        <f t="shared" ca="1" si="182"/>
        <v>0</v>
      </c>
      <c r="Q770" s="44">
        <f t="shared" ca="1" si="183"/>
        <v>0</v>
      </c>
      <c r="R770" s="28">
        <f t="shared" ca="1" si="184"/>
        <v>5.1713956673790377E-6</v>
      </c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</row>
    <row r="771" spans="1:35">
      <c r="A771" s="28"/>
      <c r="B771" s="28"/>
      <c r="C771" s="121"/>
      <c r="D771" s="123">
        <f t="shared" si="170"/>
        <v>0</v>
      </c>
      <c r="E771" s="123">
        <f t="shared" si="171"/>
        <v>0</v>
      </c>
      <c r="F771" s="44">
        <f t="shared" si="172"/>
        <v>0</v>
      </c>
      <c r="G771" s="44">
        <f t="shared" si="173"/>
        <v>0</v>
      </c>
      <c r="H771" s="44">
        <f t="shared" si="174"/>
        <v>0</v>
      </c>
      <c r="I771" s="44">
        <f t="shared" si="175"/>
        <v>0</v>
      </c>
      <c r="J771" s="44">
        <f t="shared" si="176"/>
        <v>0</v>
      </c>
      <c r="K771" s="44">
        <f t="shared" si="177"/>
        <v>0</v>
      </c>
      <c r="L771" s="44">
        <f t="shared" si="178"/>
        <v>0</v>
      </c>
      <c r="M771" s="44">
        <f t="shared" ca="1" si="179"/>
        <v>-5.1713956673790377E-6</v>
      </c>
      <c r="N771" s="44">
        <f t="shared" ca="1" si="180"/>
        <v>0</v>
      </c>
      <c r="O771" s="124">
        <f t="shared" ca="1" si="181"/>
        <v>0</v>
      </c>
      <c r="P771" s="44">
        <f t="shared" ca="1" si="182"/>
        <v>0</v>
      </c>
      <c r="Q771" s="44">
        <f t="shared" ca="1" si="183"/>
        <v>0</v>
      </c>
      <c r="R771" s="28">
        <f t="shared" ca="1" si="184"/>
        <v>5.1713956673790377E-6</v>
      </c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</row>
    <row r="772" spans="1:35">
      <c r="A772" s="28"/>
      <c r="B772" s="28"/>
      <c r="C772" s="121"/>
      <c r="D772" s="123">
        <f t="shared" si="170"/>
        <v>0</v>
      </c>
      <c r="E772" s="123">
        <f t="shared" si="171"/>
        <v>0</v>
      </c>
      <c r="F772" s="44">
        <f t="shared" si="172"/>
        <v>0</v>
      </c>
      <c r="G772" s="44">
        <f t="shared" si="173"/>
        <v>0</v>
      </c>
      <c r="H772" s="44">
        <f t="shared" si="174"/>
        <v>0</v>
      </c>
      <c r="I772" s="44">
        <f t="shared" si="175"/>
        <v>0</v>
      </c>
      <c r="J772" s="44">
        <f t="shared" si="176"/>
        <v>0</v>
      </c>
      <c r="K772" s="44">
        <f t="shared" si="177"/>
        <v>0</v>
      </c>
      <c r="L772" s="44">
        <f t="shared" si="178"/>
        <v>0</v>
      </c>
      <c r="M772" s="44">
        <f t="shared" ca="1" si="179"/>
        <v>-5.1713956673790377E-6</v>
      </c>
      <c r="N772" s="44">
        <f t="shared" ca="1" si="180"/>
        <v>0</v>
      </c>
      <c r="O772" s="124">
        <f t="shared" ca="1" si="181"/>
        <v>0</v>
      </c>
      <c r="P772" s="44">
        <f t="shared" ca="1" si="182"/>
        <v>0</v>
      </c>
      <c r="Q772" s="44">
        <f t="shared" ca="1" si="183"/>
        <v>0</v>
      </c>
      <c r="R772" s="28">
        <f t="shared" ca="1" si="184"/>
        <v>5.1713956673790377E-6</v>
      </c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</row>
    <row r="773" spans="1:35">
      <c r="A773" s="28"/>
      <c r="B773" s="28"/>
      <c r="C773" s="121"/>
      <c r="D773" s="123">
        <f t="shared" si="170"/>
        <v>0</v>
      </c>
      <c r="E773" s="123">
        <f t="shared" si="171"/>
        <v>0</v>
      </c>
      <c r="F773" s="44">
        <f t="shared" si="172"/>
        <v>0</v>
      </c>
      <c r="G773" s="44">
        <f t="shared" si="173"/>
        <v>0</v>
      </c>
      <c r="H773" s="44">
        <f t="shared" si="174"/>
        <v>0</v>
      </c>
      <c r="I773" s="44">
        <f t="shared" si="175"/>
        <v>0</v>
      </c>
      <c r="J773" s="44">
        <f t="shared" si="176"/>
        <v>0</v>
      </c>
      <c r="K773" s="44">
        <f t="shared" si="177"/>
        <v>0</v>
      </c>
      <c r="L773" s="44">
        <f t="shared" si="178"/>
        <v>0</v>
      </c>
      <c r="M773" s="44">
        <f t="shared" ca="1" si="179"/>
        <v>-5.1713956673790377E-6</v>
      </c>
      <c r="N773" s="44">
        <f t="shared" ca="1" si="180"/>
        <v>0</v>
      </c>
      <c r="O773" s="124">
        <f t="shared" ca="1" si="181"/>
        <v>0</v>
      </c>
      <c r="P773" s="44">
        <f t="shared" ca="1" si="182"/>
        <v>0</v>
      </c>
      <c r="Q773" s="44">
        <f t="shared" ca="1" si="183"/>
        <v>0</v>
      </c>
      <c r="R773" s="28">
        <f t="shared" ca="1" si="184"/>
        <v>5.1713956673790377E-6</v>
      </c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</row>
    <row r="774" spans="1:35">
      <c r="A774" s="28"/>
      <c r="B774" s="28"/>
      <c r="C774" s="121"/>
      <c r="D774" s="123">
        <f t="shared" si="170"/>
        <v>0</v>
      </c>
      <c r="E774" s="123">
        <f t="shared" si="171"/>
        <v>0</v>
      </c>
      <c r="F774" s="44">
        <f t="shared" si="172"/>
        <v>0</v>
      </c>
      <c r="G774" s="44">
        <f t="shared" si="173"/>
        <v>0</v>
      </c>
      <c r="H774" s="44">
        <f t="shared" si="174"/>
        <v>0</v>
      </c>
      <c r="I774" s="44">
        <f t="shared" si="175"/>
        <v>0</v>
      </c>
      <c r="J774" s="44">
        <f t="shared" si="176"/>
        <v>0</v>
      </c>
      <c r="K774" s="44">
        <f t="shared" si="177"/>
        <v>0</v>
      </c>
      <c r="L774" s="44">
        <f t="shared" si="178"/>
        <v>0</v>
      </c>
      <c r="M774" s="44">
        <f t="shared" ca="1" si="179"/>
        <v>-5.1713956673790377E-6</v>
      </c>
      <c r="N774" s="44">
        <f t="shared" ca="1" si="180"/>
        <v>0</v>
      </c>
      <c r="O774" s="124">
        <f t="shared" ca="1" si="181"/>
        <v>0</v>
      </c>
      <c r="P774" s="44">
        <f t="shared" ca="1" si="182"/>
        <v>0</v>
      </c>
      <c r="Q774" s="44">
        <f t="shared" ca="1" si="183"/>
        <v>0</v>
      </c>
      <c r="R774" s="28">
        <f t="shared" ca="1" si="184"/>
        <v>5.1713956673790377E-6</v>
      </c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</row>
    <row r="775" spans="1:35">
      <c r="A775" s="28"/>
      <c r="B775" s="28"/>
      <c r="C775" s="121"/>
      <c r="D775" s="123">
        <f t="shared" si="170"/>
        <v>0</v>
      </c>
      <c r="E775" s="123">
        <f t="shared" si="171"/>
        <v>0</v>
      </c>
      <c r="F775" s="44">
        <f t="shared" si="172"/>
        <v>0</v>
      </c>
      <c r="G775" s="44">
        <f t="shared" si="173"/>
        <v>0</v>
      </c>
      <c r="H775" s="44">
        <f t="shared" si="174"/>
        <v>0</v>
      </c>
      <c r="I775" s="44">
        <f t="shared" si="175"/>
        <v>0</v>
      </c>
      <c r="J775" s="44">
        <f t="shared" si="176"/>
        <v>0</v>
      </c>
      <c r="K775" s="44">
        <f t="shared" si="177"/>
        <v>0</v>
      </c>
      <c r="L775" s="44">
        <f t="shared" si="178"/>
        <v>0</v>
      </c>
      <c r="M775" s="44">
        <f t="shared" ca="1" si="179"/>
        <v>-5.1713956673790377E-6</v>
      </c>
      <c r="N775" s="44">
        <f t="shared" ca="1" si="180"/>
        <v>0</v>
      </c>
      <c r="O775" s="124">
        <f t="shared" ca="1" si="181"/>
        <v>0</v>
      </c>
      <c r="P775" s="44">
        <f t="shared" ca="1" si="182"/>
        <v>0</v>
      </c>
      <c r="Q775" s="44">
        <f t="shared" ca="1" si="183"/>
        <v>0</v>
      </c>
      <c r="R775" s="28">
        <f t="shared" ca="1" si="184"/>
        <v>5.1713956673790377E-6</v>
      </c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</row>
    <row r="776" spans="1:35">
      <c r="A776" s="28"/>
      <c r="B776" s="28"/>
      <c r="C776" s="121"/>
      <c r="D776" s="123">
        <f t="shared" si="170"/>
        <v>0</v>
      </c>
      <c r="E776" s="123">
        <f t="shared" si="171"/>
        <v>0</v>
      </c>
      <c r="F776" s="44">
        <f t="shared" si="172"/>
        <v>0</v>
      </c>
      <c r="G776" s="44">
        <f t="shared" si="173"/>
        <v>0</v>
      </c>
      <c r="H776" s="44">
        <f t="shared" si="174"/>
        <v>0</v>
      </c>
      <c r="I776" s="44">
        <f t="shared" si="175"/>
        <v>0</v>
      </c>
      <c r="J776" s="44">
        <f t="shared" si="176"/>
        <v>0</v>
      </c>
      <c r="K776" s="44">
        <f t="shared" si="177"/>
        <v>0</v>
      </c>
      <c r="L776" s="44">
        <f t="shared" si="178"/>
        <v>0</v>
      </c>
      <c r="M776" s="44">
        <f t="shared" ca="1" si="179"/>
        <v>-5.1713956673790377E-6</v>
      </c>
      <c r="N776" s="44">
        <f t="shared" ca="1" si="180"/>
        <v>0</v>
      </c>
      <c r="O776" s="124">
        <f t="shared" ca="1" si="181"/>
        <v>0</v>
      </c>
      <c r="P776" s="44">
        <f t="shared" ca="1" si="182"/>
        <v>0</v>
      </c>
      <c r="Q776" s="44">
        <f t="shared" ca="1" si="183"/>
        <v>0</v>
      </c>
      <c r="R776" s="28">
        <f t="shared" ca="1" si="184"/>
        <v>5.1713956673790377E-6</v>
      </c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</row>
    <row r="777" spans="1:35">
      <c r="A777" s="28"/>
      <c r="B777" s="28"/>
      <c r="C777" s="121"/>
      <c r="D777" s="123">
        <f t="shared" si="170"/>
        <v>0</v>
      </c>
      <c r="E777" s="123">
        <f t="shared" si="171"/>
        <v>0</v>
      </c>
      <c r="F777" s="44">
        <f t="shared" si="172"/>
        <v>0</v>
      </c>
      <c r="G777" s="44">
        <f t="shared" si="173"/>
        <v>0</v>
      </c>
      <c r="H777" s="44">
        <f t="shared" si="174"/>
        <v>0</v>
      </c>
      <c r="I777" s="44">
        <f t="shared" si="175"/>
        <v>0</v>
      </c>
      <c r="J777" s="44">
        <f t="shared" si="176"/>
        <v>0</v>
      </c>
      <c r="K777" s="44">
        <f t="shared" si="177"/>
        <v>0</v>
      </c>
      <c r="L777" s="44">
        <f t="shared" si="178"/>
        <v>0</v>
      </c>
      <c r="M777" s="44">
        <f t="shared" ca="1" si="179"/>
        <v>-5.1713956673790377E-6</v>
      </c>
      <c r="N777" s="44">
        <f t="shared" ca="1" si="180"/>
        <v>0</v>
      </c>
      <c r="O777" s="124">
        <f t="shared" ca="1" si="181"/>
        <v>0</v>
      </c>
      <c r="P777" s="44">
        <f t="shared" ca="1" si="182"/>
        <v>0</v>
      </c>
      <c r="Q777" s="44">
        <f t="shared" ca="1" si="183"/>
        <v>0</v>
      </c>
      <c r="R777" s="28">
        <f t="shared" ca="1" si="184"/>
        <v>5.1713956673790377E-6</v>
      </c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</row>
    <row r="778" spans="1:35">
      <c r="A778" s="28"/>
      <c r="B778" s="28"/>
      <c r="C778" s="121"/>
      <c r="D778" s="123">
        <f t="shared" si="170"/>
        <v>0</v>
      </c>
      <c r="E778" s="123">
        <f t="shared" si="171"/>
        <v>0</v>
      </c>
      <c r="F778" s="44">
        <f t="shared" si="172"/>
        <v>0</v>
      </c>
      <c r="G778" s="44">
        <f t="shared" si="173"/>
        <v>0</v>
      </c>
      <c r="H778" s="44">
        <f t="shared" si="174"/>
        <v>0</v>
      </c>
      <c r="I778" s="44">
        <f t="shared" si="175"/>
        <v>0</v>
      </c>
      <c r="J778" s="44">
        <f t="shared" si="176"/>
        <v>0</v>
      </c>
      <c r="K778" s="44">
        <f t="shared" si="177"/>
        <v>0</v>
      </c>
      <c r="L778" s="44">
        <f t="shared" si="178"/>
        <v>0</v>
      </c>
      <c r="M778" s="44">
        <f t="shared" ca="1" si="179"/>
        <v>-5.1713956673790377E-6</v>
      </c>
      <c r="N778" s="44">
        <f t="shared" ca="1" si="180"/>
        <v>0</v>
      </c>
      <c r="O778" s="124">
        <f t="shared" ca="1" si="181"/>
        <v>0</v>
      </c>
      <c r="P778" s="44">
        <f t="shared" ca="1" si="182"/>
        <v>0</v>
      </c>
      <c r="Q778" s="44">
        <f t="shared" ca="1" si="183"/>
        <v>0</v>
      </c>
      <c r="R778" s="28">
        <f t="shared" ca="1" si="184"/>
        <v>5.1713956673790377E-6</v>
      </c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</row>
    <row r="779" spans="1:35">
      <c r="A779" s="28"/>
      <c r="B779" s="28"/>
      <c r="C779" s="121"/>
      <c r="D779" s="123">
        <f t="shared" si="170"/>
        <v>0</v>
      </c>
      <c r="E779" s="123">
        <f t="shared" si="171"/>
        <v>0</v>
      </c>
      <c r="F779" s="44">
        <f t="shared" si="172"/>
        <v>0</v>
      </c>
      <c r="G779" s="44">
        <f t="shared" si="173"/>
        <v>0</v>
      </c>
      <c r="H779" s="44">
        <f t="shared" si="174"/>
        <v>0</v>
      </c>
      <c r="I779" s="44">
        <f t="shared" si="175"/>
        <v>0</v>
      </c>
      <c r="J779" s="44">
        <f t="shared" si="176"/>
        <v>0</v>
      </c>
      <c r="K779" s="44">
        <f t="shared" si="177"/>
        <v>0</v>
      </c>
      <c r="L779" s="44">
        <f t="shared" si="178"/>
        <v>0</v>
      </c>
      <c r="M779" s="44">
        <f t="shared" ca="1" si="179"/>
        <v>-5.1713956673790377E-6</v>
      </c>
      <c r="N779" s="44">
        <f t="shared" ca="1" si="180"/>
        <v>0</v>
      </c>
      <c r="O779" s="124">
        <f t="shared" ca="1" si="181"/>
        <v>0</v>
      </c>
      <c r="P779" s="44">
        <f t="shared" ca="1" si="182"/>
        <v>0</v>
      </c>
      <c r="Q779" s="44">
        <f t="shared" ca="1" si="183"/>
        <v>0</v>
      </c>
      <c r="R779" s="28">
        <f t="shared" ca="1" si="184"/>
        <v>5.1713956673790377E-6</v>
      </c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</row>
    <row r="780" spans="1:35">
      <c r="A780" s="28"/>
      <c r="B780" s="28"/>
      <c r="C780" s="121"/>
      <c r="D780" s="123">
        <f t="shared" si="170"/>
        <v>0</v>
      </c>
      <c r="E780" s="123">
        <f t="shared" si="171"/>
        <v>0</v>
      </c>
      <c r="F780" s="44">
        <f t="shared" si="172"/>
        <v>0</v>
      </c>
      <c r="G780" s="44">
        <f t="shared" si="173"/>
        <v>0</v>
      </c>
      <c r="H780" s="44">
        <f t="shared" si="174"/>
        <v>0</v>
      </c>
      <c r="I780" s="44">
        <f t="shared" si="175"/>
        <v>0</v>
      </c>
      <c r="J780" s="44">
        <f t="shared" si="176"/>
        <v>0</v>
      </c>
      <c r="K780" s="44">
        <f t="shared" si="177"/>
        <v>0</v>
      </c>
      <c r="L780" s="44">
        <f t="shared" si="178"/>
        <v>0</v>
      </c>
      <c r="M780" s="44">
        <f t="shared" ca="1" si="179"/>
        <v>-5.1713956673790377E-6</v>
      </c>
      <c r="N780" s="44">
        <f t="shared" ca="1" si="180"/>
        <v>0</v>
      </c>
      <c r="O780" s="124">
        <f t="shared" ca="1" si="181"/>
        <v>0</v>
      </c>
      <c r="P780" s="44">
        <f t="shared" ca="1" si="182"/>
        <v>0</v>
      </c>
      <c r="Q780" s="44">
        <f t="shared" ca="1" si="183"/>
        <v>0</v>
      </c>
      <c r="R780" s="28">
        <f t="shared" ca="1" si="184"/>
        <v>5.1713956673790377E-6</v>
      </c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</row>
    <row r="781" spans="1:35">
      <c r="A781" s="28"/>
      <c r="B781" s="28"/>
      <c r="C781" s="121"/>
      <c r="D781" s="123">
        <f t="shared" si="170"/>
        <v>0</v>
      </c>
      <c r="E781" s="123">
        <f t="shared" si="171"/>
        <v>0</v>
      </c>
      <c r="F781" s="44">
        <f t="shared" si="172"/>
        <v>0</v>
      </c>
      <c r="G781" s="44">
        <f t="shared" si="173"/>
        <v>0</v>
      </c>
      <c r="H781" s="44">
        <f t="shared" si="174"/>
        <v>0</v>
      </c>
      <c r="I781" s="44">
        <f t="shared" si="175"/>
        <v>0</v>
      </c>
      <c r="J781" s="44">
        <f t="shared" si="176"/>
        <v>0</v>
      </c>
      <c r="K781" s="44">
        <f t="shared" si="177"/>
        <v>0</v>
      </c>
      <c r="L781" s="44">
        <f t="shared" si="178"/>
        <v>0</v>
      </c>
      <c r="M781" s="44">
        <f t="shared" ca="1" si="179"/>
        <v>-5.1713956673790377E-6</v>
      </c>
      <c r="N781" s="44">
        <f t="shared" ca="1" si="180"/>
        <v>0</v>
      </c>
      <c r="O781" s="124">
        <f t="shared" ca="1" si="181"/>
        <v>0</v>
      </c>
      <c r="P781" s="44">
        <f t="shared" ca="1" si="182"/>
        <v>0</v>
      </c>
      <c r="Q781" s="44">
        <f t="shared" ca="1" si="183"/>
        <v>0</v>
      </c>
      <c r="R781" s="28">
        <f t="shared" ca="1" si="184"/>
        <v>5.1713956673790377E-6</v>
      </c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</row>
    <row r="782" spans="1:35">
      <c r="A782" s="28"/>
      <c r="B782" s="28"/>
      <c r="C782" s="121"/>
      <c r="D782" s="123">
        <f t="shared" si="170"/>
        <v>0</v>
      </c>
      <c r="E782" s="123">
        <f t="shared" si="171"/>
        <v>0</v>
      </c>
      <c r="F782" s="44">
        <f t="shared" si="172"/>
        <v>0</v>
      </c>
      <c r="G782" s="44">
        <f t="shared" si="173"/>
        <v>0</v>
      </c>
      <c r="H782" s="44">
        <f t="shared" si="174"/>
        <v>0</v>
      </c>
      <c r="I782" s="44">
        <f t="shared" si="175"/>
        <v>0</v>
      </c>
      <c r="J782" s="44">
        <f t="shared" si="176"/>
        <v>0</v>
      </c>
      <c r="K782" s="44">
        <f t="shared" si="177"/>
        <v>0</v>
      </c>
      <c r="L782" s="44">
        <f t="shared" si="178"/>
        <v>0</v>
      </c>
      <c r="M782" s="44">
        <f t="shared" ca="1" si="179"/>
        <v>-5.1713956673790377E-6</v>
      </c>
      <c r="N782" s="44">
        <f t="shared" ca="1" si="180"/>
        <v>0</v>
      </c>
      <c r="O782" s="124">
        <f t="shared" ca="1" si="181"/>
        <v>0</v>
      </c>
      <c r="P782" s="44">
        <f t="shared" ca="1" si="182"/>
        <v>0</v>
      </c>
      <c r="Q782" s="44">
        <f t="shared" ca="1" si="183"/>
        <v>0</v>
      </c>
      <c r="R782" s="28">
        <f t="shared" ca="1" si="184"/>
        <v>5.1713956673790377E-6</v>
      </c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</row>
    <row r="783" spans="1:35">
      <c r="A783" s="28"/>
      <c r="B783" s="28"/>
      <c r="C783" s="121"/>
      <c r="D783" s="123">
        <f t="shared" si="170"/>
        <v>0</v>
      </c>
      <c r="E783" s="123">
        <f t="shared" si="171"/>
        <v>0</v>
      </c>
      <c r="F783" s="44">
        <f t="shared" si="172"/>
        <v>0</v>
      </c>
      <c r="G783" s="44">
        <f t="shared" si="173"/>
        <v>0</v>
      </c>
      <c r="H783" s="44">
        <f t="shared" si="174"/>
        <v>0</v>
      </c>
      <c r="I783" s="44">
        <f t="shared" si="175"/>
        <v>0</v>
      </c>
      <c r="J783" s="44">
        <f t="shared" si="176"/>
        <v>0</v>
      </c>
      <c r="K783" s="44">
        <f t="shared" si="177"/>
        <v>0</v>
      </c>
      <c r="L783" s="44">
        <f t="shared" si="178"/>
        <v>0</v>
      </c>
      <c r="M783" s="44">
        <f t="shared" ca="1" si="179"/>
        <v>-5.1713956673790377E-6</v>
      </c>
      <c r="N783" s="44">
        <f t="shared" ca="1" si="180"/>
        <v>0</v>
      </c>
      <c r="O783" s="124">
        <f t="shared" ca="1" si="181"/>
        <v>0</v>
      </c>
      <c r="P783" s="44">
        <f t="shared" ca="1" si="182"/>
        <v>0</v>
      </c>
      <c r="Q783" s="44">
        <f t="shared" ca="1" si="183"/>
        <v>0</v>
      </c>
      <c r="R783" s="28">
        <f t="shared" ca="1" si="184"/>
        <v>5.1713956673790377E-6</v>
      </c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</row>
    <row r="784" spans="1:35">
      <c r="A784" s="28"/>
      <c r="B784" s="28"/>
      <c r="C784" s="121"/>
      <c r="D784" s="123">
        <f t="shared" si="170"/>
        <v>0</v>
      </c>
      <c r="E784" s="123">
        <f t="shared" si="171"/>
        <v>0</v>
      </c>
      <c r="F784" s="44">
        <f t="shared" si="172"/>
        <v>0</v>
      </c>
      <c r="G784" s="44">
        <f t="shared" si="173"/>
        <v>0</v>
      </c>
      <c r="H784" s="44">
        <f t="shared" si="174"/>
        <v>0</v>
      </c>
      <c r="I784" s="44">
        <f t="shared" si="175"/>
        <v>0</v>
      </c>
      <c r="J784" s="44">
        <f t="shared" si="176"/>
        <v>0</v>
      </c>
      <c r="K784" s="44">
        <f t="shared" si="177"/>
        <v>0</v>
      </c>
      <c r="L784" s="44">
        <f t="shared" si="178"/>
        <v>0</v>
      </c>
      <c r="M784" s="44">
        <f t="shared" ca="1" si="179"/>
        <v>-5.1713956673790377E-6</v>
      </c>
      <c r="N784" s="44">
        <f t="shared" ca="1" si="180"/>
        <v>0</v>
      </c>
      <c r="O784" s="124">
        <f t="shared" ca="1" si="181"/>
        <v>0</v>
      </c>
      <c r="P784" s="44">
        <f t="shared" ca="1" si="182"/>
        <v>0</v>
      </c>
      <c r="Q784" s="44">
        <f t="shared" ca="1" si="183"/>
        <v>0</v>
      </c>
      <c r="R784" s="28">
        <f t="shared" ca="1" si="184"/>
        <v>5.1713956673790377E-6</v>
      </c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</row>
    <row r="785" spans="1:35">
      <c r="A785" s="28"/>
      <c r="B785" s="28"/>
      <c r="C785" s="121"/>
      <c r="D785" s="123">
        <f t="shared" si="170"/>
        <v>0</v>
      </c>
      <c r="E785" s="123">
        <f t="shared" si="171"/>
        <v>0</v>
      </c>
      <c r="F785" s="44">
        <f t="shared" si="172"/>
        <v>0</v>
      </c>
      <c r="G785" s="44">
        <f t="shared" si="173"/>
        <v>0</v>
      </c>
      <c r="H785" s="44">
        <f t="shared" si="174"/>
        <v>0</v>
      </c>
      <c r="I785" s="44">
        <f t="shared" si="175"/>
        <v>0</v>
      </c>
      <c r="J785" s="44">
        <f t="shared" si="176"/>
        <v>0</v>
      </c>
      <c r="K785" s="44">
        <f t="shared" si="177"/>
        <v>0</v>
      </c>
      <c r="L785" s="44">
        <f t="shared" si="178"/>
        <v>0</v>
      </c>
      <c r="M785" s="44">
        <f t="shared" ca="1" si="179"/>
        <v>-5.1713956673790377E-6</v>
      </c>
      <c r="N785" s="44">
        <f t="shared" ca="1" si="180"/>
        <v>0</v>
      </c>
      <c r="O785" s="124">
        <f t="shared" ca="1" si="181"/>
        <v>0</v>
      </c>
      <c r="P785" s="44">
        <f t="shared" ca="1" si="182"/>
        <v>0</v>
      </c>
      <c r="Q785" s="44">
        <f t="shared" ca="1" si="183"/>
        <v>0</v>
      </c>
      <c r="R785" s="28">
        <f t="shared" ca="1" si="184"/>
        <v>5.1713956673790377E-6</v>
      </c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</row>
    <row r="786" spans="1:35">
      <c r="A786" s="28"/>
      <c r="B786" s="28"/>
      <c r="C786" s="121"/>
      <c r="D786" s="123">
        <f t="shared" si="170"/>
        <v>0</v>
      </c>
      <c r="E786" s="123">
        <f t="shared" si="171"/>
        <v>0</v>
      </c>
      <c r="F786" s="44">
        <f t="shared" si="172"/>
        <v>0</v>
      </c>
      <c r="G786" s="44">
        <f t="shared" si="173"/>
        <v>0</v>
      </c>
      <c r="H786" s="44">
        <f t="shared" si="174"/>
        <v>0</v>
      </c>
      <c r="I786" s="44">
        <f t="shared" si="175"/>
        <v>0</v>
      </c>
      <c r="J786" s="44">
        <f t="shared" si="176"/>
        <v>0</v>
      </c>
      <c r="K786" s="44">
        <f t="shared" si="177"/>
        <v>0</v>
      </c>
      <c r="L786" s="44">
        <f t="shared" si="178"/>
        <v>0</v>
      </c>
      <c r="M786" s="44">
        <f t="shared" ca="1" si="179"/>
        <v>-5.1713956673790377E-6</v>
      </c>
      <c r="N786" s="44">
        <f t="shared" ca="1" si="180"/>
        <v>0</v>
      </c>
      <c r="O786" s="124">
        <f t="shared" ca="1" si="181"/>
        <v>0</v>
      </c>
      <c r="P786" s="44">
        <f t="shared" ca="1" si="182"/>
        <v>0</v>
      </c>
      <c r="Q786" s="44">
        <f t="shared" ca="1" si="183"/>
        <v>0</v>
      </c>
      <c r="R786" s="28">
        <f t="shared" ca="1" si="184"/>
        <v>5.1713956673790377E-6</v>
      </c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</row>
    <row r="787" spans="1:35">
      <c r="A787" s="28"/>
      <c r="B787" s="28"/>
      <c r="C787" s="121"/>
      <c r="D787" s="123">
        <f t="shared" si="170"/>
        <v>0</v>
      </c>
      <c r="E787" s="123">
        <f t="shared" si="171"/>
        <v>0</v>
      </c>
      <c r="F787" s="44">
        <f t="shared" si="172"/>
        <v>0</v>
      </c>
      <c r="G787" s="44">
        <f t="shared" si="173"/>
        <v>0</v>
      </c>
      <c r="H787" s="44">
        <f t="shared" si="174"/>
        <v>0</v>
      </c>
      <c r="I787" s="44">
        <f t="shared" si="175"/>
        <v>0</v>
      </c>
      <c r="J787" s="44">
        <f t="shared" si="176"/>
        <v>0</v>
      </c>
      <c r="K787" s="44">
        <f t="shared" si="177"/>
        <v>0</v>
      </c>
      <c r="L787" s="44">
        <f t="shared" si="178"/>
        <v>0</v>
      </c>
      <c r="M787" s="44">
        <f t="shared" ca="1" si="179"/>
        <v>-5.1713956673790377E-6</v>
      </c>
      <c r="N787" s="44">
        <f t="shared" ca="1" si="180"/>
        <v>0</v>
      </c>
      <c r="O787" s="124">
        <f t="shared" ca="1" si="181"/>
        <v>0</v>
      </c>
      <c r="P787" s="44">
        <f t="shared" ca="1" si="182"/>
        <v>0</v>
      </c>
      <c r="Q787" s="44">
        <f t="shared" ca="1" si="183"/>
        <v>0</v>
      </c>
      <c r="R787" s="28">
        <f t="shared" ca="1" si="184"/>
        <v>5.1713956673790377E-6</v>
      </c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</row>
    <row r="788" spans="1:35">
      <c r="A788" s="28"/>
      <c r="B788" s="28"/>
      <c r="C788" s="121"/>
      <c r="D788" s="123">
        <f t="shared" si="170"/>
        <v>0</v>
      </c>
      <c r="E788" s="123">
        <f t="shared" si="171"/>
        <v>0</v>
      </c>
      <c r="F788" s="44">
        <f t="shared" si="172"/>
        <v>0</v>
      </c>
      <c r="G788" s="44">
        <f t="shared" si="173"/>
        <v>0</v>
      </c>
      <c r="H788" s="44">
        <f t="shared" si="174"/>
        <v>0</v>
      </c>
      <c r="I788" s="44">
        <f t="shared" si="175"/>
        <v>0</v>
      </c>
      <c r="J788" s="44">
        <f t="shared" si="176"/>
        <v>0</v>
      </c>
      <c r="K788" s="44">
        <f t="shared" si="177"/>
        <v>0</v>
      </c>
      <c r="L788" s="44">
        <f t="shared" si="178"/>
        <v>0</v>
      </c>
      <c r="M788" s="44">
        <f t="shared" ca="1" si="179"/>
        <v>-5.1713956673790377E-6</v>
      </c>
      <c r="N788" s="44">
        <f t="shared" ca="1" si="180"/>
        <v>0</v>
      </c>
      <c r="O788" s="124">
        <f t="shared" ca="1" si="181"/>
        <v>0</v>
      </c>
      <c r="P788" s="44">
        <f t="shared" ca="1" si="182"/>
        <v>0</v>
      </c>
      <c r="Q788" s="44">
        <f t="shared" ca="1" si="183"/>
        <v>0</v>
      </c>
      <c r="R788" s="28">
        <f t="shared" ca="1" si="184"/>
        <v>5.1713956673790377E-6</v>
      </c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</row>
    <row r="789" spans="1:35">
      <c r="A789" s="28"/>
      <c r="B789" s="28"/>
      <c r="C789" s="121"/>
      <c r="D789" s="123">
        <f t="shared" ref="D789:D852" si="185">A789/A$18</f>
        <v>0</v>
      </c>
      <c r="E789" s="123">
        <f t="shared" ref="E789:E852" si="186">B789/B$18</f>
        <v>0</v>
      </c>
      <c r="F789" s="44">
        <f t="shared" ref="F789:F852" si="187">$C789*D789</f>
        <v>0</v>
      </c>
      <c r="G789" s="44">
        <f t="shared" ref="G789:G852" si="188">$C789*E789</f>
        <v>0</v>
      </c>
      <c r="H789" s="44">
        <f t="shared" ref="H789:H852" si="189">C789*D789*D789</f>
        <v>0</v>
      </c>
      <c r="I789" s="44">
        <f t="shared" ref="I789:I852" si="190">C789*D789*D789*D789</f>
        <v>0</v>
      </c>
      <c r="J789" s="44">
        <f t="shared" ref="J789:J852" si="191">C789*D789*D789*D789*D789</f>
        <v>0</v>
      </c>
      <c r="K789" s="44">
        <f t="shared" ref="K789:K852" si="192">C789*E789*D789</f>
        <v>0</v>
      </c>
      <c r="L789" s="44">
        <f t="shared" ref="L789:L852" si="193">C789*E789*D789*D789</f>
        <v>0</v>
      </c>
      <c r="M789" s="44">
        <f t="shared" ref="M789:M852" ca="1" si="194">+E$4+E$5*D789+E$6*D789^2</f>
        <v>-5.1713956673790377E-6</v>
      </c>
      <c r="N789" s="44">
        <f t="shared" ref="N789:N852" ca="1" si="195">C789*(M789-E789)^2</f>
        <v>0</v>
      </c>
      <c r="O789" s="124">
        <f t="shared" ref="O789:O852" ca="1" si="196">(C789*O$1-O$2*F789+O$3*H789)^2</f>
        <v>0</v>
      </c>
      <c r="P789" s="44">
        <f t="shared" ref="P789:P852" ca="1" si="197">(-C789*O$2+O$4*F789-O$5*H789)^2</f>
        <v>0</v>
      </c>
      <c r="Q789" s="44">
        <f t="shared" ref="Q789:Q852" ca="1" si="198">+(C789*O$3-F789*O$5+H789*O$6)^2</f>
        <v>0</v>
      </c>
      <c r="R789" s="28">
        <f t="shared" ref="R789:R852" ca="1" si="199">+E789-M789</f>
        <v>5.1713956673790377E-6</v>
      </c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</row>
    <row r="790" spans="1:35">
      <c r="A790" s="28"/>
      <c r="B790" s="28"/>
      <c r="C790" s="121"/>
      <c r="D790" s="123">
        <f t="shared" si="185"/>
        <v>0</v>
      </c>
      <c r="E790" s="123">
        <f t="shared" si="186"/>
        <v>0</v>
      </c>
      <c r="F790" s="44">
        <f t="shared" si="187"/>
        <v>0</v>
      </c>
      <c r="G790" s="44">
        <f t="shared" si="188"/>
        <v>0</v>
      </c>
      <c r="H790" s="44">
        <f t="shared" si="189"/>
        <v>0</v>
      </c>
      <c r="I790" s="44">
        <f t="shared" si="190"/>
        <v>0</v>
      </c>
      <c r="J790" s="44">
        <f t="shared" si="191"/>
        <v>0</v>
      </c>
      <c r="K790" s="44">
        <f t="shared" si="192"/>
        <v>0</v>
      </c>
      <c r="L790" s="44">
        <f t="shared" si="193"/>
        <v>0</v>
      </c>
      <c r="M790" s="44">
        <f t="shared" ca="1" si="194"/>
        <v>-5.1713956673790377E-6</v>
      </c>
      <c r="N790" s="44">
        <f t="shared" ca="1" si="195"/>
        <v>0</v>
      </c>
      <c r="O790" s="124">
        <f t="shared" ca="1" si="196"/>
        <v>0</v>
      </c>
      <c r="P790" s="44">
        <f t="shared" ca="1" si="197"/>
        <v>0</v>
      </c>
      <c r="Q790" s="44">
        <f t="shared" ca="1" si="198"/>
        <v>0</v>
      </c>
      <c r="R790" s="28">
        <f t="shared" ca="1" si="199"/>
        <v>5.1713956673790377E-6</v>
      </c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</row>
    <row r="791" spans="1:35">
      <c r="A791" s="28"/>
      <c r="B791" s="28"/>
      <c r="C791" s="121"/>
      <c r="D791" s="123">
        <f t="shared" si="185"/>
        <v>0</v>
      </c>
      <c r="E791" s="123">
        <f t="shared" si="186"/>
        <v>0</v>
      </c>
      <c r="F791" s="44">
        <f t="shared" si="187"/>
        <v>0</v>
      </c>
      <c r="G791" s="44">
        <f t="shared" si="188"/>
        <v>0</v>
      </c>
      <c r="H791" s="44">
        <f t="shared" si="189"/>
        <v>0</v>
      </c>
      <c r="I791" s="44">
        <f t="shared" si="190"/>
        <v>0</v>
      </c>
      <c r="J791" s="44">
        <f t="shared" si="191"/>
        <v>0</v>
      </c>
      <c r="K791" s="44">
        <f t="shared" si="192"/>
        <v>0</v>
      </c>
      <c r="L791" s="44">
        <f t="shared" si="193"/>
        <v>0</v>
      </c>
      <c r="M791" s="44">
        <f t="shared" ca="1" si="194"/>
        <v>-5.1713956673790377E-6</v>
      </c>
      <c r="N791" s="44">
        <f t="shared" ca="1" si="195"/>
        <v>0</v>
      </c>
      <c r="O791" s="124">
        <f t="shared" ca="1" si="196"/>
        <v>0</v>
      </c>
      <c r="P791" s="44">
        <f t="shared" ca="1" si="197"/>
        <v>0</v>
      </c>
      <c r="Q791" s="44">
        <f t="shared" ca="1" si="198"/>
        <v>0</v>
      </c>
      <c r="R791" s="28">
        <f t="shared" ca="1" si="199"/>
        <v>5.1713956673790377E-6</v>
      </c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</row>
    <row r="792" spans="1:35">
      <c r="A792" s="28"/>
      <c r="B792" s="28"/>
      <c r="C792" s="121"/>
      <c r="D792" s="123">
        <f t="shared" si="185"/>
        <v>0</v>
      </c>
      <c r="E792" s="123">
        <f t="shared" si="186"/>
        <v>0</v>
      </c>
      <c r="F792" s="44">
        <f t="shared" si="187"/>
        <v>0</v>
      </c>
      <c r="G792" s="44">
        <f t="shared" si="188"/>
        <v>0</v>
      </c>
      <c r="H792" s="44">
        <f t="shared" si="189"/>
        <v>0</v>
      </c>
      <c r="I792" s="44">
        <f t="shared" si="190"/>
        <v>0</v>
      </c>
      <c r="J792" s="44">
        <f t="shared" si="191"/>
        <v>0</v>
      </c>
      <c r="K792" s="44">
        <f t="shared" si="192"/>
        <v>0</v>
      </c>
      <c r="L792" s="44">
        <f t="shared" si="193"/>
        <v>0</v>
      </c>
      <c r="M792" s="44">
        <f t="shared" ca="1" si="194"/>
        <v>-5.1713956673790377E-6</v>
      </c>
      <c r="N792" s="44">
        <f t="shared" ca="1" si="195"/>
        <v>0</v>
      </c>
      <c r="O792" s="124">
        <f t="shared" ca="1" si="196"/>
        <v>0</v>
      </c>
      <c r="P792" s="44">
        <f t="shared" ca="1" si="197"/>
        <v>0</v>
      </c>
      <c r="Q792" s="44">
        <f t="shared" ca="1" si="198"/>
        <v>0</v>
      </c>
      <c r="R792" s="28">
        <f t="shared" ca="1" si="199"/>
        <v>5.1713956673790377E-6</v>
      </c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</row>
    <row r="793" spans="1:35">
      <c r="A793" s="28"/>
      <c r="B793" s="28"/>
      <c r="C793" s="121"/>
      <c r="D793" s="123">
        <f t="shared" si="185"/>
        <v>0</v>
      </c>
      <c r="E793" s="123">
        <f t="shared" si="186"/>
        <v>0</v>
      </c>
      <c r="F793" s="44">
        <f t="shared" si="187"/>
        <v>0</v>
      </c>
      <c r="G793" s="44">
        <f t="shared" si="188"/>
        <v>0</v>
      </c>
      <c r="H793" s="44">
        <f t="shared" si="189"/>
        <v>0</v>
      </c>
      <c r="I793" s="44">
        <f t="shared" si="190"/>
        <v>0</v>
      </c>
      <c r="J793" s="44">
        <f t="shared" si="191"/>
        <v>0</v>
      </c>
      <c r="K793" s="44">
        <f t="shared" si="192"/>
        <v>0</v>
      </c>
      <c r="L793" s="44">
        <f t="shared" si="193"/>
        <v>0</v>
      </c>
      <c r="M793" s="44">
        <f t="shared" ca="1" si="194"/>
        <v>-5.1713956673790377E-6</v>
      </c>
      <c r="N793" s="44">
        <f t="shared" ca="1" si="195"/>
        <v>0</v>
      </c>
      <c r="O793" s="124">
        <f t="shared" ca="1" si="196"/>
        <v>0</v>
      </c>
      <c r="P793" s="44">
        <f t="shared" ca="1" si="197"/>
        <v>0</v>
      </c>
      <c r="Q793" s="44">
        <f t="shared" ca="1" si="198"/>
        <v>0</v>
      </c>
      <c r="R793" s="28">
        <f t="shared" ca="1" si="199"/>
        <v>5.1713956673790377E-6</v>
      </c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</row>
    <row r="794" spans="1:35">
      <c r="A794" s="28"/>
      <c r="B794" s="28"/>
      <c r="C794" s="121"/>
      <c r="D794" s="123">
        <f t="shared" si="185"/>
        <v>0</v>
      </c>
      <c r="E794" s="123">
        <f t="shared" si="186"/>
        <v>0</v>
      </c>
      <c r="F794" s="44">
        <f t="shared" si="187"/>
        <v>0</v>
      </c>
      <c r="G794" s="44">
        <f t="shared" si="188"/>
        <v>0</v>
      </c>
      <c r="H794" s="44">
        <f t="shared" si="189"/>
        <v>0</v>
      </c>
      <c r="I794" s="44">
        <f t="shared" si="190"/>
        <v>0</v>
      </c>
      <c r="J794" s="44">
        <f t="shared" si="191"/>
        <v>0</v>
      </c>
      <c r="K794" s="44">
        <f t="shared" si="192"/>
        <v>0</v>
      </c>
      <c r="L794" s="44">
        <f t="shared" si="193"/>
        <v>0</v>
      </c>
      <c r="M794" s="44">
        <f t="shared" ca="1" si="194"/>
        <v>-5.1713956673790377E-6</v>
      </c>
      <c r="N794" s="44">
        <f t="shared" ca="1" si="195"/>
        <v>0</v>
      </c>
      <c r="O794" s="124">
        <f t="shared" ca="1" si="196"/>
        <v>0</v>
      </c>
      <c r="P794" s="44">
        <f t="shared" ca="1" si="197"/>
        <v>0</v>
      </c>
      <c r="Q794" s="44">
        <f t="shared" ca="1" si="198"/>
        <v>0</v>
      </c>
      <c r="R794" s="28">
        <f t="shared" ca="1" si="199"/>
        <v>5.1713956673790377E-6</v>
      </c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</row>
    <row r="795" spans="1:35">
      <c r="A795" s="28"/>
      <c r="B795" s="28"/>
      <c r="C795" s="121"/>
      <c r="D795" s="123">
        <f t="shared" si="185"/>
        <v>0</v>
      </c>
      <c r="E795" s="123">
        <f t="shared" si="186"/>
        <v>0</v>
      </c>
      <c r="F795" s="44">
        <f t="shared" si="187"/>
        <v>0</v>
      </c>
      <c r="G795" s="44">
        <f t="shared" si="188"/>
        <v>0</v>
      </c>
      <c r="H795" s="44">
        <f t="shared" si="189"/>
        <v>0</v>
      </c>
      <c r="I795" s="44">
        <f t="shared" si="190"/>
        <v>0</v>
      </c>
      <c r="J795" s="44">
        <f t="shared" si="191"/>
        <v>0</v>
      </c>
      <c r="K795" s="44">
        <f t="shared" si="192"/>
        <v>0</v>
      </c>
      <c r="L795" s="44">
        <f t="shared" si="193"/>
        <v>0</v>
      </c>
      <c r="M795" s="44">
        <f t="shared" ca="1" si="194"/>
        <v>-5.1713956673790377E-6</v>
      </c>
      <c r="N795" s="44">
        <f t="shared" ca="1" si="195"/>
        <v>0</v>
      </c>
      <c r="O795" s="124">
        <f t="shared" ca="1" si="196"/>
        <v>0</v>
      </c>
      <c r="P795" s="44">
        <f t="shared" ca="1" si="197"/>
        <v>0</v>
      </c>
      <c r="Q795" s="44">
        <f t="shared" ca="1" si="198"/>
        <v>0</v>
      </c>
      <c r="R795" s="28">
        <f t="shared" ca="1" si="199"/>
        <v>5.1713956673790377E-6</v>
      </c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</row>
    <row r="796" spans="1:35">
      <c r="A796" s="28"/>
      <c r="B796" s="28"/>
      <c r="C796" s="121"/>
      <c r="D796" s="123">
        <f t="shared" si="185"/>
        <v>0</v>
      </c>
      <c r="E796" s="123">
        <f t="shared" si="186"/>
        <v>0</v>
      </c>
      <c r="F796" s="44">
        <f t="shared" si="187"/>
        <v>0</v>
      </c>
      <c r="G796" s="44">
        <f t="shared" si="188"/>
        <v>0</v>
      </c>
      <c r="H796" s="44">
        <f t="shared" si="189"/>
        <v>0</v>
      </c>
      <c r="I796" s="44">
        <f t="shared" si="190"/>
        <v>0</v>
      </c>
      <c r="J796" s="44">
        <f t="shared" si="191"/>
        <v>0</v>
      </c>
      <c r="K796" s="44">
        <f t="shared" si="192"/>
        <v>0</v>
      </c>
      <c r="L796" s="44">
        <f t="shared" si="193"/>
        <v>0</v>
      </c>
      <c r="M796" s="44">
        <f t="shared" ca="1" si="194"/>
        <v>-5.1713956673790377E-6</v>
      </c>
      <c r="N796" s="44">
        <f t="shared" ca="1" si="195"/>
        <v>0</v>
      </c>
      <c r="O796" s="124">
        <f t="shared" ca="1" si="196"/>
        <v>0</v>
      </c>
      <c r="P796" s="44">
        <f t="shared" ca="1" si="197"/>
        <v>0</v>
      </c>
      <c r="Q796" s="44">
        <f t="shared" ca="1" si="198"/>
        <v>0</v>
      </c>
      <c r="R796" s="28">
        <f t="shared" ca="1" si="199"/>
        <v>5.1713956673790377E-6</v>
      </c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</row>
    <row r="797" spans="1:35">
      <c r="A797" s="28"/>
      <c r="B797" s="28"/>
      <c r="C797" s="121"/>
      <c r="D797" s="123">
        <f t="shared" si="185"/>
        <v>0</v>
      </c>
      <c r="E797" s="123">
        <f t="shared" si="186"/>
        <v>0</v>
      </c>
      <c r="F797" s="44">
        <f t="shared" si="187"/>
        <v>0</v>
      </c>
      <c r="G797" s="44">
        <f t="shared" si="188"/>
        <v>0</v>
      </c>
      <c r="H797" s="44">
        <f t="shared" si="189"/>
        <v>0</v>
      </c>
      <c r="I797" s="44">
        <f t="shared" si="190"/>
        <v>0</v>
      </c>
      <c r="J797" s="44">
        <f t="shared" si="191"/>
        <v>0</v>
      </c>
      <c r="K797" s="44">
        <f t="shared" si="192"/>
        <v>0</v>
      </c>
      <c r="L797" s="44">
        <f t="shared" si="193"/>
        <v>0</v>
      </c>
      <c r="M797" s="44">
        <f t="shared" ca="1" si="194"/>
        <v>-5.1713956673790377E-6</v>
      </c>
      <c r="N797" s="44">
        <f t="shared" ca="1" si="195"/>
        <v>0</v>
      </c>
      <c r="O797" s="124">
        <f t="shared" ca="1" si="196"/>
        <v>0</v>
      </c>
      <c r="P797" s="44">
        <f t="shared" ca="1" si="197"/>
        <v>0</v>
      </c>
      <c r="Q797" s="44">
        <f t="shared" ca="1" si="198"/>
        <v>0</v>
      </c>
      <c r="R797" s="28">
        <f t="shared" ca="1" si="199"/>
        <v>5.1713956673790377E-6</v>
      </c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</row>
    <row r="798" spans="1:35">
      <c r="A798" s="28"/>
      <c r="B798" s="28"/>
      <c r="C798" s="121"/>
      <c r="D798" s="123">
        <f t="shared" si="185"/>
        <v>0</v>
      </c>
      <c r="E798" s="123">
        <f t="shared" si="186"/>
        <v>0</v>
      </c>
      <c r="F798" s="44">
        <f t="shared" si="187"/>
        <v>0</v>
      </c>
      <c r="G798" s="44">
        <f t="shared" si="188"/>
        <v>0</v>
      </c>
      <c r="H798" s="44">
        <f t="shared" si="189"/>
        <v>0</v>
      </c>
      <c r="I798" s="44">
        <f t="shared" si="190"/>
        <v>0</v>
      </c>
      <c r="J798" s="44">
        <f t="shared" si="191"/>
        <v>0</v>
      </c>
      <c r="K798" s="44">
        <f t="shared" si="192"/>
        <v>0</v>
      </c>
      <c r="L798" s="44">
        <f t="shared" si="193"/>
        <v>0</v>
      </c>
      <c r="M798" s="44">
        <f t="shared" ca="1" si="194"/>
        <v>-5.1713956673790377E-6</v>
      </c>
      <c r="N798" s="44">
        <f t="shared" ca="1" si="195"/>
        <v>0</v>
      </c>
      <c r="O798" s="124">
        <f t="shared" ca="1" si="196"/>
        <v>0</v>
      </c>
      <c r="P798" s="44">
        <f t="shared" ca="1" si="197"/>
        <v>0</v>
      </c>
      <c r="Q798" s="44">
        <f t="shared" ca="1" si="198"/>
        <v>0</v>
      </c>
      <c r="R798" s="28">
        <f t="shared" ca="1" si="199"/>
        <v>5.1713956673790377E-6</v>
      </c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</row>
    <row r="799" spans="1:35">
      <c r="A799" s="28"/>
      <c r="B799" s="28"/>
      <c r="C799" s="121"/>
      <c r="D799" s="123">
        <f t="shared" si="185"/>
        <v>0</v>
      </c>
      <c r="E799" s="123">
        <f t="shared" si="186"/>
        <v>0</v>
      </c>
      <c r="F799" s="44">
        <f t="shared" si="187"/>
        <v>0</v>
      </c>
      <c r="G799" s="44">
        <f t="shared" si="188"/>
        <v>0</v>
      </c>
      <c r="H799" s="44">
        <f t="shared" si="189"/>
        <v>0</v>
      </c>
      <c r="I799" s="44">
        <f t="shared" si="190"/>
        <v>0</v>
      </c>
      <c r="J799" s="44">
        <f t="shared" si="191"/>
        <v>0</v>
      </c>
      <c r="K799" s="44">
        <f t="shared" si="192"/>
        <v>0</v>
      </c>
      <c r="L799" s="44">
        <f t="shared" si="193"/>
        <v>0</v>
      </c>
      <c r="M799" s="44">
        <f t="shared" ca="1" si="194"/>
        <v>-5.1713956673790377E-6</v>
      </c>
      <c r="N799" s="44">
        <f t="shared" ca="1" si="195"/>
        <v>0</v>
      </c>
      <c r="O799" s="124">
        <f t="shared" ca="1" si="196"/>
        <v>0</v>
      </c>
      <c r="P799" s="44">
        <f t="shared" ca="1" si="197"/>
        <v>0</v>
      </c>
      <c r="Q799" s="44">
        <f t="shared" ca="1" si="198"/>
        <v>0</v>
      </c>
      <c r="R799" s="28">
        <f t="shared" ca="1" si="199"/>
        <v>5.1713956673790377E-6</v>
      </c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</row>
    <row r="800" spans="1:35">
      <c r="A800" s="28"/>
      <c r="B800" s="28"/>
      <c r="C800" s="121"/>
      <c r="D800" s="123">
        <f t="shared" si="185"/>
        <v>0</v>
      </c>
      <c r="E800" s="123">
        <f t="shared" si="186"/>
        <v>0</v>
      </c>
      <c r="F800" s="44">
        <f t="shared" si="187"/>
        <v>0</v>
      </c>
      <c r="G800" s="44">
        <f t="shared" si="188"/>
        <v>0</v>
      </c>
      <c r="H800" s="44">
        <f t="shared" si="189"/>
        <v>0</v>
      </c>
      <c r="I800" s="44">
        <f t="shared" si="190"/>
        <v>0</v>
      </c>
      <c r="J800" s="44">
        <f t="shared" si="191"/>
        <v>0</v>
      </c>
      <c r="K800" s="44">
        <f t="shared" si="192"/>
        <v>0</v>
      </c>
      <c r="L800" s="44">
        <f t="shared" si="193"/>
        <v>0</v>
      </c>
      <c r="M800" s="44">
        <f t="shared" ca="1" si="194"/>
        <v>-5.1713956673790377E-6</v>
      </c>
      <c r="N800" s="44">
        <f t="shared" ca="1" si="195"/>
        <v>0</v>
      </c>
      <c r="O800" s="124">
        <f t="shared" ca="1" si="196"/>
        <v>0</v>
      </c>
      <c r="P800" s="44">
        <f t="shared" ca="1" si="197"/>
        <v>0</v>
      </c>
      <c r="Q800" s="44">
        <f t="shared" ca="1" si="198"/>
        <v>0</v>
      </c>
      <c r="R800" s="28">
        <f t="shared" ca="1" si="199"/>
        <v>5.1713956673790377E-6</v>
      </c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</row>
    <row r="801" spans="1:35">
      <c r="A801" s="28"/>
      <c r="B801" s="28"/>
      <c r="C801" s="121"/>
      <c r="D801" s="123">
        <f t="shared" si="185"/>
        <v>0</v>
      </c>
      <c r="E801" s="123">
        <f t="shared" si="186"/>
        <v>0</v>
      </c>
      <c r="F801" s="44">
        <f t="shared" si="187"/>
        <v>0</v>
      </c>
      <c r="G801" s="44">
        <f t="shared" si="188"/>
        <v>0</v>
      </c>
      <c r="H801" s="44">
        <f t="shared" si="189"/>
        <v>0</v>
      </c>
      <c r="I801" s="44">
        <f t="shared" si="190"/>
        <v>0</v>
      </c>
      <c r="J801" s="44">
        <f t="shared" si="191"/>
        <v>0</v>
      </c>
      <c r="K801" s="44">
        <f t="shared" si="192"/>
        <v>0</v>
      </c>
      <c r="L801" s="44">
        <f t="shared" si="193"/>
        <v>0</v>
      </c>
      <c r="M801" s="44">
        <f t="shared" ca="1" si="194"/>
        <v>-5.1713956673790377E-6</v>
      </c>
      <c r="N801" s="44">
        <f t="shared" ca="1" si="195"/>
        <v>0</v>
      </c>
      <c r="O801" s="124">
        <f t="shared" ca="1" si="196"/>
        <v>0</v>
      </c>
      <c r="P801" s="44">
        <f t="shared" ca="1" si="197"/>
        <v>0</v>
      </c>
      <c r="Q801" s="44">
        <f t="shared" ca="1" si="198"/>
        <v>0</v>
      </c>
      <c r="R801" s="28">
        <f t="shared" ca="1" si="199"/>
        <v>5.1713956673790377E-6</v>
      </c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</row>
    <row r="802" spans="1:35">
      <c r="A802" s="28"/>
      <c r="B802" s="28"/>
      <c r="C802" s="121"/>
      <c r="D802" s="123">
        <f t="shared" si="185"/>
        <v>0</v>
      </c>
      <c r="E802" s="123">
        <f t="shared" si="186"/>
        <v>0</v>
      </c>
      <c r="F802" s="44">
        <f t="shared" si="187"/>
        <v>0</v>
      </c>
      <c r="G802" s="44">
        <f t="shared" si="188"/>
        <v>0</v>
      </c>
      <c r="H802" s="44">
        <f t="shared" si="189"/>
        <v>0</v>
      </c>
      <c r="I802" s="44">
        <f t="shared" si="190"/>
        <v>0</v>
      </c>
      <c r="J802" s="44">
        <f t="shared" si="191"/>
        <v>0</v>
      </c>
      <c r="K802" s="44">
        <f t="shared" si="192"/>
        <v>0</v>
      </c>
      <c r="L802" s="44">
        <f t="shared" si="193"/>
        <v>0</v>
      </c>
      <c r="M802" s="44">
        <f t="shared" ca="1" si="194"/>
        <v>-5.1713956673790377E-6</v>
      </c>
      <c r="N802" s="44">
        <f t="shared" ca="1" si="195"/>
        <v>0</v>
      </c>
      <c r="O802" s="124">
        <f t="shared" ca="1" si="196"/>
        <v>0</v>
      </c>
      <c r="P802" s="44">
        <f t="shared" ca="1" si="197"/>
        <v>0</v>
      </c>
      <c r="Q802" s="44">
        <f t="shared" ca="1" si="198"/>
        <v>0</v>
      </c>
      <c r="R802" s="28">
        <f t="shared" ca="1" si="199"/>
        <v>5.1713956673790377E-6</v>
      </c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</row>
    <row r="803" spans="1:35">
      <c r="A803" s="28"/>
      <c r="B803" s="28"/>
      <c r="C803" s="121"/>
      <c r="D803" s="123">
        <f t="shared" si="185"/>
        <v>0</v>
      </c>
      <c r="E803" s="123">
        <f t="shared" si="186"/>
        <v>0</v>
      </c>
      <c r="F803" s="44">
        <f t="shared" si="187"/>
        <v>0</v>
      </c>
      <c r="G803" s="44">
        <f t="shared" si="188"/>
        <v>0</v>
      </c>
      <c r="H803" s="44">
        <f t="shared" si="189"/>
        <v>0</v>
      </c>
      <c r="I803" s="44">
        <f t="shared" si="190"/>
        <v>0</v>
      </c>
      <c r="J803" s="44">
        <f t="shared" si="191"/>
        <v>0</v>
      </c>
      <c r="K803" s="44">
        <f t="shared" si="192"/>
        <v>0</v>
      </c>
      <c r="L803" s="44">
        <f t="shared" si="193"/>
        <v>0</v>
      </c>
      <c r="M803" s="44">
        <f t="shared" ca="1" si="194"/>
        <v>-5.1713956673790377E-6</v>
      </c>
      <c r="N803" s="44">
        <f t="shared" ca="1" si="195"/>
        <v>0</v>
      </c>
      <c r="O803" s="124">
        <f t="shared" ca="1" si="196"/>
        <v>0</v>
      </c>
      <c r="P803" s="44">
        <f t="shared" ca="1" si="197"/>
        <v>0</v>
      </c>
      <c r="Q803" s="44">
        <f t="shared" ca="1" si="198"/>
        <v>0</v>
      </c>
      <c r="R803" s="28">
        <f t="shared" ca="1" si="199"/>
        <v>5.1713956673790377E-6</v>
      </c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</row>
    <row r="804" spans="1:35">
      <c r="A804" s="28"/>
      <c r="B804" s="28"/>
      <c r="C804" s="121"/>
      <c r="D804" s="123">
        <f t="shared" si="185"/>
        <v>0</v>
      </c>
      <c r="E804" s="123">
        <f t="shared" si="186"/>
        <v>0</v>
      </c>
      <c r="F804" s="44">
        <f t="shared" si="187"/>
        <v>0</v>
      </c>
      <c r="G804" s="44">
        <f t="shared" si="188"/>
        <v>0</v>
      </c>
      <c r="H804" s="44">
        <f t="shared" si="189"/>
        <v>0</v>
      </c>
      <c r="I804" s="44">
        <f t="shared" si="190"/>
        <v>0</v>
      </c>
      <c r="J804" s="44">
        <f t="shared" si="191"/>
        <v>0</v>
      </c>
      <c r="K804" s="44">
        <f t="shared" si="192"/>
        <v>0</v>
      </c>
      <c r="L804" s="44">
        <f t="shared" si="193"/>
        <v>0</v>
      </c>
      <c r="M804" s="44">
        <f t="shared" ca="1" si="194"/>
        <v>-5.1713956673790377E-6</v>
      </c>
      <c r="N804" s="44">
        <f t="shared" ca="1" si="195"/>
        <v>0</v>
      </c>
      <c r="O804" s="124">
        <f t="shared" ca="1" si="196"/>
        <v>0</v>
      </c>
      <c r="P804" s="44">
        <f t="shared" ca="1" si="197"/>
        <v>0</v>
      </c>
      <c r="Q804" s="44">
        <f t="shared" ca="1" si="198"/>
        <v>0</v>
      </c>
      <c r="R804" s="28">
        <f t="shared" ca="1" si="199"/>
        <v>5.1713956673790377E-6</v>
      </c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</row>
    <row r="805" spans="1:35">
      <c r="A805" s="28"/>
      <c r="B805" s="28"/>
      <c r="C805" s="121"/>
      <c r="D805" s="123">
        <f t="shared" si="185"/>
        <v>0</v>
      </c>
      <c r="E805" s="123">
        <f t="shared" si="186"/>
        <v>0</v>
      </c>
      <c r="F805" s="44">
        <f t="shared" si="187"/>
        <v>0</v>
      </c>
      <c r="G805" s="44">
        <f t="shared" si="188"/>
        <v>0</v>
      </c>
      <c r="H805" s="44">
        <f t="shared" si="189"/>
        <v>0</v>
      </c>
      <c r="I805" s="44">
        <f t="shared" si="190"/>
        <v>0</v>
      </c>
      <c r="J805" s="44">
        <f t="shared" si="191"/>
        <v>0</v>
      </c>
      <c r="K805" s="44">
        <f t="shared" si="192"/>
        <v>0</v>
      </c>
      <c r="L805" s="44">
        <f t="shared" si="193"/>
        <v>0</v>
      </c>
      <c r="M805" s="44">
        <f t="shared" ca="1" si="194"/>
        <v>-5.1713956673790377E-6</v>
      </c>
      <c r="N805" s="44">
        <f t="shared" ca="1" si="195"/>
        <v>0</v>
      </c>
      <c r="O805" s="124">
        <f t="shared" ca="1" si="196"/>
        <v>0</v>
      </c>
      <c r="P805" s="44">
        <f t="shared" ca="1" si="197"/>
        <v>0</v>
      </c>
      <c r="Q805" s="44">
        <f t="shared" ca="1" si="198"/>
        <v>0</v>
      </c>
      <c r="R805" s="28">
        <f t="shared" ca="1" si="199"/>
        <v>5.1713956673790377E-6</v>
      </c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</row>
    <row r="806" spans="1:35">
      <c r="A806" s="28"/>
      <c r="B806" s="28"/>
      <c r="C806" s="121"/>
      <c r="D806" s="123">
        <f t="shared" si="185"/>
        <v>0</v>
      </c>
      <c r="E806" s="123">
        <f t="shared" si="186"/>
        <v>0</v>
      </c>
      <c r="F806" s="44">
        <f t="shared" si="187"/>
        <v>0</v>
      </c>
      <c r="G806" s="44">
        <f t="shared" si="188"/>
        <v>0</v>
      </c>
      <c r="H806" s="44">
        <f t="shared" si="189"/>
        <v>0</v>
      </c>
      <c r="I806" s="44">
        <f t="shared" si="190"/>
        <v>0</v>
      </c>
      <c r="J806" s="44">
        <f t="shared" si="191"/>
        <v>0</v>
      </c>
      <c r="K806" s="44">
        <f t="shared" si="192"/>
        <v>0</v>
      </c>
      <c r="L806" s="44">
        <f t="shared" si="193"/>
        <v>0</v>
      </c>
      <c r="M806" s="44">
        <f t="shared" ca="1" si="194"/>
        <v>-5.1713956673790377E-6</v>
      </c>
      <c r="N806" s="44">
        <f t="shared" ca="1" si="195"/>
        <v>0</v>
      </c>
      <c r="O806" s="124">
        <f t="shared" ca="1" si="196"/>
        <v>0</v>
      </c>
      <c r="P806" s="44">
        <f t="shared" ca="1" si="197"/>
        <v>0</v>
      </c>
      <c r="Q806" s="44">
        <f t="shared" ca="1" si="198"/>
        <v>0</v>
      </c>
      <c r="R806" s="28">
        <f t="shared" ca="1" si="199"/>
        <v>5.1713956673790377E-6</v>
      </c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</row>
    <row r="807" spans="1:35">
      <c r="A807" s="28"/>
      <c r="B807" s="28"/>
      <c r="C807" s="121"/>
      <c r="D807" s="123">
        <f t="shared" si="185"/>
        <v>0</v>
      </c>
      <c r="E807" s="123">
        <f t="shared" si="186"/>
        <v>0</v>
      </c>
      <c r="F807" s="44">
        <f t="shared" si="187"/>
        <v>0</v>
      </c>
      <c r="G807" s="44">
        <f t="shared" si="188"/>
        <v>0</v>
      </c>
      <c r="H807" s="44">
        <f t="shared" si="189"/>
        <v>0</v>
      </c>
      <c r="I807" s="44">
        <f t="shared" si="190"/>
        <v>0</v>
      </c>
      <c r="J807" s="44">
        <f t="shared" si="191"/>
        <v>0</v>
      </c>
      <c r="K807" s="44">
        <f t="shared" si="192"/>
        <v>0</v>
      </c>
      <c r="L807" s="44">
        <f t="shared" si="193"/>
        <v>0</v>
      </c>
      <c r="M807" s="44">
        <f t="shared" ca="1" si="194"/>
        <v>-5.1713956673790377E-6</v>
      </c>
      <c r="N807" s="44">
        <f t="shared" ca="1" si="195"/>
        <v>0</v>
      </c>
      <c r="O807" s="124">
        <f t="shared" ca="1" si="196"/>
        <v>0</v>
      </c>
      <c r="P807" s="44">
        <f t="shared" ca="1" si="197"/>
        <v>0</v>
      </c>
      <c r="Q807" s="44">
        <f t="shared" ca="1" si="198"/>
        <v>0</v>
      </c>
      <c r="R807" s="28">
        <f t="shared" ca="1" si="199"/>
        <v>5.1713956673790377E-6</v>
      </c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</row>
    <row r="808" spans="1:35">
      <c r="A808" s="28"/>
      <c r="B808" s="28"/>
      <c r="C808" s="121"/>
      <c r="D808" s="123">
        <f t="shared" si="185"/>
        <v>0</v>
      </c>
      <c r="E808" s="123">
        <f t="shared" si="186"/>
        <v>0</v>
      </c>
      <c r="F808" s="44">
        <f t="shared" si="187"/>
        <v>0</v>
      </c>
      <c r="G808" s="44">
        <f t="shared" si="188"/>
        <v>0</v>
      </c>
      <c r="H808" s="44">
        <f t="shared" si="189"/>
        <v>0</v>
      </c>
      <c r="I808" s="44">
        <f t="shared" si="190"/>
        <v>0</v>
      </c>
      <c r="J808" s="44">
        <f t="shared" si="191"/>
        <v>0</v>
      </c>
      <c r="K808" s="44">
        <f t="shared" si="192"/>
        <v>0</v>
      </c>
      <c r="L808" s="44">
        <f t="shared" si="193"/>
        <v>0</v>
      </c>
      <c r="M808" s="44">
        <f t="shared" ca="1" si="194"/>
        <v>-5.1713956673790377E-6</v>
      </c>
      <c r="N808" s="44">
        <f t="shared" ca="1" si="195"/>
        <v>0</v>
      </c>
      <c r="O808" s="124">
        <f t="shared" ca="1" si="196"/>
        <v>0</v>
      </c>
      <c r="P808" s="44">
        <f t="shared" ca="1" si="197"/>
        <v>0</v>
      </c>
      <c r="Q808" s="44">
        <f t="shared" ca="1" si="198"/>
        <v>0</v>
      </c>
      <c r="R808" s="28">
        <f t="shared" ca="1" si="199"/>
        <v>5.1713956673790377E-6</v>
      </c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</row>
    <row r="809" spans="1:35">
      <c r="A809" s="28"/>
      <c r="B809" s="28"/>
      <c r="C809" s="121"/>
      <c r="D809" s="123">
        <f t="shared" si="185"/>
        <v>0</v>
      </c>
      <c r="E809" s="123">
        <f t="shared" si="186"/>
        <v>0</v>
      </c>
      <c r="F809" s="44">
        <f t="shared" si="187"/>
        <v>0</v>
      </c>
      <c r="G809" s="44">
        <f t="shared" si="188"/>
        <v>0</v>
      </c>
      <c r="H809" s="44">
        <f t="shared" si="189"/>
        <v>0</v>
      </c>
      <c r="I809" s="44">
        <f t="shared" si="190"/>
        <v>0</v>
      </c>
      <c r="J809" s="44">
        <f t="shared" si="191"/>
        <v>0</v>
      </c>
      <c r="K809" s="44">
        <f t="shared" si="192"/>
        <v>0</v>
      </c>
      <c r="L809" s="44">
        <f t="shared" si="193"/>
        <v>0</v>
      </c>
      <c r="M809" s="44">
        <f t="shared" ca="1" si="194"/>
        <v>-5.1713956673790377E-6</v>
      </c>
      <c r="N809" s="44">
        <f t="shared" ca="1" si="195"/>
        <v>0</v>
      </c>
      <c r="O809" s="124">
        <f t="shared" ca="1" si="196"/>
        <v>0</v>
      </c>
      <c r="P809" s="44">
        <f t="shared" ca="1" si="197"/>
        <v>0</v>
      </c>
      <c r="Q809" s="44">
        <f t="shared" ca="1" si="198"/>
        <v>0</v>
      </c>
      <c r="R809" s="28">
        <f t="shared" ca="1" si="199"/>
        <v>5.1713956673790377E-6</v>
      </c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</row>
    <row r="810" spans="1:35">
      <c r="A810" s="28"/>
      <c r="B810" s="28"/>
      <c r="C810" s="121"/>
      <c r="D810" s="123">
        <f t="shared" si="185"/>
        <v>0</v>
      </c>
      <c r="E810" s="123">
        <f t="shared" si="186"/>
        <v>0</v>
      </c>
      <c r="F810" s="44">
        <f t="shared" si="187"/>
        <v>0</v>
      </c>
      <c r="G810" s="44">
        <f t="shared" si="188"/>
        <v>0</v>
      </c>
      <c r="H810" s="44">
        <f t="shared" si="189"/>
        <v>0</v>
      </c>
      <c r="I810" s="44">
        <f t="shared" si="190"/>
        <v>0</v>
      </c>
      <c r="J810" s="44">
        <f t="shared" si="191"/>
        <v>0</v>
      </c>
      <c r="K810" s="44">
        <f t="shared" si="192"/>
        <v>0</v>
      </c>
      <c r="L810" s="44">
        <f t="shared" si="193"/>
        <v>0</v>
      </c>
      <c r="M810" s="44">
        <f t="shared" ca="1" si="194"/>
        <v>-5.1713956673790377E-6</v>
      </c>
      <c r="N810" s="44">
        <f t="shared" ca="1" si="195"/>
        <v>0</v>
      </c>
      <c r="O810" s="124">
        <f t="shared" ca="1" si="196"/>
        <v>0</v>
      </c>
      <c r="P810" s="44">
        <f t="shared" ca="1" si="197"/>
        <v>0</v>
      </c>
      <c r="Q810" s="44">
        <f t="shared" ca="1" si="198"/>
        <v>0</v>
      </c>
      <c r="R810" s="28">
        <f t="shared" ca="1" si="199"/>
        <v>5.1713956673790377E-6</v>
      </c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</row>
    <row r="811" spans="1:35">
      <c r="A811" s="28"/>
      <c r="B811" s="28"/>
      <c r="C811" s="121"/>
      <c r="D811" s="123">
        <f t="shared" si="185"/>
        <v>0</v>
      </c>
      <c r="E811" s="123">
        <f t="shared" si="186"/>
        <v>0</v>
      </c>
      <c r="F811" s="44">
        <f t="shared" si="187"/>
        <v>0</v>
      </c>
      <c r="G811" s="44">
        <f t="shared" si="188"/>
        <v>0</v>
      </c>
      <c r="H811" s="44">
        <f t="shared" si="189"/>
        <v>0</v>
      </c>
      <c r="I811" s="44">
        <f t="shared" si="190"/>
        <v>0</v>
      </c>
      <c r="J811" s="44">
        <f t="shared" si="191"/>
        <v>0</v>
      </c>
      <c r="K811" s="44">
        <f t="shared" si="192"/>
        <v>0</v>
      </c>
      <c r="L811" s="44">
        <f t="shared" si="193"/>
        <v>0</v>
      </c>
      <c r="M811" s="44">
        <f t="shared" ca="1" si="194"/>
        <v>-5.1713956673790377E-6</v>
      </c>
      <c r="N811" s="44">
        <f t="shared" ca="1" si="195"/>
        <v>0</v>
      </c>
      <c r="O811" s="124">
        <f t="shared" ca="1" si="196"/>
        <v>0</v>
      </c>
      <c r="P811" s="44">
        <f t="shared" ca="1" si="197"/>
        <v>0</v>
      </c>
      <c r="Q811" s="44">
        <f t="shared" ca="1" si="198"/>
        <v>0</v>
      </c>
      <c r="R811" s="28">
        <f t="shared" ca="1" si="199"/>
        <v>5.1713956673790377E-6</v>
      </c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</row>
    <row r="812" spans="1:35">
      <c r="A812" s="28"/>
      <c r="B812" s="28"/>
      <c r="C812" s="121"/>
      <c r="D812" s="123">
        <f t="shared" si="185"/>
        <v>0</v>
      </c>
      <c r="E812" s="123">
        <f t="shared" si="186"/>
        <v>0</v>
      </c>
      <c r="F812" s="44">
        <f t="shared" si="187"/>
        <v>0</v>
      </c>
      <c r="G812" s="44">
        <f t="shared" si="188"/>
        <v>0</v>
      </c>
      <c r="H812" s="44">
        <f t="shared" si="189"/>
        <v>0</v>
      </c>
      <c r="I812" s="44">
        <f t="shared" si="190"/>
        <v>0</v>
      </c>
      <c r="J812" s="44">
        <f t="shared" si="191"/>
        <v>0</v>
      </c>
      <c r="K812" s="44">
        <f t="shared" si="192"/>
        <v>0</v>
      </c>
      <c r="L812" s="44">
        <f t="shared" si="193"/>
        <v>0</v>
      </c>
      <c r="M812" s="44">
        <f t="shared" ca="1" si="194"/>
        <v>-5.1713956673790377E-6</v>
      </c>
      <c r="N812" s="44">
        <f t="shared" ca="1" si="195"/>
        <v>0</v>
      </c>
      <c r="O812" s="124">
        <f t="shared" ca="1" si="196"/>
        <v>0</v>
      </c>
      <c r="P812" s="44">
        <f t="shared" ca="1" si="197"/>
        <v>0</v>
      </c>
      <c r="Q812" s="44">
        <f t="shared" ca="1" si="198"/>
        <v>0</v>
      </c>
      <c r="R812" s="28">
        <f t="shared" ca="1" si="199"/>
        <v>5.1713956673790377E-6</v>
      </c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</row>
    <row r="813" spans="1:35">
      <c r="A813" s="28"/>
      <c r="B813" s="28"/>
      <c r="C813" s="121"/>
      <c r="D813" s="123">
        <f t="shared" si="185"/>
        <v>0</v>
      </c>
      <c r="E813" s="123">
        <f t="shared" si="186"/>
        <v>0</v>
      </c>
      <c r="F813" s="44">
        <f t="shared" si="187"/>
        <v>0</v>
      </c>
      <c r="G813" s="44">
        <f t="shared" si="188"/>
        <v>0</v>
      </c>
      <c r="H813" s="44">
        <f t="shared" si="189"/>
        <v>0</v>
      </c>
      <c r="I813" s="44">
        <f t="shared" si="190"/>
        <v>0</v>
      </c>
      <c r="J813" s="44">
        <f t="shared" si="191"/>
        <v>0</v>
      </c>
      <c r="K813" s="44">
        <f t="shared" si="192"/>
        <v>0</v>
      </c>
      <c r="L813" s="44">
        <f t="shared" si="193"/>
        <v>0</v>
      </c>
      <c r="M813" s="44">
        <f t="shared" ca="1" si="194"/>
        <v>-5.1713956673790377E-6</v>
      </c>
      <c r="N813" s="44">
        <f t="shared" ca="1" si="195"/>
        <v>0</v>
      </c>
      <c r="O813" s="124">
        <f t="shared" ca="1" si="196"/>
        <v>0</v>
      </c>
      <c r="P813" s="44">
        <f t="shared" ca="1" si="197"/>
        <v>0</v>
      </c>
      <c r="Q813" s="44">
        <f t="shared" ca="1" si="198"/>
        <v>0</v>
      </c>
      <c r="R813" s="28">
        <f t="shared" ca="1" si="199"/>
        <v>5.1713956673790377E-6</v>
      </c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</row>
    <row r="814" spans="1:35">
      <c r="A814" s="28"/>
      <c r="B814" s="28"/>
      <c r="C814" s="121"/>
      <c r="D814" s="123">
        <f t="shared" si="185"/>
        <v>0</v>
      </c>
      <c r="E814" s="123">
        <f t="shared" si="186"/>
        <v>0</v>
      </c>
      <c r="F814" s="44">
        <f t="shared" si="187"/>
        <v>0</v>
      </c>
      <c r="G814" s="44">
        <f t="shared" si="188"/>
        <v>0</v>
      </c>
      <c r="H814" s="44">
        <f t="shared" si="189"/>
        <v>0</v>
      </c>
      <c r="I814" s="44">
        <f t="shared" si="190"/>
        <v>0</v>
      </c>
      <c r="J814" s="44">
        <f t="shared" si="191"/>
        <v>0</v>
      </c>
      <c r="K814" s="44">
        <f t="shared" si="192"/>
        <v>0</v>
      </c>
      <c r="L814" s="44">
        <f t="shared" si="193"/>
        <v>0</v>
      </c>
      <c r="M814" s="44">
        <f t="shared" ca="1" si="194"/>
        <v>-5.1713956673790377E-6</v>
      </c>
      <c r="N814" s="44">
        <f t="shared" ca="1" si="195"/>
        <v>0</v>
      </c>
      <c r="O814" s="124">
        <f t="shared" ca="1" si="196"/>
        <v>0</v>
      </c>
      <c r="P814" s="44">
        <f t="shared" ca="1" si="197"/>
        <v>0</v>
      </c>
      <c r="Q814" s="44">
        <f t="shared" ca="1" si="198"/>
        <v>0</v>
      </c>
      <c r="R814" s="28">
        <f t="shared" ca="1" si="199"/>
        <v>5.1713956673790377E-6</v>
      </c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</row>
    <row r="815" spans="1:35">
      <c r="A815" s="28"/>
      <c r="B815" s="28"/>
      <c r="C815" s="121"/>
      <c r="D815" s="123">
        <f t="shared" si="185"/>
        <v>0</v>
      </c>
      <c r="E815" s="123">
        <f t="shared" si="186"/>
        <v>0</v>
      </c>
      <c r="F815" s="44">
        <f t="shared" si="187"/>
        <v>0</v>
      </c>
      <c r="G815" s="44">
        <f t="shared" si="188"/>
        <v>0</v>
      </c>
      <c r="H815" s="44">
        <f t="shared" si="189"/>
        <v>0</v>
      </c>
      <c r="I815" s="44">
        <f t="shared" si="190"/>
        <v>0</v>
      </c>
      <c r="J815" s="44">
        <f t="shared" si="191"/>
        <v>0</v>
      </c>
      <c r="K815" s="44">
        <f t="shared" si="192"/>
        <v>0</v>
      </c>
      <c r="L815" s="44">
        <f t="shared" si="193"/>
        <v>0</v>
      </c>
      <c r="M815" s="44">
        <f t="shared" ca="1" si="194"/>
        <v>-5.1713956673790377E-6</v>
      </c>
      <c r="N815" s="44">
        <f t="shared" ca="1" si="195"/>
        <v>0</v>
      </c>
      <c r="O815" s="124">
        <f t="shared" ca="1" si="196"/>
        <v>0</v>
      </c>
      <c r="P815" s="44">
        <f t="shared" ca="1" si="197"/>
        <v>0</v>
      </c>
      <c r="Q815" s="44">
        <f t="shared" ca="1" si="198"/>
        <v>0</v>
      </c>
      <c r="R815" s="28">
        <f t="shared" ca="1" si="199"/>
        <v>5.1713956673790377E-6</v>
      </c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</row>
    <row r="816" spans="1:35">
      <c r="A816" s="28"/>
      <c r="B816" s="28"/>
      <c r="C816" s="121"/>
      <c r="D816" s="123">
        <f t="shared" si="185"/>
        <v>0</v>
      </c>
      <c r="E816" s="123">
        <f t="shared" si="186"/>
        <v>0</v>
      </c>
      <c r="F816" s="44">
        <f t="shared" si="187"/>
        <v>0</v>
      </c>
      <c r="G816" s="44">
        <f t="shared" si="188"/>
        <v>0</v>
      </c>
      <c r="H816" s="44">
        <f t="shared" si="189"/>
        <v>0</v>
      </c>
      <c r="I816" s="44">
        <f t="shared" si="190"/>
        <v>0</v>
      </c>
      <c r="J816" s="44">
        <f t="shared" si="191"/>
        <v>0</v>
      </c>
      <c r="K816" s="44">
        <f t="shared" si="192"/>
        <v>0</v>
      </c>
      <c r="L816" s="44">
        <f t="shared" si="193"/>
        <v>0</v>
      </c>
      <c r="M816" s="44">
        <f t="shared" ca="1" si="194"/>
        <v>-5.1713956673790377E-6</v>
      </c>
      <c r="N816" s="44">
        <f t="shared" ca="1" si="195"/>
        <v>0</v>
      </c>
      <c r="O816" s="124">
        <f t="shared" ca="1" si="196"/>
        <v>0</v>
      </c>
      <c r="P816" s="44">
        <f t="shared" ca="1" si="197"/>
        <v>0</v>
      </c>
      <c r="Q816" s="44">
        <f t="shared" ca="1" si="198"/>
        <v>0</v>
      </c>
      <c r="R816" s="28">
        <f t="shared" ca="1" si="199"/>
        <v>5.1713956673790377E-6</v>
      </c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</row>
    <row r="817" spans="1:35">
      <c r="A817" s="28"/>
      <c r="B817" s="28"/>
      <c r="C817" s="121"/>
      <c r="D817" s="123">
        <f t="shared" si="185"/>
        <v>0</v>
      </c>
      <c r="E817" s="123">
        <f t="shared" si="186"/>
        <v>0</v>
      </c>
      <c r="F817" s="44">
        <f t="shared" si="187"/>
        <v>0</v>
      </c>
      <c r="G817" s="44">
        <f t="shared" si="188"/>
        <v>0</v>
      </c>
      <c r="H817" s="44">
        <f t="shared" si="189"/>
        <v>0</v>
      </c>
      <c r="I817" s="44">
        <f t="shared" si="190"/>
        <v>0</v>
      </c>
      <c r="J817" s="44">
        <f t="shared" si="191"/>
        <v>0</v>
      </c>
      <c r="K817" s="44">
        <f t="shared" si="192"/>
        <v>0</v>
      </c>
      <c r="L817" s="44">
        <f t="shared" si="193"/>
        <v>0</v>
      </c>
      <c r="M817" s="44">
        <f t="shared" ca="1" si="194"/>
        <v>-5.1713956673790377E-6</v>
      </c>
      <c r="N817" s="44">
        <f t="shared" ca="1" si="195"/>
        <v>0</v>
      </c>
      <c r="O817" s="124">
        <f t="shared" ca="1" si="196"/>
        <v>0</v>
      </c>
      <c r="P817" s="44">
        <f t="shared" ca="1" si="197"/>
        <v>0</v>
      </c>
      <c r="Q817" s="44">
        <f t="shared" ca="1" si="198"/>
        <v>0</v>
      </c>
      <c r="R817" s="28">
        <f t="shared" ca="1" si="199"/>
        <v>5.1713956673790377E-6</v>
      </c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</row>
    <row r="818" spans="1:35">
      <c r="A818" s="28"/>
      <c r="B818" s="28"/>
      <c r="C818" s="121"/>
      <c r="D818" s="123">
        <f t="shared" si="185"/>
        <v>0</v>
      </c>
      <c r="E818" s="123">
        <f t="shared" si="186"/>
        <v>0</v>
      </c>
      <c r="F818" s="44">
        <f t="shared" si="187"/>
        <v>0</v>
      </c>
      <c r="G818" s="44">
        <f t="shared" si="188"/>
        <v>0</v>
      </c>
      <c r="H818" s="44">
        <f t="shared" si="189"/>
        <v>0</v>
      </c>
      <c r="I818" s="44">
        <f t="shared" si="190"/>
        <v>0</v>
      </c>
      <c r="J818" s="44">
        <f t="shared" si="191"/>
        <v>0</v>
      </c>
      <c r="K818" s="44">
        <f t="shared" si="192"/>
        <v>0</v>
      </c>
      <c r="L818" s="44">
        <f t="shared" si="193"/>
        <v>0</v>
      </c>
      <c r="M818" s="44">
        <f t="shared" ca="1" si="194"/>
        <v>-5.1713956673790377E-6</v>
      </c>
      <c r="N818" s="44">
        <f t="shared" ca="1" si="195"/>
        <v>0</v>
      </c>
      <c r="O818" s="124">
        <f t="shared" ca="1" si="196"/>
        <v>0</v>
      </c>
      <c r="P818" s="44">
        <f t="shared" ca="1" si="197"/>
        <v>0</v>
      </c>
      <c r="Q818" s="44">
        <f t="shared" ca="1" si="198"/>
        <v>0</v>
      </c>
      <c r="R818" s="28">
        <f t="shared" ca="1" si="199"/>
        <v>5.1713956673790377E-6</v>
      </c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</row>
    <row r="819" spans="1:35">
      <c r="A819" s="28"/>
      <c r="B819" s="28"/>
      <c r="C819" s="121"/>
      <c r="D819" s="123">
        <f t="shared" si="185"/>
        <v>0</v>
      </c>
      <c r="E819" s="123">
        <f t="shared" si="186"/>
        <v>0</v>
      </c>
      <c r="F819" s="44">
        <f t="shared" si="187"/>
        <v>0</v>
      </c>
      <c r="G819" s="44">
        <f t="shared" si="188"/>
        <v>0</v>
      </c>
      <c r="H819" s="44">
        <f t="shared" si="189"/>
        <v>0</v>
      </c>
      <c r="I819" s="44">
        <f t="shared" si="190"/>
        <v>0</v>
      </c>
      <c r="J819" s="44">
        <f t="shared" si="191"/>
        <v>0</v>
      </c>
      <c r="K819" s="44">
        <f t="shared" si="192"/>
        <v>0</v>
      </c>
      <c r="L819" s="44">
        <f t="shared" si="193"/>
        <v>0</v>
      </c>
      <c r="M819" s="44">
        <f t="shared" ca="1" si="194"/>
        <v>-5.1713956673790377E-6</v>
      </c>
      <c r="N819" s="44">
        <f t="shared" ca="1" si="195"/>
        <v>0</v>
      </c>
      <c r="O819" s="124">
        <f t="shared" ca="1" si="196"/>
        <v>0</v>
      </c>
      <c r="P819" s="44">
        <f t="shared" ca="1" si="197"/>
        <v>0</v>
      </c>
      <c r="Q819" s="44">
        <f t="shared" ca="1" si="198"/>
        <v>0</v>
      </c>
      <c r="R819" s="28">
        <f t="shared" ca="1" si="199"/>
        <v>5.1713956673790377E-6</v>
      </c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</row>
    <row r="820" spans="1:35">
      <c r="A820" s="28"/>
      <c r="B820" s="28"/>
      <c r="C820" s="121"/>
      <c r="D820" s="123">
        <f t="shared" si="185"/>
        <v>0</v>
      </c>
      <c r="E820" s="123">
        <f t="shared" si="186"/>
        <v>0</v>
      </c>
      <c r="F820" s="44">
        <f t="shared" si="187"/>
        <v>0</v>
      </c>
      <c r="G820" s="44">
        <f t="shared" si="188"/>
        <v>0</v>
      </c>
      <c r="H820" s="44">
        <f t="shared" si="189"/>
        <v>0</v>
      </c>
      <c r="I820" s="44">
        <f t="shared" si="190"/>
        <v>0</v>
      </c>
      <c r="J820" s="44">
        <f t="shared" si="191"/>
        <v>0</v>
      </c>
      <c r="K820" s="44">
        <f t="shared" si="192"/>
        <v>0</v>
      </c>
      <c r="L820" s="44">
        <f t="shared" si="193"/>
        <v>0</v>
      </c>
      <c r="M820" s="44">
        <f t="shared" ca="1" si="194"/>
        <v>-5.1713956673790377E-6</v>
      </c>
      <c r="N820" s="44">
        <f t="shared" ca="1" si="195"/>
        <v>0</v>
      </c>
      <c r="O820" s="124">
        <f t="shared" ca="1" si="196"/>
        <v>0</v>
      </c>
      <c r="P820" s="44">
        <f t="shared" ca="1" si="197"/>
        <v>0</v>
      </c>
      <c r="Q820" s="44">
        <f t="shared" ca="1" si="198"/>
        <v>0</v>
      </c>
      <c r="R820" s="28">
        <f t="shared" ca="1" si="199"/>
        <v>5.1713956673790377E-6</v>
      </c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</row>
    <row r="821" spans="1:35">
      <c r="A821" s="28"/>
      <c r="B821" s="28"/>
      <c r="C821" s="121"/>
      <c r="D821" s="123">
        <f t="shared" si="185"/>
        <v>0</v>
      </c>
      <c r="E821" s="123">
        <f t="shared" si="186"/>
        <v>0</v>
      </c>
      <c r="F821" s="44">
        <f t="shared" si="187"/>
        <v>0</v>
      </c>
      <c r="G821" s="44">
        <f t="shared" si="188"/>
        <v>0</v>
      </c>
      <c r="H821" s="44">
        <f t="shared" si="189"/>
        <v>0</v>
      </c>
      <c r="I821" s="44">
        <f t="shared" si="190"/>
        <v>0</v>
      </c>
      <c r="J821" s="44">
        <f t="shared" si="191"/>
        <v>0</v>
      </c>
      <c r="K821" s="44">
        <f t="shared" si="192"/>
        <v>0</v>
      </c>
      <c r="L821" s="44">
        <f t="shared" si="193"/>
        <v>0</v>
      </c>
      <c r="M821" s="44">
        <f t="shared" ca="1" si="194"/>
        <v>-5.1713956673790377E-6</v>
      </c>
      <c r="N821" s="44">
        <f t="shared" ca="1" si="195"/>
        <v>0</v>
      </c>
      <c r="O821" s="124">
        <f t="shared" ca="1" si="196"/>
        <v>0</v>
      </c>
      <c r="P821" s="44">
        <f t="shared" ca="1" si="197"/>
        <v>0</v>
      </c>
      <c r="Q821" s="44">
        <f t="shared" ca="1" si="198"/>
        <v>0</v>
      </c>
      <c r="R821" s="28">
        <f t="shared" ca="1" si="199"/>
        <v>5.1713956673790377E-6</v>
      </c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</row>
    <row r="822" spans="1:35">
      <c r="A822" s="28"/>
      <c r="B822" s="28"/>
      <c r="C822" s="121"/>
      <c r="D822" s="123">
        <f t="shared" si="185"/>
        <v>0</v>
      </c>
      <c r="E822" s="123">
        <f t="shared" si="186"/>
        <v>0</v>
      </c>
      <c r="F822" s="44">
        <f t="shared" si="187"/>
        <v>0</v>
      </c>
      <c r="G822" s="44">
        <f t="shared" si="188"/>
        <v>0</v>
      </c>
      <c r="H822" s="44">
        <f t="shared" si="189"/>
        <v>0</v>
      </c>
      <c r="I822" s="44">
        <f t="shared" si="190"/>
        <v>0</v>
      </c>
      <c r="J822" s="44">
        <f t="shared" si="191"/>
        <v>0</v>
      </c>
      <c r="K822" s="44">
        <f t="shared" si="192"/>
        <v>0</v>
      </c>
      <c r="L822" s="44">
        <f t="shared" si="193"/>
        <v>0</v>
      </c>
      <c r="M822" s="44">
        <f t="shared" ca="1" si="194"/>
        <v>-5.1713956673790377E-6</v>
      </c>
      <c r="N822" s="44">
        <f t="shared" ca="1" si="195"/>
        <v>0</v>
      </c>
      <c r="O822" s="124">
        <f t="shared" ca="1" si="196"/>
        <v>0</v>
      </c>
      <c r="P822" s="44">
        <f t="shared" ca="1" si="197"/>
        <v>0</v>
      </c>
      <c r="Q822" s="44">
        <f t="shared" ca="1" si="198"/>
        <v>0</v>
      </c>
      <c r="R822" s="28">
        <f t="shared" ca="1" si="199"/>
        <v>5.1713956673790377E-6</v>
      </c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</row>
    <row r="823" spans="1:35">
      <c r="A823" s="28"/>
      <c r="B823" s="28"/>
      <c r="C823" s="121"/>
      <c r="D823" s="123">
        <f t="shared" si="185"/>
        <v>0</v>
      </c>
      <c r="E823" s="123">
        <f t="shared" si="186"/>
        <v>0</v>
      </c>
      <c r="F823" s="44">
        <f t="shared" si="187"/>
        <v>0</v>
      </c>
      <c r="G823" s="44">
        <f t="shared" si="188"/>
        <v>0</v>
      </c>
      <c r="H823" s="44">
        <f t="shared" si="189"/>
        <v>0</v>
      </c>
      <c r="I823" s="44">
        <f t="shared" si="190"/>
        <v>0</v>
      </c>
      <c r="J823" s="44">
        <f t="shared" si="191"/>
        <v>0</v>
      </c>
      <c r="K823" s="44">
        <f t="shared" si="192"/>
        <v>0</v>
      </c>
      <c r="L823" s="44">
        <f t="shared" si="193"/>
        <v>0</v>
      </c>
      <c r="M823" s="44">
        <f t="shared" ca="1" si="194"/>
        <v>-5.1713956673790377E-6</v>
      </c>
      <c r="N823" s="44">
        <f t="shared" ca="1" si="195"/>
        <v>0</v>
      </c>
      <c r="O823" s="124">
        <f t="shared" ca="1" si="196"/>
        <v>0</v>
      </c>
      <c r="P823" s="44">
        <f t="shared" ca="1" si="197"/>
        <v>0</v>
      </c>
      <c r="Q823" s="44">
        <f t="shared" ca="1" si="198"/>
        <v>0</v>
      </c>
      <c r="R823" s="28">
        <f t="shared" ca="1" si="199"/>
        <v>5.1713956673790377E-6</v>
      </c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</row>
    <row r="824" spans="1:35">
      <c r="A824" s="28"/>
      <c r="B824" s="28"/>
      <c r="C824" s="121"/>
      <c r="D824" s="123">
        <f t="shared" si="185"/>
        <v>0</v>
      </c>
      <c r="E824" s="123">
        <f t="shared" si="186"/>
        <v>0</v>
      </c>
      <c r="F824" s="44">
        <f t="shared" si="187"/>
        <v>0</v>
      </c>
      <c r="G824" s="44">
        <f t="shared" si="188"/>
        <v>0</v>
      </c>
      <c r="H824" s="44">
        <f t="shared" si="189"/>
        <v>0</v>
      </c>
      <c r="I824" s="44">
        <f t="shared" si="190"/>
        <v>0</v>
      </c>
      <c r="J824" s="44">
        <f t="shared" si="191"/>
        <v>0</v>
      </c>
      <c r="K824" s="44">
        <f t="shared" si="192"/>
        <v>0</v>
      </c>
      <c r="L824" s="44">
        <f t="shared" si="193"/>
        <v>0</v>
      </c>
      <c r="M824" s="44">
        <f t="shared" ca="1" si="194"/>
        <v>-5.1713956673790377E-6</v>
      </c>
      <c r="N824" s="44">
        <f t="shared" ca="1" si="195"/>
        <v>0</v>
      </c>
      <c r="O824" s="124">
        <f t="shared" ca="1" si="196"/>
        <v>0</v>
      </c>
      <c r="P824" s="44">
        <f t="shared" ca="1" si="197"/>
        <v>0</v>
      </c>
      <c r="Q824" s="44">
        <f t="shared" ca="1" si="198"/>
        <v>0</v>
      </c>
      <c r="R824" s="28">
        <f t="shared" ca="1" si="199"/>
        <v>5.1713956673790377E-6</v>
      </c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</row>
    <row r="825" spans="1:35">
      <c r="A825" s="28"/>
      <c r="B825" s="28"/>
      <c r="C825" s="121"/>
      <c r="D825" s="123">
        <f t="shared" si="185"/>
        <v>0</v>
      </c>
      <c r="E825" s="123">
        <f t="shared" si="186"/>
        <v>0</v>
      </c>
      <c r="F825" s="44">
        <f t="shared" si="187"/>
        <v>0</v>
      </c>
      <c r="G825" s="44">
        <f t="shared" si="188"/>
        <v>0</v>
      </c>
      <c r="H825" s="44">
        <f t="shared" si="189"/>
        <v>0</v>
      </c>
      <c r="I825" s="44">
        <f t="shared" si="190"/>
        <v>0</v>
      </c>
      <c r="J825" s="44">
        <f t="shared" si="191"/>
        <v>0</v>
      </c>
      <c r="K825" s="44">
        <f t="shared" si="192"/>
        <v>0</v>
      </c>
      <c r="L825" s="44">
        <f t="shared" si="193"/>
        <v>0</v>
      </c>
      <c r="M825" s="44">
        <f t="shared" ca="1" si="194"/>
        <v>-5.1713956673790377E-6</v>
      </c>
      <c r="N825" s="44">
        <f t="shared" ca="1" si="195"/>
        <v>0</v>
      </c>
      <c r="O825" s="124">
        <f t="shared" ca="1" si="196"/>
        <v>0</v>
      </c>
      <c r="P825" s="44">
        <f t="shared" ca="1" si="197"/>
        <v>0</v>
      </c>
      <c r="Q825" s="44">
        <f t="shared" ca="1" si="198"/>
        <v>0</v>
      </c>
      <c r="R825" s="28">
        <f t="shared" ca="1" si="199"/>
        <v>5.1713956673790377E-6</v>
      </c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</row>
    <row r="826" spans="1:35">
      <c r="A826" s="28"/>
      <c r="B826" s="28"/>
      <c r="C826" s="121"/>
      <c r="D826" s="123">
        <f t="shared" si="185"/>
        <v>0</v>
      </c>
      <c r="E826" s="123">
        <f t="shared" si="186"/>
        <v>0</v>
      </c>
      <c r="F826" s="44">
        <f t="shared" si="187"/>
        <v>0</v>
      </c>
      <c r="G826" s="44">
        <f t="shared" si="188"/>
        <v>0</v>
      </c>
      <c r="H826" s="44">
        <f t="shared" si="189"/>
        <v>0</v>
      </c>
      <c r="I826" s="44">
        <f t="shared" si="190"/>
        <v>0</v>
      </c>
      <c r="J826" s="44">
        <f t="shared" si="191"/>
        <v>0</v>
      </c>
      <c r="K826" s="44">
        <f t="shared" si="192"/>
        <v>0</v>
      </c>
      <c r="L826" s="44">
        <f t="shared" si="193"/>
        <v>0</v>
      </c>
      <c r="M826" s="44">
        <f t="shared" ca="1" si="194"/>
        <v>-5.1713956673790377E-6</v>
      </c>
      <c r="N826" s="44">
        <f t="shared" ca="1" si="195"/>
        <v>0</v>
      </c>
      <c r="O826" s="124">
        <f t="shared" ca="1" si="196"/>
        <v>0</v>
      </c>
      <c r="P826" s="44">
        <f t="shared" ca="1" si="197"/>
        <v>0</v>
      </c>
      <c r="Q826" s="44">
        <f t="shared" ca="1" si="198"/>
        <v>0</v>
      </c>
      <c r="R826" s="28">
        <f t="shared" ca="1" si="199"/>
        <v>5.1713956673790377E-6</v>
      </c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</row>
    <row r="827" spans="1:35">
      <c r="A827" s="28"/>
      <c r="B827" s="28"/>
      <c r="C827" s="121"/>
      <c r="D827" s="123">
        <f t="shared" si="185"/>
        <v>0</v>
      </c>
      <c r="E827" s="123">
        <f t="shared" si="186"/>
        <v>0</v>
      </c>
      <c r="F827" s="44">
        <f t="shared" si="187"/>
        <v>0</v>
      </c>
      <c r="G827" s="44">
        <f t="shared" si="188"/>
        <v>0</v>
      </c>
      <c r="H827" s="44">
        <f t="shared" si="189"/>
        <v>0</v>
      </c>
      <c r="I827" s="44">
        <f t="shared" si="190"/>
        <v>0</v>
      </c>
      <c r="J827" s="44">
        <f t="shared" si="191"/>
        <v>0</v>
      </c>
      <c r="K827" s="44">
        <f t="shared" si="192"/>
        <v>0</v>
      </c>
      <c r="L827" s="44">
        <f t="shared" si="193"/>
        <v>0</v>
      </c>
      <c r="M827" s="44">
        <f t="shared" ca="1" si="194"/>
        <v>-5.1713956673790377E-6</v>
      </c>
      <c r="N827" s="44">
        <f t="shared" ca="1" si="195"/>
        <v>0</v>
      </c>
      <c r="O827" s="124">
        <f t="shared" ca="1" si="196"/>
        <v>0</v>
      </c>
      <c r="P827" s="44">
        <f t="shared" ca="1" si="197"/>
        <v>0</v>
      </c>
      <c r="Q827" s="44">
        <f t="shared" ca="1" si="198"/>
        <v>0</v>
      </c>
      <c r="R827" s="28">
        <f t="shared" ca="1" si="199"/>
        <v>5.1713956673790377E-6</v>
      </c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</row>
    <row r="828" spans="1:35">
      <c r="A828" s="28"/>
      <c r="B828" s="28"/>
      <c r="C828" s="121"/>
      <c r="D828" s="123">
        <f t="shared" si="185"/>
        <v>0</v>
      </c>
      <c r="E828" s="123">
        <f t="shared" si="186"/>
        <v>0</v>
      </c>
      <c r="F828" s="44">
        <f t="shared" si="187"/>
        <v>0</v>
      </c>
      <c r="G828" s="44">
        <f t="shared" si="188"/>
        <v>0</v>
      </c>
      <c r="H828" s="44">
        <f t="shared" si="189"/>
        <v>0</v>
      </c>
      <c r="I828" s="44">
        <f t="shared" si="190"/>
        <v>0</v>
      </c>
      <c r="J828" s="44">
        <f t="shared" si="191"/>
        <v>0</v>
      </c>
      <c r="K828" s="44">
        <f t="shared" si="192"/>
        <v>0</v>
      </c>
      <c r="L828" s="44">
        <f t="shared" si="193"/>
        <v>0</v>
      </c>
      <c r="M828" s="44">
        <f t="shared" ca="1" si="194"/>
        <v>-5.1713956673790377E-6</v>
      </c>
      <c r="N828" s="44">
        <f t="shared" ca="1" si="195"/>
        <v>0</v>
      </c>
      <c r="O828" s="124">
        <f t="shared" ca="1" si="196"/>
        <v>0</v>
      </c>
      <c r="P828" s="44">
        <f t="shared" ca="1" si="197"/>
        <v>0</v>
      </c>
      <c r="Q828" s="44">
        <f t="shared" ca="1" si="198"/>
        <v>0</v>
      </c>
      <c r="R828" s="28">
        <f t="shared" ca="1" si="199"/>
        <v>5.1713956673790377E-6</v>
      </c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</row>
    <row r="829" spans="1:35">
      <c r="A829" s="28"/>
      <c r="B829" s="28"/>
      <c r="C829" s="121"/>
      <c r="D829" s="123">
        <f t="shared" si="185"/>
        <v>0</v>
      </c>
      <c r="E829" s="123">
        <f t="shared" si="186"/>
        <v>0</v>
      </c>
      <c r="F829" s="44">
        <f t="shared" si="187"/>
        <v>0</v>
      </c>
      <c r="G829" s="44">
        <f t="shared" si="188"/>
        <v>0</v>
      </c>
      <c r="H829" s="44">
        <f t="shared" si="189"/>
        <v>0</v>
      </c>
      <c r="I829" s="44">
        <f t="shared" si="190"/>
        <v>0</v>
      </c>
      <c r="J829" s="44">
        <f t="shared" si="191"/>
        <v>0</v>
      </c>
      <c r="K829" s="44">
        <f t="shared" si="192"/>
        <v>0</v>
      </c>
      <c r="L829" s="44">
        <f t="shared" si="193"/>
        <v>0</v>
      </c>
      <c r="M829" s="44">
        <f t="shared" ca="1" si="194"/>
        <v>-5.1713956673790377E-6</v>
      </c>
      <c r="N829" s="44">
        <f t="shared" ca="1" si="195"/>
        <v>0</v>
      </c>
      <c r="O829" s="124">
        <f t="shared" ca="1" si="196"/>
        <v>0</v>
      </c>
      <c r="P829" s="44">
        <f t="shared" ca="1" si="197"/>
        <v>0</v>
      </c>
      <c r="Q829" s="44">
        <f t="shared" ca="1" si="198"/>
        <v>0</v>
      </c>
      <c r="R829" s="28">
        <f t="shared" ca="1" si="199"/>
        <v>5.1713956673790377E-6</v>
      </c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</row>
    <row r="830" spans="1:35">
      <c r="A830" s="28"/>
      <c r="B830" s="28"/>
      <c r="C830" s="121"/>
      <c r="D830" s="123">
        <f t="shared" si="185"/>
        <v>0</v>
      </c>
      <c r="E830" s="123">
        <f t="shared" si="186"/>
        <v>0</v>
      </c>
      <c r="F830" s="44">
        <f t="shared" si="187"/>
        <v>0</v>
      </c>
      <c r="G830" s="44">
        <f t="shared" si="188"/>
        <v>0</v>
      </c>
      <c r="H830" s="44">
        <f t="shared" si="189"/>
        <v>0</v>
      </c>
      <c r="I830" s="44">
        <f t="shared" si="190"/>
        <v>0</v>
      </c>
      <c r="J830" s="44">
        <f t="shared" si="191"/>
        <v>0</v>
      </c>
      <c r="K830" s="44">
        <f t="shared" si="192"/>
        <v>0</v>
      </c>
      <c r="L830" s="44">
        <f t="shared" si="193"/>
        <v>0</v>
      </c>
      <c r="M830" s="44">
        <f t="shared" ca="1" si="194"/>
        <v>-5.1713956673790377E-6</v>
      </c>
      <c r="N830" s="44">
        <f t="shared" ca="1" si="195"/>
        <v>0</v>
      </c>
      <c r="O830" s="124">
        <f t="shared" ca="1" si="196"/>
        <v>0</v>
      </c>
      <c r="P830" s="44">
        <f t="shared" ca="1" si="197"/>
        <v>0</v>
      </c>
      <c r="Q830" s="44">
        <f t="shared" ca="1" si="198"/>
        <v>0</v>
      </c>
      <c r="R830" s="28">
        <f t="shared" ca="1" si="199"/>
        <v>5.1713956673790377E-6</v>
      </c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</row>
    <row r="831" spans="1:35">
      <c r="A831" s="28"/>
      <c r="B831" s="28"/>
      <c r="C831" s="121"/>
      <c r="D831" s="123">
        <f t="shared" si="185"/>
        <v>0</v>
      </c>
      <c r="E831" s="123">
        <f t="shared" si="186"/>
        <v>0</v>
      </c>
      <c r="F831" s="44">
        <f t="shared" si="187"/>
        <v>0</v>
      </c>
      <c r="G831" s="44">
        <f t="shared" si="188"/>
        <v>0</v>
      </c>
      <c r="H831" s="44">
        <f t="shared" si="189"/>
        <v>0</v>
      </c>
      <c r="I831" s="44">
        <f t="shared" si="190"/>
        <v>0</v>
      </c>
      <c r="J831" s="44">
        <f t="shared" si="191"/>
        <v>0</v>
      </c>
      <c r="K831" s="44">
        <f t="shared" si="192"/>
        <v>0</v>
      </c>
      <c r="L831" s="44">
        <f t="shared" si="193"/>
        <v>0</v>
      </c>
      <c r="M831" s="44">
        <f t="shared" ca="1" si="194"/>
        <v>-5.1713956673790377E-6</v>
      </c>
      <c r="N831" s="44">
        <f t="shared" ca="1" si="195"/>
        <v>0</v>
      </c>
      <c r="O831" s="124">
        <f t="shared" ca="1" si="196"/>
        <v>0</v>
      </c>
      <c r="P831" s="44">
        <f t="shared" ca="1" si="197"/>
        <v>0</v>
      </c>
      <c r="Q831" s="44">
        <f t="shared" ca="1" si="198"/>
        <v>0</v>
      </c>
      <c r="R831" s="28">
        <f t="shared" ca="1" si="199"/>
        <v>5.1713956673790377E-6</v>
      </c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</row>
    <row r="832" spans="1:35">
      <c r="A832" s="28"/>
      <c r="B832" s="28"/>
      <c r="C832" s="121"/>
      <c r="D832" s="123">
        <f t="shared" si="185"/>
        <v>0</v>
      </c>
      <c r="E832" s="123">
        <f t="shared" si="186"/>
        <v>0</v>
      </c>
      <c r="F832" s="44">
        <f t="shared" si="187"/>
        <v>0</v>
      </c>
      <c r="G832" s="44">
        <f t="shared" si="188"/>
        <v>0</v>
      </c>
      <c r="H832" s="44">
        <f t="shared" si="189"/>
        <v>0</v>
      </c>
      <c r="I832" s="44">
        <f t="shared" si="190"/>
        <v>0</v>
      </c>
      <c r="J832" s="44">
        <f t="shared" si="191"/>
        <v>0</v>
      </c>
      <c r="K832" s="44">
        <f t="shared" si="192"/>
        <v>0</v>
      </c>
      <c r="L832" s="44">
        <f t="shared" si="193"/>
        <v>0</v>
      </c>
      <c r="M832" s="44">
        <f t="shared" ca="1" si="194"/>
        <v>-5.1713956673790377E-6</v>
      </c>
      <c r="N832" s="44">
        <f t="shared" ca="1" si="195"/>
        <v>0</v>
      </c>
      <c r="O832" s="124">
        <f t="shared" ca="1" si="196"/>
        <v>0</v>
      </c>
      <c r="P832" s="44">
        <f t="shared" ca="1" si="197"/>
        <v>0</v>
      </c>
      <c r="Q832" s="44">
        <f t="shared" ca="1" si="198"/>
        <v>0</v>
      </c>
      <c r="R832" s="28">
        <f t="shared" ca="1" si="199"/>
        <v>5.1713956673790377E-6</v>
      </c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</row>
    <row r="833" spans="1:35">
      <c r="A833" s="28"/>
      <c r="B833" s="28"/>
      <c r="C833" s="121"/>
      <c r="D833" s="123">
        <f t="shared" si="185"/>
        <v>0</v>
      </c>
      <c r="E833" s="123">
        <f t="shared" si="186"/>
        <v>0</v>
      </c>
      <c r="F833" s="44">
        <f t="shared" si="187"/>
        <v>0</v>
      </c>
      <c r="G833" s="44">
        <f t="shared" si="188"/>
        <v>0</v>
      </c>
      <c r="H833" s="44">
        <f t="shared" si="189"/>
        <v>0</v>
      </c>
      <c r="I833" s="44">
        <f t="shared" si="190"/>
        <v>0</v>
      </c>
      <c r="J833" s="44">
        <f t="shared" si="191"/>
        <v>0</v>
      </c>
      <c r="K833" s="44">
        <f t="shared" si="192"/>
        <v>0</v>
      </c>
      <c r="L833" s="44">
        <f t="shared" si="193"/>
        <v>0</v>
      </c>
      <c r="M833" s="44">
        <f t="shared" ca="1" si="194"/>
        <v>-5.1713956673790377E-6</v>
      </c>
      <c r="N833" s="44">
        <f t="shared" ca="1" si="195"/>
        <v>0</v>
      </c>
      <c r="O833" s="124">
        <f t="shared" ca="1" si="196"/>
        <v>0</v>
      </c>
      <c r="P833" s="44">
        <f t="shared" ca="1" si="197"/>
        <v>0</v>
      </c>
      <c r="Q833" s="44">
        <f t="shared" ca="1" si="198"/>
        <v>0</v>
      </c>
      <c r="R833" s="28">
        <f t="shared" ca="1" si="199"/>
        <v>5.1713956673790377E-6</v>
      </c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</row>
    <row r="834" spans="1:35">
      <c r="A834" s="28"/>
      <c r="B834" s="28"/>
      <c r="C834" s="121"/>
      <c r="D834" s="123">
        <f t="shared" si="185"/>
        <v>0</v>
      </c>
      <c r="E834" s="123">
        <f t="shared" si="186"/>
        <v>0</v>
      </c>
      <c r="F834" s="44">
        <f t="shared" si="187"/>
        <v>0</v>
      </c>
      <c r="G834" s="44">
        <f t="shared" si="188"/>
        <v>0</v>
      </c>
      <c r="H834" s="44">
        <f t="shared" si="189"/>
        <v>0</v>
      </c>
      <c r="I834" s="44">
        <f t="shared" si="190"/>
        <v>0</v>
      </c>
      <c r="J834" s="44">
        <f t="shared" si="191"/>
        <v>0</v>
      </c>
      <c r="K834" s="44">
        <f t="shared" si="192"/>
        <v>0</v>
      </c>
      <c r="L834" s="44">
        <f t="shared" si="193"/>
        <v>0</v>
      </c>
      <c r="M834" s="44">
        <f t="shared" ca="1" si="194"/>
        <v>-5.1713956673790377E-6</v>
      </c>
      <c r="N834" s="44">
        <f t="shared" ca="1" si="195"/>
        <v>0</v>
      </c>
      <c r="O834" s="124">
        <f t="shared" ca="1" si="196"/>
        <v>0</v>
      </c>
      <c r="P834" s="44">
        <f t="shared" ca="1" si="197"/>
        <v>0</v>
      </c>
      <c r="Q834" s="44">
        <f t="shared" ca="1" si="198"/>
        <v>0</v>
      </c>
      <c r="R834" s="28">
        <f t="shared" ca="1" si="199"/>
        <v>5.1713956673790377E-6</v>
      </c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</row>
    <row r="835" spans="1:35">
      <c r="A835" s="28"/>
      <c r="B835" s="28"/>
      <c r="C835" s="121"/>
      <c r="D835" s="123">
        <f t="shared" si="185"/>
        <v>0</v>
      </c>
      <c r="E835" s="123">
        <f t="shared" si="186"/>
        <v>0</v>
      </c>
      <c r="F835" s="44">
        <f t="shared" si="187"/>
        <v>0</v>
      </c>
      <c r="G835" s="44">
        <f t="shared" si="188"/>
        <v>0</v>
      </c>
      <c r="H835" s="44">
        <f t="shared" si="189"/>
        <v>0</v>
      </c>
      <c r="I835" s="44">
        <f t="shared" si="190"/>
        <v>0</v>
      </c>
      <c r="J835" s="44">
        <f t="shared" si="191"/>
        <v>0</v>
      </c>
      <c r="K835" s="44">
        <f t="shared" si="192"/>
        <v>0</v>
      </c>
      <c r="L835" s="44">
        <f t="shared" si="193"/>
        <v>0</v>
      </c>
      <c r="M835" s="44">
        <f t="shared" ca="1" si="194"/>
        <v>-5.1713956673790377E-6</v>
      </c>
      <c r="N835" s="44">
        <f t="shared" ca="1" si="195"/>
        <v>0</v>
      </c>
      <c r="O835" s="124">
        <f t="shared" ca="1" si="196"/>
        <v>0</v>
      </c>
      <c r="P835" s="44">
        <f t="shared" ca="1" si="197"/>
        <v>0</v>
      </c>
      <c r="Q835" s="44">
        <f t="shared" ca="1" si="198"/>
        <v>0</v>
      </c>
      <c r="R835" s="28">
        <f t="shared" ca="1" si="199"/>
        <v>5.1713956673790377E-6</v>
      </c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</row>
    <row r="836" spans="1:35">
      <c r="A836" s="28"/>
      <c r="B836" s="28"/>
      <c r="C836" s="121"/>
      <c r="D836" s="123">
        <f t="shared" si="185"/>
        <v>0</v>
      </c>
      <c r="E836" s="123">
        <f t="shared" si="186"/>
        <v>0</v>
      </c>
      <c r="F836" s="44">
        <f t="shared" si="187"/>
        <v>0</v>
      </c>
      <c r="G836" s="44">
        <f t="shared" si="188"/>
        <v>0</v>
      </c>
      <c r="H836" s="44">
        <f t="shared" si="189"/>
        <v>0</v>
      </c>
      <c r="I836" s="44">
        <f t="shared" si="190"/>
        <v>0</v>
      </c>
      <c r="J836" s="44">
        <f t="shared" si="191"/>
        <v>0</v>
      </c>
      <c r="K836" s="44">
        <f t="shared" si="192"/>
        <v>0</v>
      </c>
      <c r="L836" s="44">
        <f t="shared" si="193"/>
        <v>0</v>
      </c>
      <c r="M836" s="44">
        <f t="shared" ca="1" si="194"/>
        <v>-5.1713956673790377E-6</v>
      </c>
      <c r="N836" s="44">
        <f t="shared" ca="1" si="195"/>
        <v>0</v>
      </c>
      <c r="O836" s="124">
        <f t="shared" ca="1" si="196"/>
        <v>0</v>
      </c>
      <c r="P836" s="44">
        <f t="shared" ca="1" si="197"/>
        <v>0</v>
      </c>
      <c r="Q836" s="44">
        <f t="shared" ca="1" si="198"/>
        <v>0</v>
      </c>
      <c r="R836" s="28">
        <f t="shared" ca="1" si="199"/>
        <v>5.1713956673790377E-6</v>
      </c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</row>
    <row r="837" spans="1:35">
      <c r="A837" s="28"/>
      <c r="B837" s="28"/>
      <c r="C837" s="121"/>
      <c r="D837" s="123">
        <f t="shared" si="185"/>
        <v>0</v>
      </c>
      <c r="E837" s="123">
        <f t="shared" si="186"/>
        <v>0</v>
      </c>
      <c r="F837" s="44">
        <f t="shared" si="187"/>
        <v>0</v>
      </c>
      <c r="G837" s="44">
        <f t="shared" si="188"/>
        <v>0</v>
      </c>
      <c r="H837" s="44">
        <f t="shared" si="189"/>
        <v>0</v>
      </c>
      <c r="I837" s="44">
        <f t="shared" si="190"/>
        <v>0</v>
      </c>
      <c r="J837" s="44">
        <f t="shared" si="191"/>
        <v>0</v>
      </c>
      <c r="K837" s="44">
        <f t="shared" si="192"/>
        <v>0</v>
      </c>
      <c r="L837" s="44">
        <f t="shared" si="193"/>
        <v>0</v>
      </c>
      <c r="M837" s="44">
        <f t="shared" ca="1" si="194"/>
        <v>-5.1713956673790377E-6</v>
      </c>
      <c r="N837" s="44">
        <f t="shared" ca="1" si="195"/>
        <v>0</v>
      </c>
      <c r="O837" s="124">
        <f t="shared" ca="1" si="196"/>
        <v>0</v>
      </c>
      <c r="P837" s="44">
        <f t="shared" ca="1" si="197"/>
        <v>0</v>
      </c>
      <c r="Q837" s="44">
        <f t="shared" ca="1" si="198"/>
        <v>0</v>
      </c>
      <c r="R837" s="28">
        <f t="shared" ca="1" si="199"/>
        <v>5.1713956673790377E-6</v>
      </c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</row>
    <row r="838" spans="1:35">
      <c r="A838" s="28"/>
      <c r="B838" s="28"/>
      <c r="C838" s="121"/>
      <c r="D838" s="123">
        <f t="shared" si="185"/>
        <v>0</v>
      </c>
      <c r="E838" s="123">
        <f t="shared" si="186"/>
        <v>0</v>
      </c>
      <c r="F838" s="44">
        <f t="shared" si="187"/>
        <v>0</v>
      </c>
      <c r="G838" s="44">
        <f t="shared" si="188"/>
        <v>0</v>
      </c>
      <c r="H838" s="44">
        <f t="shared" si="189"/>
        <v>0</v>
      </c>
      <c r="I838" s="44">
        <f t="shared" si="190"/>
        <v>0</v>
      </c>
      <c r="J838" s="44">
        <f t="shared" si="191"/>
        <v>0</v>
      </c>
      <c r="K838" s="44">
        <f t="shared" si="192"/>
        <v>0</v>
      </c>
      <c r="L838" s="44">
        <f t="shared" si="193"/>
        <v>0</v>
      </c>
      <c r="M838" s="44">
        <f t="shared" ca="1" si="194"/>
        <v>-5.1713956673790377E-6</v>
      </c>
      <c r="N838" s="44">
        <f t="shared" ca="1" si="195"/>
        <v>0</v>
      </c>
      <c r="O838" s="124">
        <f t="shared" ca="1" si="196"/>
        <v>0</v>
      </c>
      <c r="P838" s="44">
        <f t="shared" ca="1" si="197"/>
        <v>0</v>
      </c>
      <c r="Q838" s="44">
        <f t="shared" ca="1" si="198"/>
        <v>0</v>
      </c>
      <c r="R838" s="28">
        <f t="shared" ca="1" si="199"/>
        <v>5.1713956673790377E-6</v>
      </c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</row>
    <row r="839" spans="1:35">
      <c r="A839" s="28"/>
      <c r="B839" s="28"/>
      <c r="C839" s="121"/>
      <c r="D839" s="123">
        <f t="shared" si="185"/>
        <v>0</v>
      </c>
      <c r="E839" s="123">
        <f t="shared" si="186"/>
        <v>0</v>
      </c>
      <c r="F839" s="44">
        <f t="shared" si="187"/>
        <v>0</v>
      </c>
      <c r="G839" s="44">
        <f t="shared" si="188"/>
        <v>0</v>
      </c>
      <c r="H839" s="44">
        <f t="shared" si="189"/>
        <v>0</v>
      </c>
      <c r="I839" s="44">
        <f t="shared" si="190"/>
        <v>0</v>
      </c>
      <c r="J839" s="44">
        <f t="shared" si="191"/>
        <v>0</v>
      </c>
      <c r="K839" s="44">
        <f t="shared" si="192"/>
        <v>0</v>
      </c>
      <c r="L839" s="44">
        <f t="shared" si="193"/>
        <v>0</v>
      </c>
      <c r="M839" s="44">
        <f t="shared" ca="1" si="194"/>
        <v>-5.1713956673790377E-6</v>
      </c>
      <c r="N839" s="44">
        <f t="shared" ca="1" si="195"/>
        <v>0</v>
      </c>
      <c r="O839" s="124">
        <f t="shared" ca="1" si="196"/>
        <v>0</v>
      </c>
      <c r="P839" s="44">
        <f t="shared" ca="1" si="197"/>
        <v>0</v>
      </c>
      <c r="Q839" s="44">
        <f t="shared" ca="1" si="198"/>
        <v>0</v>
      </c>
      <c r="R839" s="28">
        <f t="shared" ca="1" si="199"/>
        <v>5.1713956673790377E-6</v>
      </c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</row>
    <row r="840" spans="1:35">
      <c r="A840" s="28"/>
      <c r="B840" s="28"/>
      <c r="C840" s="121"/>
      <c r="D840" s="123">
        <f t="shared" si="185"/>
        <v>0</v>
      </c>
      <c r="E840" s="123">
        <f t="shared" si="186"/>
        <v>0</v>
      </c>
      <c r="F840" s="44">
        <f t="shared" si="187"/>
        <v>0</v>
      </c>
      <c r="G840" s="44">
        <f t="shared" si="188"/>
        <v>0</v>
      </c>
      <c r="H840" s="44">
        <f t="shared" si="189"/>
        <v>0</v>
      </c>
      <c r="I840" s="44">
        <f t="shared" si="190"/>
        <v>0</v>
      </c>
      <c r="J840" s="44">
        <f t="shared" si="191"/>
        <v>0</v>
      </c>
      <c r="K840" s="44">
        <f t="shared" si="192"/>
        <v>0</v>
      </c>
      <c r="L840" s="44">
        <f t="shared" si="193"/>
        <v>0</v>
      </c>
      <c r="M840" s="44">
        <f t="shared" ca="1" si="194"/>
        <v>-5.1713956673790377E-6</v>
      </c>
      <c r="N840" s="44">
        <f t="shared" ca="1" si="195"/>
        <v>0</v>
      </c>
      <c r="O840" s="124">
        <f t="shared" ca="1" si="196"/>
        <v>0</v>
      </c>
      <c r="P840" s="44">
        <f t="shared" ca="1" si="197"/>
        <v>0</v>
      </c>
      <c r="Q840" s="44">
        <f t="shared" ca="1" si="198"/>
        <v>0</v>
      </c>
      <c r="R840" s="28">
        <f t="shared" ca="1" si="199"/>
        <v>5.1713956673790377E-6</v>
      </c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</row>
    <row r="841" spans="1:35">
      <c r="A841" s="28"/>
      <c r="B841" s="28"/>
      <c r="C841" s="121"/>
      <c r="D841" s="123">
        <f t="shared" si="185"/>
        <v>0</v>
      </c>
      <c r="E841" s="123">
        <f t="shared" si="186"/>
        <v>0</v>
      </c>
      <c r="F841" s="44">
        <f t="shared" si="187"/>
        <v>0</v>
      </c>
      <c r="G841" s="44">
        <f t="shared" si="188"/>
        <v>0</v>
      </c>
      <c r="H841" s="44">
        <f t="shared" si="189"/>
        <v>0</v>
      </c>
      <c r="I841" s="44">
        <f t="shared" si="190"/>
        <v>0</v>
      </c>
      <c r="J841" s="44">
        <f t="shared" si="191"/>
        <v>0</v>
      </c>
      <c r="K841" s="44">
        <f t="shared" si="192"/>
        <v>0</v>
      </c>
      <c r="L841" s="44">
        <f t="shared" si="193"/>
        <v>0</v>
      </c>
      <c r="M841" s="44">
        <f t="shared" ca="1" si="194"/>
        <v>-5.1713956673790377E-6</v>
      </c>
      <c r="N841" s="44">
        <f t="shared" ca="1" si="195"/>
        <v>0</v>
      </c>
      <c r="O841" s="124">
        <f t="shared" ca="1" si="196"/>
        <v>0</v>
      </c>
      <c r="P841" s="44">
        <f t="shared" ca="1" si="197"/>
        <v>0</v>
      </c>
      <c r="Q841" s="44">
        <f t="shared" ca="1" si="198"/>
        <v>0</v>
      </c>
      <c r="R841" s="28">
        <f t="shared" ca="1" si="199"/>
        <v>5.1713956673790377E-6</v>
      </c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</row>
    <row r="842" spans="1:35">
      <c r="A842" s="28"/>
      <c r="B842" s="28"/>
      <c r="C842" s="121"/>
      <c r="D842" s="123">
        <f t="shared" si="185"/>
        <v>0</v>
      </c>
      <c r="E842" s="123">
        <f t="shared" si="186"/>
        <v>0</v>
      </c>
      <c r="F842" s="44">
        <f t="shared" si="187"/>
        <v>0</v>
      </c>
      <c r="G842" s="44">
        <f t="shared" si="188"/>
        <v>0</v>
      </c>
      <c r="H842" s="44">
        <f t="shared" si="189"/>
        <v>0</v>
      </c>
      <c r="I842" s="44">
        <f t="shared" si="190"/>
        <v>0</v>
      </c>
      <c r="J842" s="44">
        <f t="shared" si="191"/>
        <v>0</v>
      </c>
      <c r="K842" s="44">
        <f t="shared" si="192"/>
        <v>0</v>
      </c>
      <c r="L842" s="44">
        <f t="shared" si="193"/>
        <v>0</v>
      </c>
      <c r="M842" s="44">
        <f t="shared" ca="1" si="194"/>
        <v>-5.1713956673790377E-6</v>
      </c>
      <c r="N842" s="44">
        <f t="shared" ca="1" si="195"/>
        <v>0</v>
      </c>
      <c r="O842" s="124">
        <f t="shared" ca="1" si="196"/>
        <v>0</v>
      </c>
      <c r="P842" s="44">
        <f t="shared" ca="1" si="197"/>
        <v>0</v>
      </c>
      <c r="Q842" s="44">
        <f t="shared" ca="1" si="198"/>
        <v>0</v>
      </c>
      <c r="R842" s="28">
        <f t="shared" ca="1" si="199"/>
        <v>5.1713956673790377E-6</v>
      </c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</row>
    <row r="843" spans="1:35">
      <c r="A843" s="28"/>
      <c r="B843" s="28"/>
      <c r="C843" s="121"/>
      <c r="D843" s="123">
        <f t="shared" si="185"/>
        <v>0</v>
      </c>
      <c r="E843" s="123">
        <f t="shared" si="186"/>
        <v>0</v>
      </c>
      <c r="F843" s="44">
        <f t="shared" si="187"/>
        <v>0</v>
      </c>
      <c r="G843" s="44">
        <f t="shared" si="188"/>
        <v>0</v>
      </c>
      <c r="H843" s="44">
        <f t="shared" si="189"/>
        <v>0</v>
      </c>
      <c r="I843" s="44">
        <f t="shared" si="190"/>
        <v>0</v>
      </c>
      <c r="J843" s="44">
        <f t="shared" si="191"/>
        <v>0</v>
      </c>
      <c r="K843" s="44">
        <f t="shared" si="192"/>
        <v>0</v>
      </c>
      <c r="L843" s="44">
        <f t="shared" si="193"/>
        <v>0</v>
      </c>
      <c r="M843" s="44">
        <f t="shared" ca="1" si="194"/>
        <v>-5.1713956673790377E-6</v>
      </c>
      <c r="N843" s="44">
        <f t="shared" ca="1" si="195"/>
        <v>0</v>
      </c>
      <c r="O843" s="124">
        <f t="shared" ca="1" si="196"/>
        <v>0</v>
      </c>
      <c r="P843" s="44">
        <f t="shared" ca="1" si="197"/>
        <v>0</v>
      </c>
      <c r="Q843" s="44">
        <f t="shared" ca="1" si="198"/>
        <v>0</v>
      </c>
      <c r="R843" s="28">
        <f t="shared" ca="1" si="199"/>
        <v>5.1713956673790377E-6</v>
      </c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</row>
    <row r="844" spans="1:35">
      <c r="A844" s="28"/>
      <c r="B844" s="28"/>
      <c r="C844" s="121"/>
      <c r="D844" s="123">
        <f t="shared" si="185"/>
        <v>0</v>
      </c>
      <c r="E844" s="123">
        <f t="shared" si="186"/>
        <v>0</v>
      </c>
      <c r="F844" s="44">
        <f t="shared" si="187"/>
        <v>0</v>
      </c>
      <c r="G844" s="44">
        <f t="shared" si="188"/>
        <v>0</v>
      </c>
      <c r="H844" s="44">
        <f t="shared" si="189"/>
        <v>0</v>
      </c>
      <c r="I844" s="44">
        <f t="shared" si="190"/>
        <v>0</v>
      </c>
      <c r="J844" s="44">
        <f t="shared" si="191"/>
        <v>0</v>
      </c>
      <c r="K844" s="44">
        <f t="shared" si="192"/>
        <v>0</v>
      </c>
      <c r="L844" s="44">
        <f t="shared" si="193"/>
        <v>0</v>
      </c>
      <c r="M844" s="44">
        <f t="shared" ca="1" si="194"/>
        <v>-5.1713956673790377E-6</v>
      </c>
      <c r="N844" s="44">
        <f t="shared" ca="1" si="195"/>
        <v>0</v>
      </c>
      <c r="O844" s="124">
        <f t="shared" ca="1" si="196"/>
        <v>0</v>
      </c>
      <c r="P844" s="44">
        <f t="shared" ca="1" si="197"/>
        <v>0</v>
      </c>
      <c r="Q844" s="44">
        <f t="shared" ca="1" si="198"/>
        <v>0</v>
      </c>
      <c r="R844" s="28">
        <f t="shared" ca="1" si="199"/>
        <v>5.1713956673790377E-6</v>
      </c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</row>
    <row r="845" spans="1:35">
      <c r="A845" s="28"/>
      <c r="B845" s="28"/>
      <c r="C845" s="121"/>
      <c r="D845" s="123">
        <f t="shared" si="185"/>
        <v>0</v>
      </c>
      <c r="E845" s="123">
        <f t="shared" si="186"/>
        <v>0</v>
      </c>
      <c r="F845" s="44">
        <f t="shared" si="187"/>
        <v>0</v>
      </c>
      <c r="G845" s="44">
        <f t="shared" si="188"/>
        <v>0</v>
      </c>
      <c r="H845" s="44">
        <f t="shared" si="189"/>
        <v>0</v>
      </c>
      <c r="I845" s="44">
        <f t="shared" si="190"/>
        <v>0</v>
      </c>
      <c r="J845" s="44">
        <f t="shared" si="191"/>
        <v>0</v>
      </c>
      <c r="K845" s="44">
        <f t="shared" si="192"/>
        <v>0</v>
      </c>
      <c r="L845" s="44">
        <f t="shared" si="193"/>
        <v>0</v>
      </c>
      <c r="M845" s="44">
        <f t="shared" ca="1" si="194"/>
        <v>-5.1713956673790377E-6</v>
      </c>
      <c r="N845" s="44">
        <f t="shared" ca="1" si="195"/>
        <v>0</v>
      </c>
      <c r="O845" s="124">
        <f t="shared" ca="1" si="196"/>
        <v>0</v>
      </c>
      <c r="P845" s="44">
        <f t="shared" ca="1" si="197"/>
        <v>0</v>
      </c>
      <c r="Q845" s="44">
        <f t="shared" ca="1" si="198"/>
        <v>0</v>
      </c>
      <c r="R845" s="28">
        <f t="shared" ca="1" si="199"/>
        <v>5.1713956673790377E-6</v>
      </c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</row>
    <row r="846" spans="1:35">
      <c r="A846" s="28"/>
      <c r="B846" s="28"/>
      <c r="C846" s="121"/>
      <c r="D846" s="123">
        <f t="shared" si="185"/>
        <v>0</v>
      </c>
      <c r="E846" s="123">
        <f t="shared" si="186"/>
        <v>0</v>
      </c>
      <c r="F846" s="44">
        <f t="shared" si="187"/>
        <v>0</v>
      </c>
      <c r="G846" s="44">
        <f t="shared" si="188"/>
        <v>0</v>
      </c>
      <c r="H846" s="44">
        <f t="shared" si="189"/>
        <v>0</v>
      </c>
      <c r="I846" s="44">
        <f t="shared" si="190"/>
        <v>0</v>
      </c>
      <c r="J846" s="44">
        <f t="shared" si="191"/>
        <v>0</v>
      </c>
      <c r="K846" s="44">
        <f t="shared" si="192"/>
        <v>0</v>
      </c>
      <c r="L846" s="44">
        <f t="shared" si="193"/>
        <v>0</v>
      </c>
      <c r="M846" s="44">
        <f t="shared" ca="1" si="194"/>
        <v>-5.1713956673790377E-6</v>
      </c>
      <c r="N846" s="44">
        <f t="shared" ca="1" si="195"/>
        <v>0</v>
      </c>
      <c r="O846" s="124">
        <f t="shared" ca="1" si="196"/>
        <v>0</v>
      </c>
      <c r="P846" s="44">
        <f t="shared" ca="1" si="197"/>
        <v>0</v>
      </c>
      <c r="Q846" s="44">
        <f t="shared" ca="1" si="198"/>
        <v>0</v>
      </c>
      <c r="R846" s="28">
        <f t="shared" ca="1" si="199"/>
        <v>5.1713956673790377E-6</v>
      </c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</row>
    <row r="847" spans="1:35">
      <c r="A847" s="28"/>
      <c r="B847" s="28"/>
      <c r="C847" s="121"/>
      <c r="D847" s="123">
        <f t="shared" si="185"/>
        <v>0</v>
      </c>
      <c r="E847" s="123">
        <f t="shared" si="186"/>
        <v>0</v>
      </c>
      <c r="F847" s="44">
        <f t="shared" si="187"/>
        <v>0</v>
      </c>
      <c r="G847" s="44">
        <f t="shared" si="188"/>
        <v>0</v>
      </c>
      <c r="H847" s="44">
        <f t="shared" si="189"/>
        <v>0</v>
      </c>
      <c r="I847" s="44">
        <f t="shared" si="190"/>
        <v>0</v>
      </c>
      <c r="J847" s="44">
        <f t="shared" si="191"/>
        <v>0</v>
      </c>
      <c r="K847" s="44">
        <f t="shared" si="192"/>
        <v>0</v>
      </c>
      <c r="L847" s="44">
        <f t="shared" si="193"/>
        <v>0</v>
      </c>
      <c r="M847" s="44">
        <f t="shared" ca="1" si="194"/>
        <v>-5.1713956673790377E-6</v>
      </c>
      <c r="N847" s="44">
        <f t="shared" ca="1" si="195"/>
        <v>0</v>
      </c>
      <c r="O847" s="124">
        <f t="shared" ca="1" si="196"/>
        <v>0</v>
      </c>
      <c r="P847" s="44">
        <f t="shared" ca="1" si="197"/>
        <v>0</v>
      </c>
      <c r="Q847" s="44">
        <f t="shared" ca="1" si="198"/>
        <v>0</v>
      </c>
      <c r="R847" s="28">
        <f t="shared" ca="1" si="199"/>
        <v>5.1713956673790377E-6</v>
      </c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</row>
    <row r="848" spans="1:35">
      <c r="A848" s="28"/>
      <c r="B848" s="28"/>
      <c r="C848" s="121"/>
      <c r="D848" s="123">
        <f t="shared" si="185"/>
        <v>0</v>
      </c>
      <c r="E848" s="123">
        <f t="shared" si="186"/>
        <v>0</v>
      </c>
      <c r="F848" s="44">
        <f t="shared" si="187"/>
        <v>0</v>
      </c>
      <c r="G848" s="44">
        <f t="shared" si="188"/>
        <v>0</v>
      </c>
      <c r="H848" s="44">
        <f t="shared" si="189"/>
        <v>0</v>
      </c>
      <c r="I848" s="44">
        <f t="shared" si="190"/>
        <v>0</v>
      </c>
      <c r="J848" s="44">
        <f t="shared" si="191"/>
        <v>0</v>
      </c>
      <c r="K848" s="44">
        <f t="shared" si="192"/>
        <v>0</v>
      </c>
      <c r="L848" s="44">
        <f t="shared" si="193"/>
        <v>0</v>
      </c>
      <c r="M848" s="44">
        <f t="shared" ca="1" si="194"/>
        <v>-5.1713956673790377E-6</v>
      </c>
      <c r="N848" s="44">
        <f t="shared" ca="1" si="195"/>
        <v>0</v>
      </c>
      <c r="O848" s="124">
        <f t="shared" ca="1" si="196"/>
        <v>0</v>
      </c>
      <c r="P848" s="44">
        <f t="shared" ca="1" si="197"/>
        <v>0</v>
      </c>
      <c r="Q848" s="44">
        <f t="shared" ca="1" si="198"/>
        <v>0</v>
      </c>
      <c r="R848" s="28">
        <f t="shared" ca="1" si="199"/>
        <v>5.1713956673790377E-6</v>
      </c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</row>
    <row r="849" spans="1:35">
      <c r="A849" s="28"/>
      <c r="B849" s="28"/>
      <c r="C849" s="121"/>
      <c r="D849" s="123">
        <f t="shared" si="185"/>
        <v>0</v>
      </c>
      <c r="E849" s="123">
        <f t="shared" si="186"/>
        <v>0</v>
      </c>
      <c r="F849" s="44">
        <f t="shared" si="187"/>
        <v>0</v>
      </c>
      <c r="G849" s="44">
        <f t="shared" si="188"/>
        <v>0</v>
      </c>
      <c r="H849" s="44">
        <f t="shared" si="189"/>
        <v>0</v>
      </c>
      <c r="I849" s="44">
        <f t="shared" si="190"/>
        <v>0</v>
      </c>
      <c r="J849" s="44">
        <f t="shared" si="191"/>
        <v>0</v>
      </c>
      <c r="K849" s="44">
        <f t="shared" si="192"/>
        <v>0</v>
      </c>
      <c r="L849" s="44">
        <f t="shared" si="193"/>
        <v>0</v>
      </c>
      <c r="M849" s="44">
        <f t="shared" ca="1" si="194"/>
        <v>-5.1713956673790377E-6</v>
      </c>
      <c r="N849" s="44">
        <f t="shared" ca="1" si="195"/>
        <v>0</v>
      </c>
      <c r="O849" s="124">
        <f t="shared" ca="1" si="196"/>
        <v>0</v>
      </c>
      <c r="P849" s="44">
        <f t="shared" ca="1" si="197"/>
        <v>0</v>
      </c>
      <c r="Q849" s="44">
        <f t="shared" ca="1" si="198"/>
        <v>0</v>
      </c>
      <c r="R849" s="28">
        <f t="shared" ca="1" si="199"/>
        <v>5.1713956673790377E-6</v>
      </c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</row>
    <row r="850" spans="1:35">
      <c r="A850" s="28"/>
      <c r="B850" s="28"/>
      <c r="C850" s="121"/>
      <c r="D850" s="123">
        <f t="shared" si="185"/>
        <v>0</v>
      </c>
      <c r="E850" s="123">
        <f t="shared" si="186"/>
        <v>0</v>
      </c>
      <c r="F850" s="44">
        <f t="shared" si="187"/>
        <v>0</v>
      </c>
      <c r="G850" s="44">
        <f t="shared" si="188"/>
        <v>0</v>
      </c>
      <c r="H850" s="44">
        <f t="shared" si="189"/>
        <v>0</v>
      </c>
      <c r="I850" s="44">
        <f t="shared" si="190"/>
        <v>0</v>
      </c>
      <c r="J850" s="44">
        <f t="shared" si="191"/>
        <v>0</v>
      </c>
      <c r="K850" s="44">
        <f t="shared" si="192"/>
        <v>0</v>
      </c>
      <c r="L850" s="44">
        <f t="shared" si="193"/>
        <v>0</v>
      </c>
      <c r="M850" s="44">
        <f t="shared" ca="1" si="194"/>
        <v>-5.1713956673790377E-6</v>
      </c>
      <c r="N850" s="44">
        <f t="shared" ca="1" si="195"/>
        <v>0</v>
      </c>
      <c r="O850" s="124">
        <f t="shared" ca="1" si="196"/>
        <v>0</v>
      </c>
      <c r="P850" s="44">
        <f t="shared" ca="1" si="197"/>
        <v>0</v>
      </c>
      <c r="Q850" s="44">
        <f t="shared" ca="1" si="198"/>
        <v>0</v>
      </c>
      <c r="R850" s="28">
        <f t="shared" ca="1" si="199"/>
        <v>5.1713956673790377E-6</v>
      </c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</row>
    <row r="851" spans="1:35">
      <c r="A851" s="28"/>
      <c r="B851" s="28"/>
      <c r="C851" s="121"/>
      <c r="D851" s="123">
        <f t="shared" si="185"/>
        <v>0</v>
      </c>
      <c r="E851" s="123">
        <f t="shared" si="186"/>
        <v>0</v>
      </c>
      <c r="F851" s="44">
        <f t="shared" si="187"/>
        <v>0</v>
      </c>
      <c r="G851" s="44">
        <f t="shared" si="188"/>
        <v>0</v>
      </c>
      <c r="H851" s="44">
        <f t="shared" si="189"/>
        <v>0</v>
      </c>
      <c r="I851" s="44">
        <f t="shared" si="190"/>
        <v>0</v>
      </c>
      <c r="J851" s="44">
        <f t="shared" si="191"/>
        <v>0</v>
      </c>
      <c r="K851" s="44">
        <f t="shared" si="192"/>
        <v>0</v>
      </c>
      <c r="L851" s="44">
        <f t="shared" si="193"/>
        <v>0</v>
      </c>
      <c r="M851" s="44">
        <f t="shared" ca="1" si="194"/>
        <v>-5.1713956673790377E-6</v>
      </c>
      <c r="N851" s="44">
        <f t="shared" ca="1" si="195"/>
        <v>0</v>
      </c>
      <c r="O851" s="124">
        <f t="shared" ca="1" si="196"/>
        <v>0</v>
      </c>
      <c r="P851" s="44">
        <f t="shared" ca="1" si="197"/>
        <v>0</v>
      </c>
      <c r="Q851" s="44">
        <f t="shared" ca="1" si="198"/>
        <v>0</v>
      </c>
      <c r="R851" s="28">
        <f t="shared" ca="1" si="199"/>
        <v>5.1713956673790377E-6</v>
      </c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</row>
    <row r="852" spans="1:35">
      <c r="A852" s="28"/>
      <c r="B852" s="28"/>
      <c r="C852" s="121"/>
      <c r="D852" s="123">
        <f t="shared" si="185"/>
        <v>0</v>
      </c>
      <c r="E852" s="123">
        <f t="shared" si="186"/>
        <v>0</v>
      </c>
      <c r="F852" s="44">
        <f t="shared" si="187"/>
        <v>0</v>
      </c>
      <c r="G852" s="44">
        <f t="shared" si="188"/>
        <v>0</v>
      </c>
      <c r="H852" s="44">
        <f t="shared" si="189"/>
        <v>0</v>
      </c>
      <c r="I852" s="44">
        <f t="shared" si="190"/>
        <v>0</v>
      </c>
      <c r="J852" s="44">
        <f t="shared" si="191"/>
        <v>0</v>
      </c>
      <c r="K852" s="44">
        <f t="shared" si="192"/>
        <v>0</v>
      </c>
      <c r="L852" s="44">
        <f t="shared" si="193"/>
        <v>0</v>
      </c>
      <c r="M852" s="44">
        <f t="shared" ca="1" si="194"/>
        <v>-5.1713956673790377E-6</v>
      </c>
      <c r="N852" s="44">
        <f t="shared" ca="1" si="195"/>
        <v>0</v>
      </c>
      <c r="O852" s="124">
        <f t="shared" ca="1" si="196"/>
        <v>0</v>
      </c>
      <c r="P852" s="44">
        <f t="shared" ca="1" si="197"/>
        <v>0</v>
      </c>
      <c r="Q852" s="44">
        <f t="shared" ca="1" si="198"/>
        <v>0</v>
      </c>
      <c r="R852" s="28">
        <f t="shared" ca="1" si="199"/>
        <v>5.1713956673790377E-6</v>
      </c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</row>
    <row r="853" spans="1:35">
      <c r="A853" s="28"/>
      <c r="B853" s="28"/>
      <c r="C853" s="121"/>
      <c r="D853" s="123">
        <f t="shared" ref="D853:D916" si="200">A853/A$18</f>
        <v>0</v>
      </c>
      <c r="E853" s="123">
        <f t="shared" ref="E853:E916" si="201">B853/B$18</f>
        <v>0</v>
      </c>
      <c r="F853" s="44">
        <f t="shared" ref="F853:F916" si="202">$C853*D853</f>
        <v>0</v>
      </c>
      <c r="G853" s="44">
        <f t="shared" ref="G853:G916" si="203">$C853*E853</f>
        <v>0</v>
      </c>
      <c r="H853" s="44">
        <f t="shared" ref="H853:H916" si="204">C853*D853*D853</f>
        <v>0</v>
      </c>
      <c r="I853" s="44">
        <f t="shared" ref="I853:I916" si="205">C853*D853*D853*D853</f>
        <v>0</v>
      </c>
      <c r="J853" s="44">
        <f t="shared" ref="J853:J916" si="206">C853*D853*D853*D853*D853</f>
        <v>0</v>
      </c>
      <c r="K853" s="44">
        <f t="shared" ref="K853:K916" si="207">C853*E853*D853</f>
        <v>0</v>
      </c>
      <c r="L853" s="44">
        <f t="shared" ref="L853:L916" si="208">C853*E853*D853*D853</f>
        <v>0</v>
      </c>
      <c r="M853" s="44">
        <f t="shared" ref="M853:M916" ca="1" si="209">+E$4+E$5*D853+E$6*D853^2</f>
        <v>-5.1713956673790377E-6</v>
      </c>
      <c r="N853" s="44">
        <f t="shared" ref="N853:N916" ca="1" si="210">C853*(M853-E853)^2</f>
        <v>0</v>
      </c>
      <c r="O853" s="124">
        <f t="shared" ref="O853:O916" ca="1" si="211">(C853*O$1-O$2*F853+O$3*H853)^2</f>
        <v>0</v>
      </c>
      <c r="P853" s="44">
        <f t="shared" ref="P853:P916" ca="1" si="212">(-C853*O$2+O$4*F853-O$5*H853)^2</f>
        <v>0</v>
      </c>
      <c r="Q853" s="44">
        <f t="shared" ref="Q853:Q916" ca="1" si="213">+(C853*O$3-F853*O$5+H853*O$6)^2</f>
        <v>0</v>
      </c>
      <c r="R853" s="28">
        <f t="shared" ref="R853:R916" ca="1" si="214">+E853-M853</f>
        <v>5.1713956673790377E-6</v>
      </c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</row>
    <row r="854" spans="1:35">
      <c r="A854" s="28"/>
      <c r="B854" s="28"/>
      <c r="C854" s="121"/>
      <c r="D854" s="123">
        <f t="shared" si="200"/>
        <v>0</v>
      </c>
      <c r="E854" s="123">
        <f t="shared" si="201"/>
        <v>0</v>
      </c>
      <c r="F854" s="44">
        <f t="shared" si="202"/>
        <v>0</v>
      </c>
      <c r="G854" s="44">
        <f t="shared" si="203"/>
        <v>0</v>
      </c>
      <c r="H854" s="44">
        <f t="shared" si="204"/>
        <v>0</v>
      </c>
      <c r="I854" s="44">
        <f t="shared" si="205"/>
        <v>0</v>
      </c>
      <c r="J854" s="44">
        <f t="shared" si="206"/>
        <v>0</v>
      </c>
      <c r="K854" s="44">
        <f t="shared" si="207"/>
        <v>0</v>
      </c>
      <c r="L854" s="44">
        <f t="shared" si="208"/>
        <v>0</v>
      </c>
      <c r="M854" s="44">
        <f t="shared" ca="1" si="209"/>
        <v>-5.1713956673790377E-6</v>
      </c>
      <c r="N854" s="44">
        <f t="shared" ca="1" si="210"/>
        <v>0</v>
      </c>
      <c r="O854" s="124">
        <f t="shared" ca="1" si="211"/>
        <v>0</v>
      </c>
      <c r="P854" s="44">
        <f t="shared" ca="1" si="212"/>
        <v>0</v>
      </c>
      <c r="Q854" s="44">
        <f t="shared" ca="1" si="213"/>
        <v>0</v>
      </c>
      <c r="R854" s="28">
        <f t="shared" ca="1" si="214"/>
        <v>5.1713956673790377E-6</v>
      </c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</row>
    <row r="855" spans="1:35">
      <c r="A855" s="28"/>
      <c r="B855" s="28"/>
      <c r="C855" s="121"/>
      <c r="D855" s="123">
        <f t="shared" si="200"/>
        <v>0</v>
      </c>
      <c r="E855" s="123">
        <f t="shared" si="201"/>
        <v>0</v>
      </c>
      <c r="F855" s="44">
        <f t="shared" si="202"/>
        <v>0</v>
      </c>
      <c r="G855" s="44">
        <f t="shared" si="203"/>
        <v>0</v>
      </c>
      <c r="H855" s="44">
        <f t="shared" si="204"/>
        <v>0</v>
      </c>
      <c r="I855" s="44">
        <f t="shared" si="205"/>
        <v>0</v>
      </c>
      <c r="J855" s="44">
        <f t="shared" si="206"/>
        <v>0</v>
      </c>
      <c r="K855" s="44">
        <f t="shared" si="207"/>
        <v>0</v>
      </c>
      <c r="L855" s="44">
        <f t="shared" si="208"/>
        <v>0</v>
      </c>
      <c r="M855" s="44">
        <f t="shared" ca="1" si="209"/>
        <v>-5.1713956673790377E-6</v>
      </c>
      <c r="N855" s="44">
        <f t="shared" ca="1" si="210"/>
        <v>0</v>
      </c>
      <c r="O855" s="124">
        <f t="shared" ca="1" si="211"/>
        <v>0</v>
      </c>
      <c r="P855" s="44">
        <f t="shared" ca="1" si="212"/>
        <v>0</v>
      </c>
      <c r="Q855" s="44">
        <f t="shared" ca="1" si="213"/>
        <v>0</v>
      </c>
      <c r="R855" s="28">
        <f t="shared" ca="1" si="214"/>
        <v>5.1713956673790377E-6</v>
      </c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</row>
    <row r="856" spans="1:35">
      <c r="A856" s="28"/>
      <c r="B856" s="28"/>
      <c r="C856" s="121"/>
      <c r="D856" s="123">
        <f t="shared" si="200"/>
        <v>0</v>
      </c>
      <c r="E856" s="123">
        <f t="shared" si="201"/>
        <v>0</v>
      </c>
      <c r="F856" s="44">
        <f t="shared" si="202"/>
        <v>0</v>
      </c>
      <c r="G856" s="44">
        <f t="shared" si="203"/>
        <v>0</v>
      </c>
      <c r="H856" s="44">
        <f t="shared" si="204"/>
        <v>0</v>
      </c>
      <c r="I856" s="44">
        <f t="shared" si="205"/>
        <v>0</v>
      </c>
      <c r="J856" s="44">
        <f t="shared" si="206"/>
        <v>0</v>
      </c>
      <c r="K856" s="44">
        <f t="shared" si="207"/>
        <v>0</v>
      </c>
      <c r="L856" s="44">
        <f t="shared" si="208"/>
        <v>0</v>
      </c>
      <c r="M856" s="44">
        <f t="shared" ca="1" si="209"/>
        <v>-5.1713956673790377E-6</v>
      </c>
      <c r="N856" s="44">
        <f t="shared" ca="1" si="210"/>
        <v>0</v>
      </c>
      <c r="O856" s="124">
        <f t="shared" ca="1" si="211"/>
        <v>0</v>
      </c>
      <c r="P856" s="44">
        <f t="shared" ca="1" si="212"/>
        <v>0</v>
      </c>
      <c r="Q856" s="44">
        <f t="shared" ca="1" si="213"/>
        <v>0</v>
      </c>
      <c r="R856" s="28">
        <f t="shared" ca="1" si="214"/>
        <v>5.1713956673790377E-6</v>
      </c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</row>
    <row r="857" spans="1:35">
      <c r="A857" s="28"/>
      <c r="B857" s="28"/>
      <c r="C857" s="121"/>
      <c r="D857" s="123">
        <f t="shared" si="200"/>
        <v>0</v>
      </c>
      <c r="E857" s="123">
        <f t="shared" si="201"/>
        <v>0</v>
      </c>
      <c r="F857" s="44">
        <f t="shared" si="202"/>
        <v>0</v>
      </c>
      <c r="G857" s="44">
        <f t="shared" si="203"/>
        <v>0</v>
      </c>
      <c r="H857" s="44">
        <f t="shared" si="204"/>
        <v>0</v>
      </c>
      <c r="I857" s="44">
        <f t="shared" si="205"/>
        <v>0</v>
      </c>
      <c r="J857" s="44">
        <f t="shared" si="206"/>
        <v>0</v>
      </c>
      <c r="K857" s="44">
        <f t="shared" si="207"/>
        <v>0</v>
      </c>
      <c r="L857" s="44">
        <f t="shared" si="208"/>
        <v>0</v>
      </c>
      <c r="M857" s="44">
        <f t="shared" ca="1" si="209"/>
        <v>-5.1713956673790377E-6</v>
      </c>
      <c r="N857" s="44">
        <f t="shared" ca="1" si="210"/>
        <v>0</v>
      </c>
      <c r="O857" s="124">
        <f t="shared" ca="1" si="211"/>
        <v>0</v>
      </c>
      <c r="P857" s="44">
        <f t="shared" ca="1" si="212"/>
        <v>0</v>
      </c>
      <c r="Q857" s="44">
        <f t="shared" ca="1" si="213"/>
        <v>0</v>
      </c>
      <c r="R857" s="28">
        <f t="shared" ca="1" si="214"/>
        <v>5.1713956673790377E-6</v>
      </c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</row>
    <row r="858" spans="1:35">
      <c r="A858" s="28"/>
      <c r="B858" s="28"/>
      <c r="C858" s="121"/>
      <c r="D858" s="123">
        <f t="shared" si="200"/>
        <v>0</v>
      </c>
      <c r="E858" s="123">
        <f t="shared" si="201"/>
        <v>0</v>
      </c>
      <c r="F858" s="44">
        <f t="shared" si="202"/>
        <v>0</v>
      </c>
      <c r="G858" s="44">
        <f t="shared" si="203"/>
        <v>0</v>
      </c>
      <c r="H858" s="44">
        <f t="shared" si="204"/>
        <v>0</v>
      </c>
      <c r="I858" s="44">
        <f t="shared" si="205"/>
        <v>0</v>
      </c>
      <c r="J858" s="44">
        <f t="shared" si="206"/>
        <v>0</v>
      </c>
      <c r="K858" s="44">
        <f t="shared" si="207"/>
        <v>0</v>
      </c>
      <c r="L858" s="44">
        <f t="shared" si="208"/>
        <v>0</v>
      </c>
      <c r="M858" s="44">
        <f t="shared" ca="1" si="209"/>
        <v>-5.1713956673790377E-6</v>
      </c>
      <c r="N858" s="44">
        <f t="shared" ca="1" si="210"/>
        <v>0</v>
      </c>
      <c r="O858" s="124">
        <f t="shared" ca="1" si="211"/>
        <v>0</v>
      </c>
      <c r="P858" s="44">
        <f t="shared" ca="1" si="212"/>
        <v>0</v>
      </c>
      <c r="Q858" s="44">
        <f t="shared" ca="1" si="213"/>
        <v>0</v>
      </c>
      <c r="R858" s="28">
        <f t="shared" ca="1" si="214"/>
        <v>5.1713956673790377E-6</v>
      </c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</row>
    <row r="859" spans="1:35">
      <c r="A859" s="28"/>
      <c r="B859" s="28"/>
      <c r="C859" s="121"/>
      <c r="D859" s="123">
        <f t="shared" si="200"/>
        <v>0</v>
      </c>
      <c r="E859" s="123">
        <f t="shared" si="201"/>
        <v>0</v>
      </c>
      <c r="F859" s="44">
        <f t="shared" si="202"/>
        <v>0</v>
      </c>
      <c r="G859" s="44">
        <f t="shared" si="203"/>
        <v>0</v>
      </c>
      <c r="H859" s="44">
        <f t="shared" si="204"/>
        <v>0</v>
      </c>
      <c r="I859" s="44">
        <f t="shared" si="205"/>
        <v>0</v>
      </c>
      <c r="J859" s="44">
        <f t="shared" si="206"/>
        <v>0</v>
      </c>
      <c r="K859" s="44">
        <f t="shared" si="207"/>
        <v>0</v>
      </c>
      <c r="L859" s="44">
        <f t="shared" si="208"/>
        <v>0</v>
      </c>
      <c r="M859" s="44">
        <f t="shared" ca="1" si="209"/>
        <v>-5.1713956673790377E-6</v>
      </c>
      <c r="N859" s="44">
        <f t="shared" ca="1" si="210"/>
        <v>0</v>
      </c>
      <c r="O859" s="124">
        <f t="shared" ca="1" si="211"/>
        <v>0</v>
      </c>
      <c r="P859" s="44">
        <f t="shared" ca="1" si="212"/>
        <v>0</v>
      </c>
      <c r="Q859" s="44">
        <f t="shared" ca="1" si="213"/>
        <v>0</v>
      </c>
      <c r="R859" s="28">
        <f t="shared" ca="1" si="214"/>
        <v>5.1713956673790377E-6</v>
      </c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</row>
    <row r="860" spans="1:35">
      <c r="A860" s="28"/>
      <c r="B860" s="28"/>
      <c r="C860" s="121"/>
      <c r="D860" s="123">
        <f t="shared" si="200"/>
        <v>0</v>
      </c>
      <c r="E860" s="123">
        <f t="shared" si="201"/>
        <v>0</v>
      </c>
      <c r="F860" s="44">
        <f t="shared" si="202"/>
        <v>0</v>
      </c>
      <c r="G860" s="44">
        <f t="shared" si="203"/>
        <v>0</v>
      </c>
      <c r="H860" s="44">
        <f t="shared" si="204"/>
        <v>0</v>
      </c>
      <c r="I860" s="44">
        <f t="shared" si="205"/>
        <v>0</v>
      </c>
      <c r="J860" s="44">
        <f t="shared" si="206"/>
        <v>0</v>
      </c>
      <c r="K860" s="44">
        <f t="shared" si="207"/>
        <v>0</v>
      </c>
      <c r="L860" s="44">
        <f t="shared" si="208"/>
        <v>0</v>
      </c>
      <c r="M860" s="44">
        <f t="shared" ca="1" si="209"/>
        <v>-5.1713956673790377E-6</v>
      </c>
      <c r="N860" s="44">
        <f t="shared" ca="1" si="210"/>
        <v>0</v>
      </c>
      <c r="O860" s="124">
        <f t="shared" ca="1" si="211"/>
        <v>0</v>
      </c>
      <c r="P860" s="44">
        <f t="shared" ca="1" si="212"/>
        <v>0</v>
      </c>
      <c r="Q860" s="44">
        <f t="shared" ca="1" si="213"/>
        <v>0</v>
      </c>
      <c r="R860" s="28">
        <f t="shared" ca="1" si="214"/>
        <v>5.1713956673790377E-6</v>
      </c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</row>
    <row r="861" spans="1:35">
      <c r="A861" s="28"/>
      <c r="B861" s="28"/>
      <c r="C861" s="121"/>
      <c r="D861" s="123">
        <f t="shared" si="200"/>
        <v>0</v>
      </c>
      <c r="E861" s="123">
        <f t="shared" si="201"/>
        <v>0</v>
      </c>
      <c r="F861" s="44">
        <f t="shared" si="202"/>
        <v>0</v>
      </c>
      <c r="G861" s="44">
        <f t="shared" si="203"/>
        <v>0</v>
      </c>
      <c r="H861" s="44">
        <f t="shared" si="204"/>
        <v>0</v>
      </c>
      <c r="I861" s="44">
        <f t="shared" si="205"/>
        <v>0</v>
      </c>
      <c r="J861" s="44">
        <f t="shared" si="206"/>
        <v>0</v>
      </c>
      <c r="K861" s="44">
        <f t="shared" si="207"/>
        <v>0</v>
      </c>
      <c r="L861" s="44">
        <f t="shared" si="208"/>
        <v>0</v>
      </c>
      <c r="M861" s="44">
        <f t="shared" ca="1" si="209"/>
        <v>-5.1713956673790377E-6</v>
      </c>
      <c r="N861" s="44">
        <f t="shared" ca="1" si="210"/>
        <v>0</v>
      </c>
      <c r="O861" s="124">
        <f t="shared" ca="1" si="211"/>
        <v>0</v>
      </c>
      <c r="P861" s="44">
        <f t="shared" ca="1" si="212"/>
        <v>0</v>
      </c>
      <c r="Q861" s="44">
        <f t="shared" ca="1" si="213"/>
        <v>0</v>
      </c>
      <c r="R861" s="28">
        <f t="shared" ca="1" si="214"/>
        <v>5.1713956673790377E-6</v>
      </c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</row>
    <row r="862" spans="1:35">
      <c r="A862" s="28"/>
      <c r="B862" s="28"/>
      <c r="C862" s="121"/>
      <c r="D862" s="123">
        <f t="shared" si="200"/>
        <v>0</v>
      </c>
      <c r="E862" s="123">
        <f t="shared" si="201"/>
        <v>0</v>
      </c>
      <c r="F862" s="44">
        <f t="shared" si="202"/>
        <v>0</v>
      </c>
      <c r="G862" s="44">
        <f t="shared" si="203"/>
        <v>0</v>
      </c>
      <c r="H862" s="44">
        <f t="shared" si="204"/>
        <v>0</v>
      </c>
      <c r="I862" s="44">
        <f t="shared" si="205"/>
        <v>0</v>
      </c>
      <c r="J862" s="44">
        <f t="shared" si="206"/>
        <v>0</v>
      </c>
      <c r="K862" s="44">
        <f t="shared" si="207"/>
        <v>0</v>
      </c>
      <c r="L862" s="44">
        <f t="shared" si="208"/>
        <v>0</v>
      </c>
      <c r="M862" s="44">
        <f t="shared" ca="1" si="209"/>
        <v>-5.1713956673790377E-6</v>
      </c>
      <c r="N862" s="44">
        <f t="shared" ca="1" si="210"/>
        <v>0</v>
      </c>
      <c r="O862" s="124">
        <f t="shared" ca="1" si="211"/>
        <v>0</v>
      </c>
      <c r="P862" s="44">
        <f t="shared" ca="1" si="212"/>
        <v>0</v>
      </c>
      <c r="Q862" s="44">
        <f t="shared" ca="1" si="213"/>
        <v>0</v>
      </c>
      <c r="R862" s="28">
        <f t="shared" ca="1" si="214"/>
        <v>5.1713956673790377E-6</v>
      </c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</row>
    <row r="863" spans="1:35">
      <c r="A863" s="28"/>
      <c r="B863" s="28"/>
      <c r="C863" s="121"/>
      <c r="D863" s="123">
        <f t="shared" si="200"/>
        <v>0</v>
      </c>
      <c r="E863" s="123">
        <f t="shared" si="201"/>
        <v>0</v>
      </c>
      <c r="F863" s="44">
        <f t="shared" si="202"/>
        <v>0</v>
      </c>
      <c r="G863" s="44">
        <f t="shared" si="203"/>
        <v>0</v>
      </c>
      <c r="H863" s="44">
        <f t="shared" si="204"/>
        <v>0</v>
      </c>
      <c r="I863" s="44">
        <f t="shared" si="205"/>
        <v>0</v>
      </c>
      <c r="J863" s="44">
        <f t="shared" si="206"/>
        <v>0</v>
      </c>
      <c r="K863" s="44">
        <f t="shared" si="207"/>
        <v>0</v>
      </c>
      <c r="L863" s="44">
        <f t="shared" si="208"/>
        <v>0</v>
      </c>
      <c r="M863" s="44">
        <f t="shared" ca="1" si="209"/>
        <v>-5.1713956673790377E-6</v>
      </c>
      <c r="N863" s="44">
        <f t="shared" ca="1" si="210"/>
        <v>0</v>
      </c>
      <c r="O863" s="124">
        <f t="shared" ca="1" si="211"/>
        <v>0</v>
      </c>
      <c r="P863" s="44">
        <f t="shared" ca="1" si="212"/>
        <v>0</v>
      </c>
      <c r="Q863" s="44">
        <f t="shared" ca="1" si="213"/>
        <v>0</v>
      </c>
      <c r="R863" s="28">
        <f t="shared" ca="1" si="214"/>
        <v>5.1713956673790377E-6</v>
      </c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</row>
    <row r="864" spans="1:35">
      <c r="A864" s="28"/>
      <c r="B864" s="28"/>
      <c r="C864" s="121"/>
      <c r="D864" s="123">
        <f t="shared" si="200"/>
        <v>0</v>
      </c>
      <c r="E864" s="123">
        <f t="shared" si="201"/>
        <v>0</v>
      </c>
      <c r="F864" s="44">
        <f t="shared" si="202"/>
        <v>0</v>
      </c>
      <c r="G864" s="44">
        <f t="shared" si="203"/>
        <v>0</v>
      </c>
      <c r="H864" s="44">
        <f t="shared" si="204"/>
        <v>0</v>
      </c>
      <c r="I864" s="44">
        <f t="shared" si="205"/>
        <v>0</v>
      </c>
      <c r="J864" s="44">
        <f t="shared" si="206"/>
        <v>0</v>
      </c>
      <c r="K864" s="44">
        <f t="shared" si="207"/>
        <v>0</v>
      </c>
      <c r="L864" s="44">
        <f t="shared" si="208"/>
        <v>0</v>
      </c>
      <c r="M864" s="44">
        <f t="shared" ca="1" si="209"/>
        <v>-5.1713956673790377E-6</v>
      </c>
      <c r="N864" s="44">
        <f t="shared" ca="1" si="210"/>
        <v>0</v>
      </c>
      <c r="O864" s="124">
        <f t="shared" ca="1" si="211"/>
        <v>0</v>
      </c>
      <c r="P864" s="44">
        <f t="shared" ca="1" si="212"/>
        <v>0</v>
      </c>
      <c r="Q864" s="44">
        <f t="shared" ca="1" si="213"/>
        <v>0</v>
      </c>
      <c r="R864" s="28">
        <f t="shared" ca="1" si="214"/>
        <v>5.1713956673790377E-6</v>
      </c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</row>
    <row r="865" spans="1:35">
      <c r="A865" s="28"/>
      <c r="B865" s="28"/>
      <c r="C865" s="121"/>
      <c r="D865" s="123">
        <f t="shared" si="200"/>
        <v>0</v>
      </c>
      <c r="E865" s="123">
        <f t="shared" si="201"/>
        <v>0</v>
      </c>
      <c r="F865" s="44">
        <f t="shared" si="202"/>
        <v>0</v>
      </c>
      <c r="G865" s="44">
        <f t="shared" si="203"/>
        <v>0</v>
      </c>
      <c r="H865" s="44">
        <f t="shared" si="204"/>
        <v>0</v>
      </c>
      <c r="I865" s="44">
        <f t="shared" si="205"/>
        <v>0</v>
      </c>
      <c r="J865" s="44">
        <f t="shared" si="206"/>
        <v>0</v>
      </c>
      <c r="K865" s="44">
        <f t="shared" si="207"/>
        <v>0</v>
      </c>
      <c r="L865" s="44">
        <f t="shared" si="208"/>
        <v>0</v>
      </c>
      <c r="M865" s="44">
        <f t="shared" ca="1" si="209"/>
        <v>-5.1713956673790377E-6</v>
      </c>
      <c r="N865" s="44">
        <f t="shared" ca="1" si="210"/>
        <v>0</v>
      </c>
      <c r="O865" s="124">
        <f t="shared" ca="1" si="211"/>
        <v>0</v>
      </c>
      <c r="P865" s="44">
        <f t="shared" ca="1" si="212"/>
        <v>0</v>
      </c>
      <c r="Q865" s="44">
        <f t="shared" ca="1" si="213"/>
        <v>0</v>
      </c>
      <c r="R865" s="28">
        <f t="shared" ca="1" si="214"/>
        <v>5.1713956673790377E-6</v>
      </c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</row>
    <row r="866" spans="1:35">
      <c r="A866" s="28"/>
      <c r="B866" s="28"/>
      <c r="C866" s="121"/>
      <c r="D866" s="123">
        <f t="shared" si="200"/>
        <v>0</v>
      </c>
      <c r="E866" s="123">
        <f t="shared" si="201"/>
        <v>0</v>
      </c>
      <c r="F866" s="44">
        <f t="shared" si="202"/>
        <v>0</v>
      </c>
      <c r="G866" s="44">
        <f t="shared" si="203"/>
        <v>0</v>
      </c>
      <c r="H866" s="44">
        <f t="shared" si="204"/>
        <v>0</v>
      </c>
      <c r="I866" s="44">
        <f t="shared" si="205"/>
        <v>0</v>
      </c>
      <c r="J866" s="44">
        <f t="shared" si="206"/>
        <v>0</v>
      </c>
      <c r="K866" s="44">
        <f t="shared" si="207"/>
        <v>0</v>
      </c>
      <c r="L866" s="44">
        <f t="shared" si="208"/>
        <v>0</v>
      </c>
      <c r="M866" s="44">
        <f t="shared" ca="1" si="209"/>
        <v>-5.1713956673790377E-6</v>
      </c>
      <c r="N866" s="44">
        <f t="shared" ca="1" si="210"/>
        <v>0</v>
      </c>
      <c r="O866" s="124">
        <f t="shared" ca="1" si="211"/>
        <v>0</v>
      </c>
      <c r="P866" s="44">
        <f t="shared" ca="1" si="212"/>
        <v>0</v>
      </c>
      <c r="Q866" s="44">
        <f t="shared" ca="1" si="213"/>
        <v>0</v>
      </c>
      <c r="R866" s="28">
        <f t="shared" ca="1" si="214"/>
        <v>5.1713956673790377E-6</v>
      </c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</row>
    <row r="867" spans="1:35">
      <c r="A867" s="28"/>
      <c r="B867" s="28"/>
      <c r="C867" s="121"/>
      <c r="D867" s="123">
        <f t="shared" si="200"/>
        <v>0</v>
      </c>
      <c r="E867" s="123">
        <f t="shared" si="201"/>
        <v>0</v>
      </c>
      <c r="F867" s="44">
        <f t="shared" si="202"/>
        <v>0</v>
      </c>
      <c r="G867" s="44">
        <f t="shared" si="203"/>
        <v>0</v>
      </c>
      <c r="H867" s="44">
        <f t="shared" si="204"/>
        <v>0</v>
      </c>
      <c r="I867" s="44">
        <f t="shared" si="205"/>
        <v>0</v>
      </c>
      <c r="J867" s="44">
        <f t="shared" si="206"/>
        <v>0</v>
      </c>
      <c r="K867" s="44">
        <f t="shared" si="207"/>
        <v>0</v>
      </c>
      <c r="L867" s="44">
        <f t="shared" si="208"/>
        <v>0</v>
      </c>
      <c r="M867" s="44">
        <f t="shared" ca="1" si="209"/>
        <v>-5.1713956673790377E-6</v>
      </c>
      <c r="N867" s="44">
        <f t="shared" ca="1" si="210"/>
        <v>0</v>
      </c>
      <c r="O867" s="124">
        <f t="shared" ca="1" si="211"/>
        <v>0</v>
      </c>
      <c r="P867" s="44">
        <f t="shared" ca="1" si="212"/>
        <v>0</v>
      </c>
      <c r="Q867" s="44">
        <f t="shared" ca="1" si="213"/>
        <v>0</v>
      </c>
      <c r="R867" s="28">
        <f t="shared" ca="1" si="214"/>
        <v>5.1713956673790377E-6</v>
      </c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</row>
    <row r="868" spans="1:35">
      <c r="A868" s="28"/>
      <c r="B868" s="28"/>
      <c r="C868" s="121"/>
      <c r="D868" s="123">
        <f t="shared" si="200"/>
        <v>0</v>
      </c>
      <c r="E868" s="123">
        <f t="shared" si="201"/>
        <v>0</v>
      </c>
      <c r="F868" s="44">
        <f t="shared" si="202"/>
        <v>0</v>
      </c>
      <c r="G868" s="44">
        <f t="shared" si="203"/>
        <v>0</v>
      </c>
      <c r="H868" s="44">
        <f t="shared" si="204"/>
        <v>0</v>
      </c>
      <c r="I868" s="44">
        <f t="shared" si="205"/>
        <v>0</v>
      </c>
      <c r="J868" s="44">
        <f t="shared" si="206"/>
        <v>0</v>
      </c>
      <c r="K868" s="44">
        <f t="shared" si="207"/>
        <v>0</v>
      </c>
      <c r="L868" s="44">
        <f t="shared" si="208"/>
        <v>0</v>
      </c>
      <c r="M868" s="44">
        <f t="shared" ca="1" si="209"/>
        <v>-5.1713956673790377E-6</v>
      </c>
      <c r="N868" s="44">
        <f t="shared" ca="1" si="210"/>
        <v>0</v>
      </c>
      <c r="O868" s="124">
        <f t="shared" ca="1" si="211"/>
        <v>0</v>
      </c>
      <c r="P868" s="44">
        <f t="shared" ca="1" si="212"/>
        <v>0</v>
      </c>
      <c r="Q868" s="44">
        <f t="shared" ca="1" si="213"/>
        <v>0</v>
      </c>
      <c r="R868" s="28">
        <f t="shared" ca="1" si="214"/>
        <v>5.1713956673790377E-6</v>
      </c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</row>
    <row r="869" spans="1:35">
      <c r="A869" s="28"/>
      <c r="B869" s="28"/>
      <c r="C869" s="121"/>
      <c r="D869" s="123">
        <f t="shared" si="200"/>
        <v>0</v>
      </c>
      <c r="E869" s="123">
        <f t="shared" si="201"/>
        <v>0</v>
      </c>
      <c r="F869" s="44">
        <f t="shared" si="202"/>
        <v>0</v>
      </c>
      <c r="G869" s="44">
        <f t="shared" si="203"/>
        <v>0</v>
      </c>
      <c r="H869" s="44">
        <f t="shared" si="204"/>
        <v>0</v>
      </c>
      <c r="I869" s="44">
        <f t="shared" si="205"/>
        <v>0</v>
      </c>
      <c r="J869" s="44">
        <f t="shared" si="206"/>
        <v>0</v>
      </c>
      <c r="K869" s="44">
        <f t="shared" si="207"/>
        <v>0</v>
      </c>
      <c r="L869" s="44">
        <f t="shared" si="208"/>
        <v>0</v>
      </c>
      <c r="M869" s="44">
        <f t="shared" ca="1" si="209"/>
        <v>-5.1713956673790377E-6</v>
      </c>
      <c r="N869" s="44">
        <f t="shared" ca="1" si="210"/>
        <v>0</v>
      </c>
      <c r="O869" s="124">
        <f t="shared" ca="1" si="211"/>
        <v>0</v>
      </c>
      <c r="P869" s="44">
        <f t="shared" ca="1" si="212"/>
        <v>0</v>
      </c>
      <c r="Q869" s="44">
        <f t="shared" ca="1" si="213"/>
        <v>0</v>
      </c>
      <c r="R869" s="28">
        <f t="shared" ca="1" si="214"/>
        <v>5.1713956673790377E-6</v>
      </c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</row>
    <row r="870" spans="1:35">
      <c r="A870" s="28"/>
      <c r="B870" s="28"/>
      <c r="C870" s="121"/>
      <c r="D870" s="123">
        <f t="shared" si="200"/>
        <v>0</v>
      </c>
      <c r="E870" s="123">
        <f t="shared" si="201"/>
        <v>0</v>
      </c>
      <c r="F870" s="44">
        <f t="shared" si="202"/>
        <v>0</v>
      </c>
      <c r="G870" s="44">
        <f t="shared" si="203"/>
        <v>0</v>
      </c>
      <c r="H870" s="44">
        <f t="shared" si="204"/>
        <v>0</v>
      </c>
      <c r="I870" s="44">
        <f t="shared" si="205"/>
        <v>0</v>
      </c>
      <c r="J870" s="44">
        <f t="shared" si="206"/>
        <v>0</v>
      </c>
      <c r="K870" s="44">
        <f t="shared" si="207"/>
        <v>0</v>
      </c>
      <c r="L870" s="44">
        <f t="shared" si="208"/>
        <v>0</v>
      </c>
      <c r="M870" s="44">
        <f t="shared" ca="1" si="209"/>
        <v>-5.1713956673790377E-6</v>
      </c>
      <c r="N870" s="44">
        <f t="shared" ca="1" si="210"/>
        <v>0</v>
      </c>
      <c r="O870" s="124">
        <f t="shared" ca="1" si="211"/>
        <v>0</v>
      </c>
      <c r="P870" s="44">
        <f t="shared" ca="1" si="212"/>
        <v>0</v>
      </c>
      <c r="Q870" s="44">
        <f t="shared" ca="1" si="213"/>
        <v>0</v>
      </c>
      <c r="R870" s="28">
        <f t="shared" ca="1" si="214"/>
        <v>5.1713956673790377E-6</v>
      </c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</row>
    <row r="871" spans="1:35">
      <c r="A871" s="28"/>
      <c r="B871" s="28"/>
      <c r="C871" s="121"/>
      <c r="D871" s="123">
        <f t="shared" si="200"/>
        <v>0</v>
      </c>
      <c r="E871" s="123">
        <f t="shared" si="201"/>
        <v>0</v>
      </c>
      <c r="F871" s="44">
        <f t="shared" si="202"/>
        <v>0</v>
      </c>
      <c r="G871" s="44">
        <f t="shared" si="203"/>
        <v>0</v>
      </c>
      <c r="H871" s="44">
        <f t="shared" si="204"/>
        <v>0</v>
      </c>
      <c r="I871" s="44">
        <f t="shared" si="205"/>
        <v>0</v>
      </c>
      <c r="J871" s="44">
        <f t="shared" si="206"/>
        <v>0</v>
      </c>
      <c r="K871" s="44">
        <f t="shared" si="207"/>
        <v>0</v>
      </c>
      <c r="L871" s="44">
        <f t="shared" si="208"/>
        <v>0</v>
      </c>
      <c r="M871" s="44">
        <f t="shared" ca="1" si="209"/>
        <v>-5.1713956673790377E-6</v>
      </c>
      <c r="N871" s="44">
        <f t="shared" ca="1" si="210"/>
        <v>0</v>
      </c>
      <c r="O871" s="124">
        <f t="shared" ca="1" si="211"/>
        <v>0</v>
      </c>
      <c r="P871" s="44">
        <f t="shared" ca="1" si="212"/>
        <v>0</v>
      </c>
      <c r="Q871" s="44">
        <f t="shared" ca="1" si="213"/>
        <v>0</v>
      </c>
      <c r="R871" s="28">
        <f t="shared" ca="1" si="214"/>
        <v>5.1713956673790377E-6</v>
      </c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</row>
    <row r="872" spans="1:35">
      <c r="A872" s="28"/>
      <c r="B872" s="28"/>
      <c r="C872" s="121"/>
      <c r="D872" s="123">
        <f t="shared" si="200"/>
        <v>0</v>
      </c>
      <c r="E872" s="123">
        <f t="shared" si="201"/>
        <v>0</v>
      </c>
      <c r="F872" s="44">
        <f t="shared" si="202"/>
        <v>0</v>
      </c>
      <c r="G872" s="44">
        <f t="shared" si="203"/>
        <v>0</v>
      </c>
      <c r="H872" s="44">
        <f t="shared" si="204"/>
        <v>0</v>
      </c>
      <c r="I872" s="44">
        <f t="shared" si="205"/>
        <v>0</v>
      </c>
      <c r="J872" s="44">
        <f t="shared" si="206"/>
        <v>0</v>
      </c>
      <c r="K872" s="44">
        <f t="shared" si="207"/>
        <v>0</v>
      </c>
      <c r="L872" s="44">
        <f t="shared" si="208"/>
        <v>0</v>
      </c>
      <c r="M872" s="44">
        <f t="shared" ca="1" si="209"/>
        <v>-5.1713956673790377E-6</v>
      </c>
      <c r="N872" s="44">
        <f t="shared" ca="1" si="210"/>
        <v>0</v>
      </c>
      <c r="O872" s="124">
        <f t="shared" ca="1" si="211"/>
        <v>0</v>
      </c>
      <c r="P872" s="44">
        <f t="shared" ca="1" si="212"/>
        <v>0</v>
      </c>
      <c r="Q872" s="44">
        <f t="shared" ca="1" si="213"/>
        <v>0</v>
      </c>
      <c r="R872" s="28">
        <f t="shared" ca="1" si="214"/>
        <v>5.1713956673790377E-6</v>
      </c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</row>
    <row r="873" spans="1:35">
      <c r="A873" s="28"/>
      <c r="B873" s="28"/>
      <c r="C873" s="121"/>
      <c r="D873" s="123">
        <f t="shared" si="200"/>
        <v>0</v>
      </c>
      <c r="E873" s="123">
        <f t="shared" si="201"/>
        <v>0</v>
      </c>
      <c r="F873" s="44">
        <f t="shared" si="202"/>
        <v>0</v>
      </c>
      <c r="G873" s="44">
        <f t="shared" si="203"/>
        <v>0</v>
      </c>
      <c r="H873" s="44">
        <f t="shared" si="204"/>
        <v>0</v>
      </c>
      <c r="I873" s="44">
        <f t="shared" si="205"/>
        <v>0</v>
      </c>
      <c r="J873" s="44">
        <f t="shared" si="206"/>
        <v>0</v>
      </c>
      <c r="K873" s="44">
        <f t="shared" si="207"/>
        <v>0</v>
      </c>
      <c r="L873" s="44">
        <f t="shared" si="208"/>
        <v>0</v>
      </c>
      <c r="M873" s="44">
        <f t="shared" ca="1" si="209"/>
        <v>-5.1713956673790377E-6</v>
      </c>
      <c r="N873" s="44">
        <f t="shared" ca="1" si="210"/>
        <v>0</v>
      </c>
      <c r="O873" s="124">
        <f t="shared" ca="1" si="211"/>
        <v>0</v>
      </c>
      <c r="P873" s="44">
        <f t="shared" ca="1" si="212"/>
        <v>0</v>
      </c>
      <c r="Q873" s="44">
        <f t="shared" ca="1" si="213"/>
        <v>0</v>
      </c>
      <c r="R873" s="28">
        <f t="shared" ca="1" si="214"/>
        <v>5.1713956673790377E-6</v>
      </c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</row>
    <row r="874" spans="1:35">
      <c r="A874" s="28"/>
      <c r="B874" s="28"/>
      <c r="C874" s="121"/>
      <c r="D874" s="123">
        <f t="shared" si="200"/>
        <v>0</v>
      </c>
      <c r="E874" s="123">
        <f t="shared" si="201"/>
        <v>0</v>
      </c>
      <c r="F874" s="44">
        <f t="shared" si="202"/>
        <v>0</v>
      </c>
      <c r="G874" s="44">
        <f t="shared" si="203"/>
        <v>0</v>
      </c>
      <c r="H874" s="44">
        <f t="shared" si="204"/>
        <v>0</v>
      </c>
      <c r="I874" s="44">
        <f t="shared" si="205"/>
        <v>0</v>
      </c>
      <c r="J874" s="44">
        <f t="shared" si="206"/>
        <v>0</v>
      </c>
      <c r="K874" s="44">
        <f t="shared" si="207"/>
        <v>0</v>
      </c>
      <c r="L874" s="44">
        <f t="shared" si="208"/>
        <v>0</v>
      </c>
      <c r="M874" s="44">
        <f t="shared" ca="1" si="209"/>
        <v>-5.1713956673790377E-6</v>
      </c>
      <c r="N874" s="44">
        <f t="shared" ca="1" si="210"/>
        <v>0</v>
      </c>
      <c r="O874" s="124">
        <f t="shared" ca="1" si="211"/>
        <v>0</v>
      </c>
      <c r="P874" s="44">
        <f t="shared" ca="1" si="212"/>
        <v>0</v>
      </c>
      <c r="Q874" s="44">
        <f t="shared" ca="1" si="213"/>
        <v>0</v>
      </c>
      <c r="R874" s="28">
        <f t="shared" ca="1" si="214"/>
        <v>5.1713956673790377E-6</v>
      </c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</row>
    <row r="875" spans="1:35">
      <c r="A875" s="28"/>
      <c r="B875" s="28"/>
      <c r="C875" s="121"/>
      <c r="D875" s="123">
        <f t="shared" si="200"/>
        <v>0</v>
      </c>
      <c r="E875" s="123">
        <f t="shared" si="201"/>
        <v>0</v>
      </c>
      <c r="F875" s="44">
        <f t="shared" si="202"/>
        <v>0</v>
      </c>
      <c r="G875" s="44">
        <f t="shared" si="203"/>
        <v>0</v>
      </c>
      <c r="H875" s="44">
        <f t="shared" si="204"/>
        <v>0</v>
      </c>
      <c r="I875" s="44">
        <f t="shared" si="205"/>
        <v>0</v>
      </c>
      <c r="J875" s="44">
        <f t="shared" si="206"/>
        <v>0</v>
      </c>
      <c r="K875" s="44">
        <f t="shared" si="207"/>
        <v>0</v>
      </c>
      <c r="L875" s="44">
        <f t="shared" si="208"/>
        <v>0</v>
      </c>
      <c r="M875" s="44">
        <f t="shared" ca="1" si="209"/>
        <v>-5.1713956673790377E-6</v>
      </c>
      <c r="N875" s="44">
        <f t="shared" ca="1" si="210"/>
        <v>0</v>
      </c>
      <c r="O875" s="124">
        <f t="shared" ca="1" si="211"/>
        <v>0</v>
      </c>
      <c r="P875" s="44">
        <f t="shared" ca="1" si="212"/>
        <v>0</v>
      </c>
      <c r="Q875" s="44">
        <f t="shared" ca="1" si="213"/>
        <v>0</v>
      </c>
      <c r="R875" s="28">
        <f t="shared" ca="1" si="214"/>
        <v>5.1713956673790377E-6</v>
      </c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</row>
    <row r="876" spans="1:35">
      <c r="A876" s="28"/>
      <c r="B876" s="28"/>
      <c r="C876" s="121"/>
      <c r="D876" s="123">
        <f t="shared" si="200"/>
        <v>0</v>
      </c>
      <c r="E876" s="123">
        <f t="shared" si="201"/>
        <v>0</v>
      </c>
      <c r="F876" s="44">
        <f t="shared" si="202"/>
        <v>0</v>
      </c>
      <c r="G876" s="44">
        <f t="shared" si="203"/>
        <v>0</v>
      </c>
      <c r="H876" s="44">
        <f t="shared" si="204"/>
        <v>0</v>
      </c>
      <c r="I876" s="44">
        <f t="shared" si="205"/>
        <v>0</v>
      </c>
      <c r="J876" s="44">
        <f t="shared" si="206"/>
        <v>0</v>
      </c>
      <c r="K876" s="44">
        <f t="shared" si="207"/>
        <v>0</v>
      </c>
      <c r="L876" s="44">
        <f t="shared" si="208"/>
        <v>0</v>
      </c>
      <c r="M876" s="44">
        <f t="shared" ca="1" si="209"/>
        <v>-5.1713956673790377E-6</v>
      </c>
      <c r="N876" s="44">
        <f t="shared" ca="1" si="210"/>
        <v>0</v>
      </c>
      <c r="O876" s="124">
        <f t="shared" ca="1" si="211"/>
        <v>0</v>
      </c>
      <c r="P876" s="44">
        <f t="shared" ca="1" si="212"/>
        <v>0</v>
      </c>
      <c r="Q876" s="44">
        <f t="shared" ca="1" si="213"/>
        <v>0</v>
      </c>
      <c r="R876" s="28">
        <f t="shared" ca="1" si="214"/>
        <v>5.1713956673790377E-6</v>
      </c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</row>
    <row r="877" spans="1:35">
      <c r="A877" s="28"/>
      <c r="B877" s="28"/>
      <c r="C877" s="121"/>
      <c r="D877" s="123">
        <f t="shared" si="200"/>
        <v>0</v>
      </c>
      <c r="E877" s="123">
        <f t="shared" si="201"/>
        <v>0</v>
      </c>
      <c r="F877" s="44">
        <f t="shared" si="202"/>
        <v>0</v>
      </c>
      <c r="G877" s="44">
        <f t="shared" si="203"/>
        <v>0</v>
      </c>
      <c r="H877" s="44">
        <f t="shared" si="204"/>
        <v>0</v>
      </c>
      <c r="I877" s="44">
        <f t="shared" si="205"/>
        <v>0</v>
      </c>
      <c r="J877" s="44">
        <f t="shared" si="206"/>
        <v>0</v>
      </c>
      <c r="K877" s="44">
        <f t="shared" si="207"/>
        <v>0</v>
      </c>
      <c r="L877" s="44">
        <f t="shared" si="208"/>
        <v>0</v>
      </c>
      <c r="M877" s="44">
        <f t="shared" ca="1" si="209"/>
        <v>-5.1713956673790377E-6</v>
      </c>
      <c r="N877" s="44">
        <f t="shared" ca="1" si="210"/>
        <v>0</v>
      </c>
      <c r="O877" s="124">
        <f t="shared" ca="1" si="211"/>
        <v>0</v>
      </c>
      <c r="P877" s="44">
        <f t="shared" ca="1" si="212"/>
        <v>0</v>
      </c>
      <c r="Q877" s="44">
        <f t="shared" ca="1" si="213"/>
        <v>0</v>
      </c>
      <c r="R877" s="28">
        <f t="shared" ca="1" si="214"/>
        <v>5.1713956673790377E-6</v>
      </c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</row>
    <row r="878" spans="1:35">
      <c r="A878" s="28"/>
      <c r="B878" s="28"/>
      <c r="C878" s="121"/>
      <c r="D878" s="123">
        <f t="shared" si="200"/>
        <v>0</v>
      </c>
      <c r="E878" s="123">
        <f t="shared" si="201"/>
        <v>0</v>
      </c>
      <c r="F878" s="44">
        <f t="shared" si="202"/>
        <v>0</v>
      </c>
      <c r="G878" s="44">
        <f t="shared" si="203"/>
        <v>0</v>
      </c>
      <c r="H878" s="44">
        <f t="shared" si="204"/>
        <v>0</v>
      </c>
      <c r="I878" s="44">
        <f t="shared" si="205"/>
        <v>0</v>
      </c>
      <c r="J878" s="44">
        <f t="shared" si="206"/>
        <v>0</v>
      </c>
      <c r="K878" s="44">
        <f t="shared" si="207"/>
        <v>0</v>
      </c>
      <c r="L878" s="44">
        <f t="shared" si="208"/>
        <v>0</v>
      </c>
      <c r="M878" s="44">
        <f t="shared" ca="1" si="209"/>
        <v>-5.1713956673790377E-6</v>
      </c>
      <c r="N878" s="44">
        <f t="shared" ca="1" si="210"/>
        <v>0</v>
      </c>
      <c r="O878" s="124">
        <f t="shared" ca="1" si="211"/>
        <v>0</v>
      </c>
      <c r="P878" s="44">
        <f t="shared" ca="1" si="212"/>
        <v>0</v>
      </c>
      <c r="Q878" s="44">
        <f t="shared" ca="1" si="213"/>
        <v>0</v>
      </c>
      <c r="R878" s="28">
        <f t="shared" ca="1" si="214"/>
        <v>5.1713956673790377E-6</v>
      </c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</row>
    <row r="879" spans="1:35">
      <c r="A879" s="28"/>
      <c r="B879" s="28"/>
      <c r="C879" s="121"/>
      <c r="D879" s="123">
        <f t="shared" si="200"/>
        <v>0</v>
      </c>
      <c r="E879" s="123">
        <f t="shared" si="201"/>
        <v>0</v>
      </c>
      <c r="F879" s="44">
        <f t="shared" si="202"/>
        <v>0</v>
      </c>
      <c r="G879" s="44">
        <f t="shared" si="203"/>
        <v>0</v>
      </c>
      <c r="H879" s="44">
        <f t="shared" si="204"/>
        <v>0</v>
      </c>
      <c r="I879" s="44">
        <f t="shared" si="205"/>
        <v>0</v>
      </c>
      <c r="J879" s="44">
        <f t="shared" si="206"/>
        <v>0</v>
      </c>
      <c r="K879" s="44">
        <f t="shared" si="207"/>
        <v>0</v>
      </c>
      <c r="L879" s="44">
        <f t="shared" si="208"/>
        <v>0</v>
      </c>
      <c r="M879" s="44">
        <f t="shared" ca="1" si="209"/>
        <v>-5.1713956673790377E-6</v>
      </c>
      <c r="N879" s="44">
        <f t="shared" ca="1" si="210"/>
        <v>0</v>
      </c>
      <c r="O879" s="124">
        <f t="shared" ca="1" si="211"/>
        <v>0</v>
      </c>
      <c r="P879" s="44">
        <f t="shared" ca="1" si="212"/>
        <v>0</v>
      </c>
      <c r="Q879" s="44">
        <f t="shared" ca="1" si="213"/>
        <v>0</v>
      </c>
      <c r="R879" s="28">
        <f t="shared" ca="1" si="214"/>
        <v>5.1713956673790377E-6</v>
      </c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</row>
    <row r="880" spans="1:35">
      <c r="A880" s="28"/>
      <c r="B880" s="28"/>
      <c r="C880" s="121"/>
      <c r="D880" s="123">
        <f t="shared" si="200"/>
        <v>0</v>
      </c>
      <c r="E880" s="123">
        <f t="shared" si="201"/>
        <v>0</v>
      </c>
      <c r="F880" s="44">
        <f t="shared" si="202"/>
        <v>0</v>
      </c>
      <c r="G880" s="44">
        <f t="shared" si="203"/>
        <v>0</v>
      </c>
      <c r="H880" s="44">
        <f t="shared" si="204"/>
        <v>0</v>
      </c>
      <c r="I880" s="44">
        <f t="shared" si="205"/>
        <v>0</v>
      </c>
      <c r="J880" s="44">
        <f t="shared" si="206"/>
        <v>0</v>
      </c>
      <c r="K880" s="44">
        <f t="shared" si="207"/>
        <v>0</v>
      </c>
      <c r="L880" s="44">
        <f t="shared" si="208"/>
        <v>0</v>
      </c>
      <c r="M880" s="44">
        <f t="shared" ca="1" si="209"/>
        <v>-5.1713956673790377E-6</v>
      </c>
      <c r="N880" s="44">
        <f t="shared" ca="1" si="210"/>
        <v>0</v>
      </c>
      <c r="O880" s="124">
        <f t="shared" ca="1" si="211"/>
        <v>0</v>
      </c>
      <c r="P880" s="44">
        <f t="shared" ca="1" si="212"/>
        <v>0</v>
      </c>
      <c r="Q880" s="44">
        <f t="shared" ca="1" si="213"/>
        <v>0</v>
      </c>
      <c r="R880" s="28">
        <f t="shared" ca="1" si="214"/>
        <v>5.1713956673790377E-6</v>
      </c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</row>
    <row r="881" spans="1:35">
      <c r="A881" s="28"/>
      <c r="B881" s="28"/>
      <c r="C881" s="121"/>
      <c r="D881" s="123">
        <f t="shared" si="200"/>
        <v>0</v>
      </c>
      <c r="E881" s="123">
        <f t="shared" si="201"/>
        <v>0</v>
      </c>
      <c r="F881" s="44">
        <f t="shared" si="202"/>
        <v>0</v>
      </c>
      <c r="G881" s="44">
        <f t="shared" si="203"/>
        <v>0</v>
      </c>
      <c r="H881" s="44">
        <f t="shared" si="204"/>
        <v>0</v>
      </c>
      <c r="I881" s="44">
        <f t="shared" si="205"/>
        <v>0</v>
      </c>
      <c r="J881" s="44">
        <f t="shared" si="206"/>
        <v>0</v>
      </c>
      <c r="K881" s="44">
        <f t="shared" si="207"/>
        <v>0</v>
      </c>
      <c r="L881" s="44">
        <f t="shared" si="208"/>
        <v>0</v>
      </c>
      <c r="M881" s="44">
        <f t="shared" ca="1" si="209"/>
        <v>-5.1713956673790377E-6</v>
      </c>
      <c r="N881" s="44">
        <f t="shared" ca="1" si="210"/>
        <v>0</v>
      </c>
      <c r="O881" s="124">
        <f t="shared" ca="1" si="211"/>
        <v>0</v>
      </c>
      <c r="P881" s="44">
        <f t="shared" ca="1" si="212"/>
        <v>0</v>
      </c>
      <c r="Q881" s="44">
        <f t="shared" ca="1" si="213"/>
        <v>0</v>
      </c>
      <c r="R881" s="28">
        <f t="shared" ca="1" si="214"/>
        <v>5.1713956673790377E-6</v>
      </c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</row>
    <row r="882" spans="1:35">
      <c r="A882" s="28"/>
      <c r="B882" s="28"/>
      <c r="C882" s="121"/>
      <c r="D882" s="123">
        <f t="shared" si="200"/>
        <v>0</v>
      </c>
      <c r="E882" s="123">
        <f t="shared" si="201"/>
        <v>0</v>
      </c>
      <c r="F882" s="44">
        <f t="shared" si="202"/>
        <v>0</v>
      </c>
      <c r="G882" s="44">
        <f t="shared" si="203"/>
        <v>0</v>
      </c>
      <c r="H882" s="44">
        <f t="shared" si="204"/>
        <v>0</v>
      </c>
      <c r="I882" s="44">
        <f t="shared" si="205"/>
        <v>0</v>
      </c>
      <c r="J882" s="44">
        <f t="shared" si="206"/>
        <v>0</v>
      </c>
      <c r="K882" s="44">
        <f t="shared" si="207"/>
        <v>0</v>
      </c>
      <c r="L882" s="44">
        <f t="shared" si="208"/>
        <v>0</v>
      </c>
      <c r="M882" s="44">
        <f t="shared" ca="1" si="209"/>
        <v>-5.1713956673790377E-6</v>
      </c>
      <c r="N882" s="44">
        <f t="shared" ca="1" si="210"/>
        <v>0</v>
      </c>
      <c r="O882" s="124">
        <f t="shared" ca="1" si="211"/>
        <v>0</v>
      </c>
      <c r="P882" s="44">
        <f t="shared" ca="1" si="212"/>
        <v>0</v>
      </c>
      <c r="Q882" s="44">
        <f t="shared" ca="1" si="213"/>
        <v>0</v>
      </c>
      <c r="R882" s="28">
        <f t="shared" ca="1" si="214"/>
        <v>5.1713956673790377E-6</v>
      </c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</row>
    <row r="883" spans="1:35">
      <c r="A883" s="28"/>
      <c r="B883" s="28"/>
      <c r="C883" s="121"/>
      <c r="D883" s="123">
        <f t="shared" si="200"/>
        <v>0</v>
      </c>
      <c r="E883" s="123">
        <f t="shared" si="201"/>
        <v>0</v>
      </c>
      <c r="F883" s="44">
        <f t="shared" si="202"/>
        <v>0</v>
      </c>
      <c r="G883" s="44">
        <f t="shared" si="203"/>
        <v>0</v>
      </c>
      <c r="H883" s="44">
        <f t="shared" si="204"/>
        <v>0</v>
      </c>
      <c r="I883" s="44">
        <f t="shared" si="205"/>
        <v>0</v>
      </c>
      <c r="J883" s="44">
        <f t="shared" si="206"/>
        <v>0</v>
      </c>
      <c r="K883" s="44">
        <f t="shared" si="207"/>
        <v>0</v>
      </c>
      <c r="L883" s="44">
        <f t="shared" si="208"/>
        <v>0</v>
      </c>
      <c r="M883" s="44">
        <f t="shared" ca="1" si="209"/>
        <v>-5.1713956673790377E-6</v>
      </c>
      <c r="N883" s="44">
        <f t="shared" ca="1" si="210"/>
        <v>0</v>
      </c>
      <c r="O883" s="124">
        <f t="shared" ca="1" si="211"/>
        <v>0</v>
      </c>
      <c r="P883" s="44">
        <f t="shared" ca="1" si="212"/>
        <v>0</v>
      </c>
      <c r="Q883" s="44">
        <f t="shared" ca="1" si="213"/>
        <v>0</v>
      </c>
      <c r="R883" s="28">
        <f t="shared" ca="1" si="214"/>
        <v>5.1713956673790377E-6</v>
      </c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</row>
    <row r="884" spans="1:35">
      <c r="A884" s="28"/>
      <c r="B884" s="28"/>
      <c r="C884" s="121"/>
      <c r="D884" s="123">
        <f t="shared" si="200"/>
        <v>0</v>
      </c>
      <c r="E884" s="123">
        <f t="shared" si="201"/>
        <v>0</v>
      </c>
      <c r="F884" s="44">
        <f t="shared" si="202"/>
        <v>0</v>
      </c>
      <c r="G884" s="44">
        <f t="shared" si="203"/>
        <v>0</v>
      </c>
      <c r="H884" s="44">
        <f t="shared" si="204"/>
        <v>0</v>
      </c>
      <c r="I884" s="44">
        <f t="shared" si="205"/>
        <v>0</v>
      </c>
      <c r="J884" s="44">
        <f t="shared" si="206"/>
        <v>0</v>
      </c>
      <c r="K884" s="44">
        <f t="shared" si="207"/>
        <v>0</v>
      </c>
      <c r="L884" s="44">
        <f t="shared" si="208"/>
        <v>0</v>
      </c>
      <c r="M884" s="44">
        <f t="shared" ca="1" si="209"/>
        <v>-5.1713956673790377E-6</v>
      </c>
      <c r="N884" s="44">
        <f t="shared" ca="1" si="210"/>
        <v>0</v>
      </c>
      <c r="O884" s="124">
        <f t="shared" ca="1" si="211"/>
        <v>0</v>
      </c>
      <c r="P884" s="44">
        <f t="shared" ca="1" si="212"/>
        <v>0</v>
      </c>
      <c r="Q884" s="44">
        <f t="shared" ca="1" si="213"/>
        <v>0</v>
      </c>
      <c r="R884" s="28">
        <f t="shared" ca="1" si="214"/>
        <v>5.1713956673790377E-6</v>
      </c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</row>
    <row r="885" spans="1:35">
      <c r="A885" s="28"/>
      <c r="B885" s="28"/>
      <c r="C885" s="121"/>
      <c r="D885" s="123">
        <f t="shared" si="200"/>
        <v>0</v>
      </c>
      <c r="E885" s="123">
        <f t="shared" si="201"/>
        <v>0</v>
      </c>
      <c r="F885" s="44">
        <f t="shared" si="202"/>
        <v>0</v>
      </c>
      <c r="G885" s="44">
        <f t="shared" si="203"/>
        <v>0</v>
      </c>
      <c r="H885" s="44">
        <f t="shared" si="204"/>
        <v>0</v>
      </c>
      <c r="I885" s="44">
        <f t="shared" si="205"/>
        <v>0</v>
      </c>
      <c r="J885" s="44">
        <f t="shared" si="206"/>
        <v>0</v>
      </c>
      <c r="K885" s="44">
        <f t="shared" si="207"/>
        <v>0</v>
      </c>
      <c r="L885" s="44">
        <f t="shared" si="208"/>
        <v>0</v>
      </c>
      <c r="M885" s="44">
        <f t="shared" ca="1" si="209"/>
        <v>-5.1713956673790377E-6</v>
      </c>
      <c r="N885" s="44">
        <f t="shared" ca="1" si="210"/>
        <v>0</v>
      </c>
      <c r="O885" s="124">
        <f t="shared" ca="1" si="211"/>
        <v>0</v>
      </c>
      <c r="P885" s="44">
        <f t="shared" ca="1" si="212"/>
        <v>0</v>
      </c>
      <c r="Q885" s="44">
        <f t="shared" ca="1" si="213"/>
        <v>0</v>
      </c>
      <c r="R885" s="28">
        <f t="shared" ca="1" si="214"/>
        <v>5.1713956673790377E-6</v>
      </c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</row>
    <row r="886" spans="1:35">
      <c r="A886" s="28"/>
      <c r="B886" s="28"/>
      <c r="C886" s="121"/>
      <c r="D886" s="123">
        <f t="shared" si="200"/>
        <v>0</v>
      </c>
      <c r="E886" s="123">
        <f t="shared" si="201"/>
        <v>0</v>
      </c>
      <c r="F886" s="44">
        <f t="shared" si="202"/>
        <v>0</v>
      </c>
      <c r="G886" s="44">
        <f t="shared" si="203"/>
        <v>0</v>
      </c>
      <c r="H886" s="44">
        <f t="shared" si="204"/>
        <v>0</v>
      </c>
      <c r="I886" s="44">
        <f t="shared" si="205"/>
        <v>0</v>
      </c>
      <c r="J886" s="44">
        <f t="shared" si="206"/>
        <v>0</v>
      </c>
      <c r="K886" s="44">
        <f t="shared" si="207"/>
        <v>0</v>
      </c>
      <c r="L886" s="44">
        <f t="shared" si="208"/>
        <v>0</v>
      </c>
      <c r="M886" s="44">
        <f t="shared" ca="1" si="209"/>
        <v>-5.1713956673790377E-6</v>
      </c>
      <c r="N886" s="44">
        <f t="shared" ca="1" si="210"/>
        <v>0</v>
      </c>
      <c r="O886" s="124">
        <f t="shared" ca="1" si="211"/>
        <v>0</v>
      </c>
      <c r="P886" s="44">
        <f t="shared" ca="1" si="212"/>
        <v>0</v>
      </c>
      <c r="Q886" s="44">
        <f t="shared" ca="1" si="213"/>
        <v>0</v>
      </c>
      <c r="R886" s="28">
        <f t="shared" ca="1" si="214"/>
        <v>5.1713956673790377E-6</v>
      </c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</row>
    <row r="887" spans="1:35">
      <c r="A887" s="28"/>
      <c r="B887" s="28"/>
      <c r="C887" s="121"/>
      <c r="D887" s="123">
        <f t="shared" si="200"/>
        <v>0</v>
      </c>
      <c r="E887" s="123">
        <f t="shared" si="201"/>
        <v>0</v>
      </c>
      <c r="F887" s="44">
        <f t="shared" si="202"/>
        <v>0</v>
      </c>
      <c r="G887" s="44">
        <f t="shared" si="203"/>
        <v>0</v>
      </c>
      <c r="H887" s="44">
        <f t="shared" si="204"/>
        <v>0</v>
      </c>
      <c r="I887" s="44">
        <f t="shared" si="205"/>
        <v>0</v>
      </c>
      <c r="J887" s="44">
        <f t="shared" si="206"/>
        <v>0</v>
      </c>
      <c r="K887" s="44">
        <f t="shared" si="207"/>
        <v>0</v>
      </c>
      <c r="L887" s="44">
        <f t="shared" si="208"/>
        <v>0</v>
      </c>
      <c r="M887" s="44">
        <f t="shared" ca="1" si="209"/>
        <v>-5.1713956673790377E-6</v>
      </c>
      <c r="N887" s="44">
        <f t="shared" ca="1" si="210"/>
        <v>0</v>
      </c>
      <c r="O887" s="124">
        <f t="shared" ca="1" si="211"/>
        <v>0</v>
      </c>
      <c r="P887" s="44">
        <f t="shared" ca="1" si="212"/>
        <v>0</v>
      </c>
      <c r="Q887" s="44">
        <f t="shared" ca="1" si="213"/>
        <v>0</v>
      </c>
      <c r="R887" s="28">
        <f t="shared" ca="1" si="214"/>
        <v>5.1713956673790377E-6</v>
      </c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</row>
    <row r="888" spans="1:35">
      <c r="A888" s="28"/>
      <c r="B888" s="28"/>
      <c r="C888" s="121"/>
      <c r="D888" s="123">
        <f t="shared" si="200"/>
        <v>0</v>
      </c>
      <c r="E888" s="123">
        <f t="shared" si="201"/>
        <v>0</v>
      </c>
      <c r="F888" s="44">
        <f t="shared" si="202"/>
        <v>0</v>
      </c>
      <c r="G888" s="44">
        <f t="shared" si="203"/>
        <v>0</v>
      </c>
      <c r="H888" s="44">
        <f t="shared" si="204"/>
        <v>0</v>
      </c>
      <c r="I888" s="44">
        <f t="shared" si="205"/>
        <v>0</v>
      </c>
      <c r="J888" s="44">
        <f t="shared" si="206"/>
        <v>0</v>
      </c>
      <c r="K888" s="44">
        <f t="shared" si="207"/>
        <v>0</v>
      </c>
      <c r="L888" s="44">
        <f t="shared" si="208"/>
        <v>0</v>
      </c>
      <c r="M888" s="44">
        <f t="shared" ca="1" si="209"/>
        <v>-5.1713956673790377E-6</v>
      </c>
      <c r="N888" s="44">
        <f t="shared" ca="1" si="210"/>
        <v>0</v>
      </c>
      <c r="O888" s="124">
        <f t="shared" ca="1" si="211"/>
        <v>0</v>
      </c>
      <c r="P888" s="44">
        <f t="shared" ca="1" si="212"/>
        <v>0</v>
      </c>
      <c r="Q888" s="44">
        <f t="shared" ca="1" si="213"/>
        <v>0</v>
      </c>
      <c r="R888" s="28">
        <f t="shared" ca="1" si="214"/>
        <v>5.1713956673790377E-6</v>
      </c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</row>
    <row r="889" spans="1:35">
      <c r="A889" s="28"/>
      <c r="B889" s="28"/>
      <c r="C889" s="121"/>
      <c r="D889" s="123">
        <f t="shared" si="200"/>
        <v>0</v>
      </c>
      <c r="E889" s="123">
        <f t="shared" si="201"/>
        <v>0</v>
      </c>
      <c r="F889" s="44">
        <f t="shared" si="202"/>
        <v>0</v>
      </c>
      <c r="G889" s="44">
        <f t="shared" si="203"/>
        <v>0</v>
      </c>
      <c r="H889" s="44">
        <f t="shared" si="204"/>
        <v>0</v>
      </c>
      <c r="I889" s="44">
        <f t="shared" si="205"/>
        <v>0</v>
      </c>
      <c r="J889" s="44">
        <f t="shared" si="206"/>
        <v>0</v>
      </c>
      <c r="K889" s="44">
        <f t="shared" si="207"/>
        <v>0</v>
      </c>
      <c r="L889" s="44">
        <f t="shared" si="208"/>
        <v>0</v>
      </c>
      <c r="M889" s="44">
        <f t="shared" ca="1" si="209"/>
        <v>-5.1713956673790377E-6</v>
      </c>
      <c r="N889" s="44">
        <f t="shared" ca="1" si="210"/>
        <v>0</v>
      </c>
      <c r="O889" s="124">
        <f t="shared" ca="1" si="211"/>
        <v>0</v>
      </c>
      <c r="P889" s="44">
        <f t="shared" ca="1" si="212"/>
        <v>0</v>
      </c>
      <c r="Q889" s="44">
        <f t="shared" ca="1" si="213"/>
        <v>0</v>
      </c>
      <c r="R889" s="28">
        <f t="shared" ca="1" si="214"/>
        <v>5.1713956673790377E-6</v>
      </c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</row>
    <row r="890" spans="1:35">
      <c r="A890" s="28"/>
      <c r="B890" s="28"/>
      <c r="C890" s="121"/>
      <c r="D890" s="123">
        <f t="shared" si="200"/>
        <v>0</v>
      </c>
      <c r="E890" s="123">
        <f t="shared" si="201"/>
        <v>0</v>
      </c>
      <c r="F890" s="44">
        <f t="shared" si="202"/>
        <v>0</v>
      </c>
      <c r="G890" s="44">
        <f t="shared" si="203"/>
        <v>0</v>
      </c>
      <c r="H890" s="44">
        <f t="shared" si="204"/>
        <v>0</v>
      </c>
      <c r="I890" s="44">
        <f t="shared" si="205"/>
        <v>0</v>
      </c>
      <c r="J890" s="44">
        <f t="shared" si="206"/>
        <v>0</v>
      </c>
      <c r="K890" s="44">
        <f t="shared" si="207"/>
        <v>0</v>
      </c>
      <c r="L890" s="44">
        <f t="shared" si="208"/>
        <v>0</v>
      </c>
      <c r="M890" s="44">
        <f t="shared" ca="1" si="209"/>
        <v>-5.1713956673790377E-6</v>
      </c>
      <c r="N890" s="44">
        <f t="shared" ca="1" si="210"/>
        <v>0</v>
      </c>
      <c r="O890" s="124">
        <f t="shared" ca="1" si="211"/>
        <v>0</v>
      </c>
      <c r="P890" s="44">
        <f t="shared" ca="1" si="212"/>
        <v>0</v>
      </c>
      <c r="Q890" s="44">
        <f t="shared" ca="1" si="213"/>
        <v>0</v>
      </c>
      <c r="R890" s="28">
        <f t="shared" ca="1" si="214"/>
        <v>5.1713956673790377E-6</v>
      </c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</row>
    <row r="891" spans="1:35">
      <c r="A891" s="28"/>
      <c r="B891" s="28"/>
      <c r="C891" s="121"/>
      <c r="D891" s="123">
        <f t="shared" si="200"/>
        <v>0</v>
      </c>
      <c r="E891" s="123">
        <f t="shared" si="201"/>
        <v>0</v>
      </c>
      <c r="F891" s="44">
        <f t="shared" si="202"/>
        <v>0</v>
      </c>
      <c r="G891" s="44">
        <f t="shared" si="203"/>
        <v>0</v>
      </c>
      <c r="H891" s="44">
        <f t="shared" si="204"/>
        <v>0</v>
      </c>
      <c r="I891" s="44">
        <f t="shared" si="205"/>
        <v>0</v>
      </c>
      <c r="J891" s="44">
        <f t="shared" si="206"/>
        <v>0</v>
      </c>
      <c r="K891" s="44">
        <f t="shared" si="207"/>
        <v>0</v>
      </c>
      <c r="L891" s="44">
        <f t="shared" si="208"/>
        <v>0</v>
      </c>
      <c r="M891" s="44">
        <f t="shared" ca="1" si="209"/>
        <v>-5.1713956673790377E-6</v>
      </c>
      <c r="N891" s="44">
        <f t="shared" ca="1" si="210"/>
        <v>0</v>
      </c>
      <c r="O891" s="124">
        <f t="shared" ca="1" si="211"/>
        <v>0</v>
      </c>
      <c r="P891" s="44">
        <f t="shared" ca="1" si="212"/>
        <v>0</v>
      </c>
      <c r="Q891" s="44">
        <f t="shared" ca="1" si="213"/>
        <v>0</v>
      </c>
      <c r="R891" s="28">
        <f t="shared" ca="1" si="214"/>
        <v>5.1713956673790377E-6</v>
      </c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</row>
    <row r="892" spans="1:35">
      <c r="A892" s="28"/>
      <c r="B892" s="28"/>
      <c r="C892" s="121"/>
      <c r="D892" s="123">
        <f t="shared" si="200"/>
        <v>0</v>
      </c>
      <c r="E892" s="123">
        <f t="shared" si="201"/>
        <v>0</v>
      </c>
      <c r="F892" s="44">
        <f t="shared" si="202"/>
        <v>0</v>
      </c>
      <c r="G892" s="44">
        <f t="shared" si="203"/>
        <v>0</v>
      </c>
      <c r="H892" s="44">
        <f t="shared" si="204"/>
        <v>0</v>
      </c>
      <c r="I892" s="44">
        <f t="shared" si="205"/>
        <v>0</v>
      </c>
      <c r="J892" s="44">
        <f t="shared" si="206"/>
        <v>0</v>
      </c>
      <c r="K892" s="44">
        <f t="shared" si="207"/>
        <v>0</v>
      </c>
      <c r="L892" s="44">
        <f t="shared" si="208"/>
        <v>0</v>
      </c>
      <c r="M892" s="44">
        <f t="shared" ca="1" si="209"/>
        <v>-5.1713956673790377E-6</v>
      </c>
      <c r="N892" s="44">
        <f t="shared" ca="1" si="210"/>
        <v>0</v>
      </c>
      <c r="O892" s="124">
        <f t="shared" ca="1" si="211"/>
        <v>0</v>
      </c>
      <c r="P892" s="44">
        <f t="shared" ca="1" si="212"/>
        <v>0</v>
      </c>
      <c r="Q892" s="44">
        <f t="shared" ca="1" si="213"/>
        <v>0</v>
      </c>
      <c r="R892" s="28">
        <f t="shared" ca="1" si="214"/>
        <v>5.1713956673790377E-6</v>
      </c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</row>
    <row r="893" spans="1:35">
      <c r="A893" s="28"/>
      <c r="B893" s="28"/>
      <c r="C893" s="121"/>
      <c r="D893" s="123">
        <f t="shared" si="200"/>
        <v>0</v>
      </c>
      <c r="E893" s="123">
        <f t="shared" si="201"/>
        <v>0</v>
      </c>
      <c r="F893" s="44">
        <f t="shared" si="202"/>
        <v>0</v>
      </c>
      <c r="G893" s="44">
        <f t="shared" si="203"/>
        <v>0</v>
      </c>
      <c r="H893" s="44">
        <f t="shared" si="204"/>
        <v>0</v>
      </c>
      <c r="I893" s="44">
        <f t="shared" si="205"/>
        <v>0</v>
      </c>
      <c r="J893" s="44">
        <f t="shared" si="206"/>
        <v>0</v>
      </c>
      <c r="K893" s="44">
        <f t="shared" si="207"/>
        <v>0</v>
      </c>
      <c r="L893" s="44">
        <f t="shared" si="208"/>
        <v>0</v>
      </c>
      <c r="M893" s="44">
        <f t="shared" ca="1" si="209"/>
        <v>-5.1713956673790377E-6</v>
      </c>
      <c r="N893" s="44">
        <f t="shared" ca="1" si="210"/>
        <v>0</v>
      </c>
      <c r="O893" s="124">
        <f t="shared" ca="1" si="211"/>
        <v>0</v>
      </c>
      <c r="P893" s="44">
        <f t="shared" ca="1" si="212"/>
        <v>0</v>
      </c>
      <c r="Q893" s="44">
        <f t="shared" ca="1" si="213"/>
        <v>0</v>
      </c>
      <c r="R893" s="28">
        <f t="shared" ca="1" si="214"/>
        <v>5.1713956673790377E-6</v>
      </c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</row>
    <row r="894" spans="1:35">
      <c r="A894" s="28"/>
      <c r="B894" s="28"/>
      <c r="C894" s="121"/>
      <c r="D894" s="123">
        <f t="shared" si="200"/>
        <v>0</v>
      </c>
      <c r="E894" s="123">
        <f t="shared" si="201"/>
        <v>0</v>
      </c>
      <c r="F894" s="44">
        <f t="shared" si="202"/>
        <v>0</v>
      </c>
      <c r="G894" s="44">
        <f t="shared" si="203"/>
        <v>0</v>
      </c>
      <c r="H894" s="44">
        <f t="shared" si="204"/>
        <v>0</v>
      </c>
      <c r="I894" s="44">
        <f t="shared" si="205"/>
        <v>0</v>
      </c>
      <c r="J894" s="44">
        <f t="shared" si="206"/>
        <v>0</v>
      </c>
      <c r="K894" s="44">
        <f t="shared" si="207"/>
        <v>0</v>
      </c>
      <c r="L894" s="44">
        <f t="shared" si="208"/>
        <v>0</v>
      </c>
      <c r="M894" s="44">
        <f t="shared" ca="1" si="209"/>
        <v>-5.1713956673790377E-6</v>
      </c>
      <c r="N894" s="44">
        <f t="shared" ca="1" si="210"/>
        <v>0</v>
      </c>
      <c r="O894" s="124">
        <f t="shared" ca="1" si="211"/>
        <v>0</v>
      </c>
      <c r="P894" s="44">
        <f t="shared" ca="1" si="212"/>
        <v>0</v>
      </c>
      <c r="Q894" s="44">
        <f t="shared" ca="1" si="213"/>
        <v>0</v>
      </c>
      <c r="R894" s="28">
        <f t="shared" ca="1" si="214"/>
        <v>5.1713956673790377E-6</v>
      </c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</row>
    <row r="895" spans="1:35">
      <c r="A895" s="28"/>
      <c r="B895" s="28"/>
      <c r="C895" s="121"/>
      <c r="D895" s="123">
        <f t="shared" si="200"/>
        <v>0</v>
      </c>
      <c r="E895" s="123">
        <f t="shared" si="201"/>
        <v>0</v>
      </c>
      <c r="F895" s="44">
        <f t="shared" si="202"/>
        <v>0</v>
      </c>
      <c r="G895" s="44">
        <f t="shared" si="203"/>
        <v>0</v>
      </c>
      <c r="H895" s="44">
        <f t="shared" si="204"/>
        <v>0</v>
      </c>
      <c r="I895" s="44">
        <f t="shared" si="205"/>
        <v>0</v>
      </c>
      <c r="J895" s="44">
        <f t="shared" si="206"/>
        <v>0</v>
      </c>
      <c r="K895" s="44">
        <f t="shared" si="207"/>
        <v>0</v>
      </c>
      <c r="L895" s="44">
        <f t="shared" si="208"/>
        <v>0</v>
      </c>
      <c r="M895" s="44">
        <f t="shared" ca="1" si="209"/>
        <v>-5.1713956673790377E-6</v>
      </c>
      <c r="N895" s="44">
        <f t="shared" ca="1" si="210"/>
        <v>0</v>
      </c>
      <c r="O895" s="124">
        <f t="shared" ca="1" si="211"/>
        <v>0</v>
      </c>
      <c r="P895" s="44">
        <f t="shared" ca="1" si="212"/>
        <v>0</v>
      </c>
      <c r="Q895" s="44">
        <f t="shared" ca="1" si="213"/>
        <v>0</v>
      </c>
      <c r="R895" s="28">
        <f t="shared" ca="1" si="214"/>
        <v>5.1713956673790377E-6</v>
      </c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</row>
    <row r="896" spans="1:35">
      <c r="A896" s="28"/>
      <c r="B896" s="28"/>
      <c r="C896" s="121"/>
      <c r="D896" s="123">
        <f t="shared" si="200"/>
        <v>0</v>
      </c>
      <c r="E896" s="123">
        <f t="shared" si="201"/>
        <v>0</v>
      </c>
      <c r="F896" s="44">
        <f t="shared" si="202"/>
        <v>0</v>
      </c>
      <c r="G896" s="44">
        <f t="shared" si="203"/>
        <v>0</v>
      </c>
      <c r="H896" s="44">
        <f t="shared" si="204"/>
        <v>0</v>
      </c>
      <c r="I896" s="44">
        <f t="shared" si="205"/>
        <v>0</v>
      </c>
      <c r="J896" s="44">
        <f t="shared" si="206"/>
        <v>0</v>
      </c>
      <c r="K896" s="44">
        <f t="shared" si="207"/>
        <v>0</v>
      </c>
      <c r="L896" s="44">
        <f t="shared" si="208"/>
        <v>0</v>
      </c>
      <c r="M896" s="44">
        <f t="shared" ca="1" si="209"/>
        <v>-5.1713956673790377E-6</v>
      </c>
      <c r="N896" s="44">
        <f t="shared" ca="1" si="210"/>
        <v>0</v>
      </c>
      <c r="O896" s="124">
        <f t="shared" ca="1" si="211"/>
        <v>0</v>
      </c>
      <c r="P896" s="44">
        <f t="shared" ca="1" si="212"/>
        <v>0</v>
      </c>
      <c r="Q896" s="44">
        <f t="shared" ca="1" si="213"/>
        <v>0</v>
      </c>
      <c r="R896" s="28">
        <f t="shared" ca="1" si="214"/>
        <v>5.1713956673790377E-6</v>
      </c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</row>
    <row r="897" spans="1:35">
      <c r="A897" s="28"/>
      <c r="B897" s="28"/>
      <c r="C897" s="121"/>
      <c r="D897" s="123">
        <f t="shared" si="200"/>
        <v>0</v>
      </c>
      <c r="E897" s="123">
        <f t="shared" si="201"/>
        <v>0</v>
      </c>
      <c r="F897" s="44">
        <f t="shared" si="202"/>
        <v>0</v>
      </c>
      <c r="G897" s="44">
        <f t="shared" si="203"/>
        <v>0</v>
      </c>
      <c r="H897" s="44">
        <f t="shared" si="204"/>
        <v>0</v>
      </c>
      <c r="I897" s="44">
        <f t="shared" si="205"/>
        <v>0</v>
      </c>
      <c r="J897" s="44">
        <f t="shared" si="206"/>
        <v>0</v>
      </c>
      <c r="K897" s="44">
        <f t="shared" si="207"/>
        <v>0</v>
      </c>
      <c r="L897" s="44">
        <f t="shared" si="208"/>
        <v>0</v>
      </c>
      <c r="M897" s="44">
        <f t="shared" ca="1" si="209"/>
        <v>-5.1713956673790377E-6</v>
      </c>
      <c r="N897" s="44">
        <f t="shared" ca="1" si="210"/>
        <v>0</v>
      </c>
      <c r="O897" s="124">
        <f t="shared" ca="1" si="211"/>
        <v>0</v>
      </c>
      <c r="P897" s="44">
        <f t="shared" ca="1" si="212"/>
        <v>0</v>
      </c>
      <c r="Q897" s="44">
        <f t="shared" ca="1" si="213"/>
        <v>0</v>
      </c>
      <c r="R897" s="28">
        <f t="shared" ca="1" si="214"/>
        <v>5.1713956673790377E-6</v>
      </c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</row>
    <row r="898" spans="1:35">
      <c r="A898" s="28"/>
      <c r="B898" s="28"/>
      <c r="C898" s="121"/>
      <c r="D898" s="123">
        <f t="shared" si="200"/>
        <v>0</v>
      </c>
      <c r="E898" s="123">
        <f t="shared" si="201"/>
        <v>0</v>
      </c>
      <c r="F898" s="44">
        <f t="shared" si="202"/>
        <v>0</v>
      </c>
      <c r="G898" s="44">
        <f t="shared" si="203"/>
        <v>0</v>
      </c>
      <c r="H898" s="44">
        <f t="shared" si="204"/>
        <v>0</v>
      </c>
      <c r="I898" s="44">
        <f t="shared" si="205"/>
        <v>0</v>
      </c>
      <c r="J898" s="44">
        <f t="shared" si="206"/>
        <v>0</v>
      </c>
      <c r="K898" s="44">
        <f t="shared" si="207"/>
        <v>0</v>
      </c>
      <c r="L898" s="44">
        <f t="shared" si="208"/>
        <v>0</v>
      </c>
      <c r="M898" s="44">
        <f t="shared" ca="1" si="209"/>
        <v>-5.1713956673790377E-6</v>
      </c>
      <c r="N898" s="44">
        <f t="shared" ca="1" si="210"/>
        <v>0</v>
      </c>
      <c r="O898" s="124">
        <f t="shared" ca="1" si="211"/>
        <v>0</v>
      </c>
      <c r="P898" s="44">
        <f t="shared" ca="1" si="212"/>
        <v>0</v>
      </c>
      <c r="Q898" s="44">
        <f t="shared" ca="1" si="213"/>
        <v>0</v>
      </c>
      <c r="R898" s="28">
        <f t="shared" ca="1" si="214"/>
        <v>5.1713956673790377E-6</v>
      </c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</row>
    <row r="899" spans="1:35">
      <c r="A899" s="28"/>
      <c r="B899" s="28"/>
      <c r="C899" s="121"/>
      <c r="D899" s="123">
        <f t="shared" si="200"/>
        <v>0</v>
      </c>
      <c r="E899" s="123">
        <f t="shared" si="201"/>
        <v>0</v>
      </c>
      <c r="F899" s="44">
        <f t="shared" si="202"/>
        <v>0</v>
      </c>
      <c r="G899" s="44">
        <f t="shared" si="203"/>
        <v>0</v>
      </c>
      <c r="H899" s="44">
        <f t="shared" si="204"/>
        <v>0</v>
      </c>
      <c r="I899" s="44">
        <f t="shared" si="205"/>
        <v>0</v>
      </c>
      <c r="J899" s="44">
        <f t="shared" si="206"/>
        <v>0</v>
      </c>
      <c r="K899" s="44">
        <f t="shared" si="207"/>
        <v>0</v>
      </c>
      <c r="L899" s="44">
        <f t="shared" si="208"/>
        <v>0</v>
      </c>
      <c r="M899" s="44">
        <f t="shared" ca="1" si="209"/>
        <v>-5.1713956673790377E-6</v>
      </c>
      <c r="N899" s="44">
        <f t="shared" ca="1" si="210"/>
        <v>0</v>
      </c>
      <c r="O899" s="124">
        <f t="shared" ca="1" si="211"/>
        <v>0</v>
      </c>
      <c r="P899" s="44">
        <f t="shared" ca="1" si="212"/>
        <v>0</v>
      </c>
      <c r="Q899" s="44">
        <f t="shared" ca="1" si="213"/>
        <v>0</v>
      </c>
      <c r="R899" s="28">
        <f t="shared" ca="1" si="214"/>
        <v>5.1713956673790377E-6</v>
      </c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</row>
    <row r="900" spans="1:35">
      <c r="A900" s="28"/>
      <c r="B900" s="28"/>
      <c r="C900" s="121"/>
      <c r="D900" s="123">
        <f t="shared" si="200"/>
        <v>0</v>
      </c>
      <c r="E900" s="123">
        <f t="shared" si="201"/>
        <v>0</v>
      </c>
      <c r="F900" s="44">
        <f t="shared" si="202"/>
        <v>0</v>
      </c>
      <c r="G900" s="44">
        <f t="shared" si="203"/>
        <v>0</v>
      </c>
      <c r="H900" s="44">
        <f t="shared" si="204"/>
        <v>0</v>
      </c>
      <c r="I900" s="44">
        <f t="shared" si="205"/>
        <v>0</v>
      </c>
      <c r="J900" s="44">
        <f t="shared" si="206"/>
        <v>0</v>
      </c>
      <c r="K900" s="44">
        <f t="shared" si="207"/>
        <v>0</v>
      </c>
      <c r="L900" s="44">
        <f t="shared" si="208"/>
        <v>0</v>
      </c>
      <c r="M900" s="44">
        <f t="shared" ca="1" si="209"/>
        <v>-5.1713956673790377E-6</v>
      </c>
      <c r="N900" s="44">
        <f t="shared" ca="1" si="210"/>
        <v>0</v>
      </c>
      <c r="O900" s="124">
        <f t="shared" ca="1" si="211"/>
        <v>0</v>
      </c>
      <c r="P900" s="44">
        <f t="shared" ca="1" si="212"/>
        <v>0</v>
      </c>
      <c r="Q900" s="44">
        <f t="shared" ca="1" si="213"/>
        <v>0</v>
      </c>
      <c r="R900" s="28">
        <f t="shared" ca="1" si="214"/>
        <v>5.1713956673790377E-6</v>
      </c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</row>
    <row r="901" spans="1:35">
      <c r="A901" s="28"/>
      <c r="B901" s="28"/>
      <c r="C901" s="121"/>
      <c r="D901" s="123">
        <f t="shared" si="200"/>
        <v>0</v>
      </c>
      <c r="E901" s="123">
        <f t="shared" si="201"/>
        <v>0</v>
      </c>
      <c r="F901" s="44">
        <f t="shared" si="202"/>
        <v>0</v>
      </c>
      <c r="G901" s="44">
        <f t="shared" si="203"/>
        <v>0</v>
      </c>
      <c r="H901" s="44">
        <f t="shared" si="204"/>
        <v>0</v>
      </c>
      <c r="I901" s="44">
        <f t="shared" si="205"/>
        <v>0</v>
      </c>
      <c r="J901" s="44">
        <f t="shared" si="206"/>
        <v>0</v>
      </c>
      <c r="K901" s="44">
        <f t="shared" si="207"/>
        <v>0</v>
      </c>
      <c r="L901" s="44">
        <f t="shared" si="208"/>
        <v>0</v>
      </c>
      <c r="M901" s="44">
        <f t="shared" ca="1" si="209"/>
        <v>-5.1713956673790377E-6</v>
      </c>
      <c r="N901" s="44">
        <f t="shared" ca="1" si="210"/>
        <v>0</v>
      </c>
      <c r="O901" s="124">
        <f t="shared" ca="1" si="211"/>
        <v>0</v>
      </c>
      <c r="P901" s="44">
        <f t="shared" ca="1" si="212"/>
        <v>0</v>
      </c>
      <c r="Q901" s="44">
        <f t="shared" ca="1" si="213"/>
        <v>0</v>
      </c>
      <c r="R901" s="28">
        <f t="shared" ca="1" si="214"/>
        <v>5.1713956673790377E-6</v>
      </c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</row>
    <row r="902" spans="1:35">
      <c r="A902" s="28"/>
      <c r="B902" s="28"/>
      <c r="C902" s="121"/>
      <c r="D902" s="123">
        <f t="shared" si="200"/>
        <v>0</v>
      </c>
      <c r="E902" s="123">
        <f t="shared" si="201"/>
        <v>0</v>
      </c>
      <c r="F902" s="44">
        <f t="shared" si="202"/>
        <v>0</v>
      </c>
      <c r="G902" s="44">
        <f t="shared" si="203"/>
        <v>0</v>
      </c>
      <c r="H902" s="44">
        <f t="shared" si="204"/>
        <v>0</v>
      </c>
      <c r="I902" s="44">
        <f t="shared" si="205"/>
        <v>0</v>
      </c>
      <c r="J902" s="44">
        <f t="shared" si="206"/>
        <v>0</v>
      </c>
      <c r="K902" s="44">
        <f t="shared" si="207"/>
        <v>0</v>
      </c>
      <c r="L902" s="44">
        <f t="shared" si="208"/>
        <v>0</v>
      </c>
      <c r="M902" s="44">
        <f t="shared" ca="1" si="209"/>
        <v>-5.1713956673790377E-6</v>
      </c>
      <c r="N902" s="44">
        <f t="shared" ca="1" si="210"/>
        <v>0</v>
      </c>
      <c r="O902" s="124">
        <f t="shared" ca="1" si="211"/>
        <v>0</v>
      </c>
      <c r="P902" s="44">
        <f t="shared" ca="1" si="212"/>
        <v>0</v>
      </c>
      <c r="Q902" s="44">
        <f t="shared" ca="1" si="213"/>
        <v>0</v>
      </c>
      <c r="R902" s="28">
        <f t="shared" ca="1" si="214"/>
        <v>5.1713956673790377E-6</v>
      </c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</row>
    <row r="903" spans="1:35">
      <c r="A903" s="28"/>
      <c r="B903" s="28"/>
      <c r="C903" s="121"/>
      <c r="D903" s="123">
        <f t="shared" si="200"/>
        <v>0</v>
      </c>
      <c r="E903" s="123">
        <f t="shared" si="201"/>
        <v>0</v>
      </c>
      <c r="F903" s="44">
        <f t="shared" si="202"/>
        <v>0</v>
      </c>
      <c r="G903" s="44">
        <f t="shared" si="203"/>
        <v>0</v>
      </c>
      <c r="H903" s="44">
        <f t="shared" si="204"/>
        <v>0</v>
      </c>
      <c r="I903" s="44">
        <f t="shared" si="205"/>
        <v>0</v>
      </c>
      <c r="J903" s="44">
        <f t="shared" si="206"/>
        <v>0</v>
      </c>
      <c r="K903" s="44">
        <f t="shared" si="207"/>
        <v>0</v>
      </c>
      <c r="L903" s="44">
        <f t="shared" si="208"/>
        <v>0</v>
      </c>
      <c r="M903" s="44">
        <f t="shared" ca="1" si="209"/>
        <v>-5.1713956673790377E-6</v>
      </c>
      <c r="N903" s="44">
        <f t="shared" ca="1" si="210"/>
        <v>0</v>
      </c>
      <c r="O903" s="124">
        <f t="shared" ca="1" si="211"/>
        <v>0</v>
      </c>
      <c r="P903" s="44">
        <f t="shared" ca="1" si="212"/>
        <v>0</v>
      </c>
      <c r="Q903" s="44">
        <f t="shared" ca="1" si="213"/>
        <v>0</v>
      </c>
      <c r="R903" s="28">
        <f t="shared" ca="1" si="214"/>
        <v>5.1713956673790377E-6</v>
      </c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</row>
    <row r="904" spans="1:35">
      <c r="A904" s="28"/>
      <c r="B904" s="28"/>
      <c r="C904" s="121"/>
      <c r="D904" s="123">
        <f t="shared" si="200"/>
        <v>0</v>
      </c>
      <c r="E904" s="123">
        <f t="shared" si="201"/>
        <v>0</v>
      </c>
      <c r="F904" s="44">
        <f t="shared" si="202"/>
        <v>0</v>
      </c>
      <c r="G904" s="44">
        <f t="shared" si="203"/>
        <v>0</v>
      </c>
      <c r="H904" s="44">
        <f t="shared" si="204"/>
        <v>0</v>
      </c>
      <c r="I904" s="44">
        <f t="shared" si="205"/>
        <v>0</v>
      </c>
      <c r="J904" s="44">
        <f t="shared" si="206"/>
        <v>0</v>
      </c>
      <c r="K904" s="44">
        <f t="shared" si="207"/>
        <v>0</v>
      </c>
      <c r="L904" s="44">
        <f t="shared" si="208"/>
        <v>0</v>
      </c>
      <c r="M904" s="44">
        <f t="shared" ca="1" si="209"/>
        <v>-5.1713956673790377E-6</v>
      </c>
      <c r="N904" s="44">
        <f t="shared" ca="1" si="210"/>
        <v>0</v>
      </c>
      <c r="O904" s="124">
        <f t="shared" ca="1" si="211"/>
        <v>0</v>
      </c>
      <c r="P904" s="44">
        <f t="shared" ca="1" si="212"/>
        <v>0</v>
      </c>
      <c r="Q904" s="44">
        <f t="shared" ca="1" si="213"/>
        <v>0</v>
      </c>
      <c r="R904" s="28">
        <f t="shared" ca="1" si="214"/>
        <v>5.1713956673790377E-6</v>
      </c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</row>
    <row r="905" spans="1:35">
      <c r="A905" s="28"/>
      <c r="B905" s="28"/>
      <c r="C905" s="121"/>
      <c r="D905" s="123">
        <f t="shared" si="200"/>
        <v>0</v>
      </c>
      <c r="E905" s="123">
        <f t="shared" si="201"/>
        <v>0</v>
      </c>
      <c r="F905" s="44">
        <f t="shared" si="202"/>
        <v>0</v>
      </c>
      <c r="G905" s="44">
        <f t="shared" si="203"/>
        <v>0</v>
      </c>
      <c r="H905" s="44">
        <f t="shared" si="204"/>
        <v>0</v>
      </c>
      <c r="I905" s="44">
        <f t="shared" si="205"/>
        <v>0</v>
      </c>
      <c r="J905" s="44">
        <f t="shared" si="206"/>
        <v>0</v>
      </c>
      <c r="K905" s="44">
        <f t="shared" si="207"/>
        <v>0</v>
      </c>
      <c r="L905" s="44">
        <f t="shared" si="208"/>
        <v>0</v>
      </c>
      <c r="M905" s="44">
        <f t="shared" ca="1" si="209"/>
        <v>-5.1713956673790377E-6</v>
      </c>
      <c r="N905" s="44">
        <f t="shared" ca="1" si="210"/>
        <v>0</v>
      </c>
      <c r="O905" s="124">
        <f t="shared" ca="1" si="211"/>
        <v>0</v>
      </c>
      <c r="P905" s="44">
        <f t="shared" ca="1" si="212"/>
        <v>0</v>
      </c>
      <c r="Q905" s="44">
        <f t="shared" ca="1" si="213"/>
        <v>0</v>
      </c>
      <c r="R905" s="28">
        <f t="shared" ca="1" si="214"/>
        <v>5.1713956673790377E-6</v>
      </c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</row>
    <row r="906" spans="1:35">
      <c r="A906" s="28"/>
      <c r="B906" s="28"/>
      <c r="C906" s="121"/>
      <c r="D906" s="123">
        <f t="shared" si="200"/>
        <v>0</v>
      </c>
      <c r="E906" s="123">
        <f t="shared" si="201"/>
        <v>0</v>
      </c>
      <c r="F906" s="44">
        <f t="shared" si="202"/>
        <v>0</v>
      </c>
      <c r="G906" s="44">
        <f t="shared" si="203"/>
        <v>0</v>
      </c>
      <c r="H906" s="44">
        <f t="shared" si="204"/>
        <v>0</v>
      </c>
      <c r="I906" s="44">
        <f t="shared" si="205"/>
        <v>0</v>
      </c>
      <c r="J906" s="44">
        <f t="shared" si="206"/>
        <v>0</v>
      </c>
      <c r="K906" s="44">
        <f t="shared" si="207"/>
        <v>0</v>
      </c>
      <c r="L906" s="44">
        <f t="shared" si="208"/>
        <v>0</v>
      </c>
      <c r="M906" s="44">
        <f t="shared" ca="1" si="209"/>
        <v>-5.1713956673790377E-6</v>
      </c>
      <c r="N906" s="44">
        <f t="shared" ca="1" si="210"/>
        <v>0</v>
      </c>
      <c r="O906" s="124">
        <f t="shared" ca="1" si="211"/>
        <v>0</v>
      </c>
      <c r="P906" s="44">
        <f t="shared" ca="1" si="212"/>
        <v>0</v>
      </c>
      <c r="Q906" s="44">
        <f t="shared" ca="1" si="213"/>
        <v>0</v>
      </c>
      <c r="R906" s="28">
        <f t="shared" ca="1" si="214"/>
        <v>5.1713956673790377E-6</v>
      </c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</row>
    <row r="907" spans="1:35">
      <c r="A907" s="28"/>
      <c r="B907" s="28"/>
      <c r="C907" s="121"/>
      <c r="D907" s="123">
        <f t="shared" si="200"/>
        <v>0</v>
      </c>
      <c r="E907" s="123">
        <f t="shared" si="201"/>
        <v>0</v>
      </c>
      <c r="F907" s="44">
        <f t="shared" si="202"/>
        <v>0</v>
      </c>
      <c r="G907" s="44">
        <f t="shared" si="203"/>
        <v>0</v>
      </c>
      <c r="H907" s="44">
        <f t="shared" si="204"/>
        <v>0</v>
      </c>
      <c r="I907" s="44">
        <f t="shared" si="205"/>
        <v>0</v>
      </c>
      <c r="J907" s="44">
        <f t="shared" si="206"/>
        <v>0</v>
      </c>
      <c r="K907" s="44">
        <f t="shared" si="207"/>
        <v>0</v>
      </c>
      <c r="L907" s="44">
        <f t="shared" si="208"/>
        <v>0</v>
      </c>
      <c r="M907" s="44">
        <f t="shared" ca="1" si="209"/>
        <v>-5.1713956673790377E-6</v>
      </c>
      <c r="N907" s="44">
        <f t="shared" ca="1" si="210"/>
        <v>0</v>
      </c>
      <c r="O907" s="124">
        <f t="shared" ca="1" si="211"/>
        <v>0</v>
      </c>
      <c r="P907" s="44">
        <f t="shared" ca="1" si="212"/>
        <v>0</v>
      </c>
      <c r="Q907" s="44">
        <f t="shared" ca="1" si="213"/>
        <v>0</v>
      </c>
      <c r="R907" s="28">
        <f t="shared" ca="1" si="214"/>
        <v>5.1713956673790377E-6</v>
      </c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</row>
    <row r="908" spans="1:35">
      <c r="A908" s="28"/>
      <c r="B908" s="28"/>
      <c r="C908" s="121"/>
      <c r="D908" s="123">
        <f t="shared" si="200"/>
        <v>0</v>
      </c>
      <c r="E908" s="123">
        <f t="shared" si="201"/>
        <v>0</v>
      </c>
      <c r="F908" s="44">
        <f t="shared" si="202"/>
        <v>0</v>
      </c>
      <c r="G908" s="44">
        <f t="shared" si="203"/>
        <v>0</v>
      </c>
      <c r="H908" s="44">
        <f t="shared" si="204"/>
        <v>0</v>
      </c>
      <c r="I908" s="44">
        <f t="shared" si="205"/>
        <v>0</v>
      </c>
      <c r="J908" s="44">
        <f t="shared" si="206"/>
        <v>0</v>
      </c>
      <c r="K908" s="44">
        <f t="shared" si="207"/>
        <v>0</v>
      </c>
      <c r="L908" s="44">
        <f t="shared" si="208"/>
        <v>0</v>
      </c>
      <c r="M908" s="44">
        <f t="shared" ca="1" si="209"/>
        <v>-5.1713956673790377E-6</v>
      </c>
      <c r="N908" s="44">
        <f t="shared" ca="1" si="210"/>
        <v>0</v>
      </c>
      <c r="O908" s="124">
        <f t="shared" ca="1" si="211"/>
        <v>0</v>
      </c>
      <c r="P908" s="44">
        <f t="shared" ca="1" si="212"/>
        <v>0</v>
      </c>
      <c r="Q908" s="44">
        <f t="shared" ca="1" si="213"/>
        <v>0</v>
      </c>
      <c r="R908" s="28">
        <f t="shared" ca="1" si="214"/>
        <v>5.1713956673790377E-6</v>
      </c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</row>
    <row r="909" spans="1:35">
      <c r="A909" s="28"/>
      <c r="B909" s="28"/>
      <c r="C909" s="121"/>
      <c r="D909" s="123">
        <f t="shared" si="200"/>
        <v>0</v>
      </c>
      <c r="E909" s="123">
        <f t="shared" si="201"/>
        <v>0</v>
      </c>
      <c r="F909" s="44">
        <f t="shared" si="202"/>
        <v>0</v>
      </c>
      <c r="G909" s="44">
        <f t="shared" si="203"/>
        <v>0</v>
      </c>
      <c r="H909" s="44">
        <f t="shared" si="204"/>
        <v>0</v>
      </c>
      <c r="I909" s="44">
        <f t="shared" si="205"/>
        <v>0</v>
      </c>
      <c r="J909" s="44">
        <f t="shared" si="206"/>
        <v>0</v>
      </c>
      <c r="K909" s="44">
        <f t="shared" si="207"/>
        <v>0</v>
      </c>
      <c r="L909" s="44">
        <f t="shared" si="208"/>
        <v>0</v>
      </c>
      <c r="M909" s="44">
        <f t="shared" ca="1" si="209"/>
        <v>-5.1713956673790377E-6</v>
      </c>
      <c r="N909" s="44">
        <f t="shared" ca="1" si="210"/>
        <v>0</v>
      </c>
      <c r="O909" s="124">
        <f t="shared" ca="1" si="211"/>
        <v>0</v>
      </c>
      <c r="P909" s="44">
        <f t="shared" ca="1" si="212"/>
        <v>0</v>
      </c>
      <c r="Q909" s="44">
        <f t="shared" ca="1" si="213"/>
        <v>0</v>
      </c>
      <c r="R909" s="28">
        <f t="shared" ca="1" si="214"/>
        <v>5.1713956673790377E-6</v>
      </c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</row>
    <row r="910" spans="1:35">
      <c r="A910" s="28"/>
      <c r="B910" s="28"/>
      <c r="C910" s="121"/>
      <c r="D910" s="123">
        <f t="shared" si="200"/>
        <v>0</v>
      </c>
      <c r="E910" s="123">
        <f t="shared" si="201"/>
        <v>0</v>
      </c>
      <c r="F910" s="44">
        <f t="shared" si="202"/>
        <v>0</v>
      </c>
      <c r="G910" s="44">
        <f t="shared" si="203"/>
        <v>0</v>
      </c>
      <c r="H910" s="44">
        <f t="shared" si="204"/>
        <v>0</v>
      </c>
      <c r="I910" s="44">
        <f t="shared" si="205"/>
        <v>0</v>
      </c>
      <c r="J910" s="44">
        <f t="shared" si="206"/>
        <v>0</v>
      </c>
      <c r="K910" s="44">
        <f t="shared" si="207"/>
        <v>0</v>
      </c>
      <c r="L910" s="44">
        <f t="shared" si="208"/>
        <v>0</v>
      </c>
      <c r="M910" s="44">
        <f t="shared" ca="1" si="209"/>
        <v>-5.1713956673790377E-6</v>
      </c>
      <c r="N910" s="44">
        <f t="shared" ca="1" si="210"/>
        <v>0</v>
      </c>
      <c r="O910" s="124">
        <f t="shared" ca="1" si="211"/>
        <v>0</v>
      </c>
      <c r="P910" s="44">
        <f t="shared" ca="1" si="212"/>
        <v>0</v>
      </c>
      <c r="Q910" s="44">
        <f t="shared" ca="1" si="213"/>
        <v>0</v>
      </c>
      <c r="R910" s="28">
        <f t="shared" ca="1" si="214"/>
        <v>5.1713956673790377E-6</v>
      </c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</row>
    <row r="911" spans="1:35">
      <c r="A911" s="28"/>
      <c r="B911" s="28"/>
      <c r="C911" s="121"/>
      <c r="D911" s="123">
        <f t="shared" si="200"/>
        <v>0</v>
      </c>
      <c r="E911" s="123">
        <f t="shared" si="201"/>
        <v>0</v>
      </c>
      <c r="F911" s="44">
        <f t="shared" si="202"/>
        <v>0</v>
      </c>
      <c r="G911" s="44">
        <f t="shared" si="203"/>
        <v>0</v>
      </c>
      <c r="H911" s="44">
        <f t="shared" si="204"/>
        <v>0</v>
      </c>
      <c r="I911" s="44">
        <f t="shared" si="205"/>
        <v>0</v>
      </c>
      <c r="J911" s="44">
        <f t="shared" si="206"/>
        <v>0</v>
      </c>
      <c r="K911" s="44">
        <f t="shared" si="207"/>
        <v>0</v>
      </c>
      <c r="L911" s="44">
        <f t="shared" si="208"/>
        <v>0</v>
      </c>
      <c r="M911" s="44">
        <f t="shared" ca="1" si="209"/>
        <v>-5.1713956673790377E-6</v>
      </c>
      <c r="N911" s="44">
        <f t="shared" ca="1" si="210"/>
        <v>0</v>
      </c>
      <c r="O911" s="124">
        <f t="shared" ca="1" si="211"/>
        <v>0</v>
      </c>
      <c r="P911" s="44">
        <f t="shared" ca="1" si="212"/>
        <v>0</v>
      </c>
      <c r="Q911" s="44">
        <f t="shared" ca="1" si="213"/>
        <v>0</v>
      </c>
      <c r="R911" s="28">
        <f t="shared" ca="1" si="214"/>
        <v>5.1713956673790377E-6</v>
      </c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</row>
    <row r="912" spans="1:35">
      <c r="A912" s="28"/>
      <c r="B912" s="28"/>
      <c r="C912" s="121"/>
      <c r="D912" s="123">
        <f t="shared" si="200"/>
        <v>0</v>
      </c>
      <c r="E912" s="123">
        <f t="shared" si="201"/>
        <v>0</v>
      </c>
      <c r="F912" s="44">
        <f t="shared" si="202"/>
        <v>0</v>
      </c>
      <c r="G912" s="44">
        <f t="shared" si="203"/>
        <v>0</v>
      </c>
      <c r="H912" s="44">
        <f t="shared" si="204"/>
        <v>0</v>
      </c>
      <c r="I912" s="44">
        <f t="shared" si="205"/>
        <v>0</v>
      </c>
      <c r="J912" s="44">
        <f t="shared" si="206"/>
        <v>0</v>
      </c>
      <c r="K912" s="44">
        <f t="shared" si="207"/>
        <v>0</v>
      </c>
      <c r="L912" s="44">
        <f t="shared" si="208"/>
        <v>0</v>
      </c>
      <c r="M912" s="44">
        <f t="shared" ca="1" si="209"/>
        <v>-5.1713956673790377E-6</v>
      </c>
      <c r="N912" s="44">
        <f t="shared" ca="1" si="210"/>
        <v>0</v>
      </c>
      <c r="O912" s="124">
        <f t="shared" ca="1" si="211"/>
        <v>0</v>
      </c>
      <c r="P912" s="44">
        <f t="shared" ca="1" si="212"/>
        <v>0</v>
      </c>
      <c r="Q912" s="44">
        <f t="shared" ca="1" si="213"/>
        <v>0</v>
      </c>
      <c r="R912" s="28">
        <f t="shared" ca="1" si="214"/>
        <v>5.1713956673790377E-6</v>
      </c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</row>
    <row r="913" spans="1:35">
      <c r="A913" s="28"/>
      <c r="B913" s="28"/>
      <c r="C913" s="121"/>
      <c r="D913" s="123">
        <f t="shared" si="200"/>
        <v>0</v>
      </c>
      <c r="E913" s="123">
        <f t="shared" si="201"/>
        <v>0</v>
      </c>
      <c r="F913" s="44">
        <f t="shared" si="202"/>
        <v>0</v>
      </c>
      <c r="G913" s="44">
        <f t="shared" si="203"/>
        <v>0</v>
      </c>
      <c r="H913" s="44">
        <f t="shared" si="204"/>
        <v>0</v>
      </c>
      <c r="I913" s="44">
        <f t="shared" si="205"/>
        <v>0</v>
      </c>
      <c r="J913" s="44">
        <f t="shared" si="206"/>
        <v>0</v>
      </c>
      <c r="K913" s="44">
        <f t="shared" si="207"/>
        <v>0</v>
      </c>
      <c r="L913" s="44">
        <f t="shared" si="208"/>
        <v>0</v>
      </c>
      <c r="M913" s="44">
        <f t="shared" ca="1" si="209"/>
        <v>-5.1713956673790377E-6</v>
      </c>
      <c r="N913" s="44">
        <f t="shared" ca="1" si="210"/>
        <v>0</v>
      </c>
      <c r="O913" s="124">
        <f t="shared" ca="1" si="211"/>
        <v>0</v>
      </c>
      <c r="P913" s="44">
        <f t="shared" ca="1" si="212"/>
        <v>0</v>
      </c>
      <c r="Q913" s="44">
        <f t="shared" ca="1" si="213"/>
        <v>0</v>
      </c>
      <c r="R913" s="28">
        <f t="shared" ca="1" si="214"/>
        <v>5.1713956673790377E-6</v>
      </c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</row>
    <row r="914" spans="1:35">
      <c r="A914" s="28"/>
      <c r="B914" s="28"/>
      <c r="C914" s="121"/>
      <c r="D914" s="123">
        <f t="shared" si="200"/>
        <v>0</v>
      </c>
      <c r="E914" s="123">
        <f t="shared" si="201"/>
        <v>0</v>
      </c>
      <c r="F914" s="44">
        <f t="shared" si="202"/>
        <v>0</v>
      </c>
      <c r="G914" s="44">
        <f t="shared" si="203"/>
        <v>0</v>
      </c>
      <c r="H914" s="44">
        <f t="shared" si="204"/>
        <v>0</v>
      </c>
      <c r="I914" s="44">
        <f t="shared" si="205"/>
        <v>0</v>
      </c>
      <c r="J914" s="44">
        <f t="shared" si="206"/>
        <v>0</v>
      </c>
      <c r="K914" s="44">
        <f t="shared" si="207"/>
        <v>0</v>
      </c>
      <c r="L914" s="44">
        <f t="shared" si="208"/>
        <v>0</v>
      </c>
      <c r="M914" s="44">
        <f t="shared" ca="1" si="209"/>
        <v>-5.1713956673790377E-6</v>
      </c>
      <c r="N914" s="44">
        <f t="shared" ca="1" si="210"/>
        <v>0</v>
      </c>
      <c r="O914" s="124">
        <f t="shared" ca="1" si="211"/>
        <v>0</v>
      </c>
      <c r="P914" s="44">
        <f t="shared" ca="1" si="212"/>
        <v>0</v>
      </c>
      <c r="Q914" s="44">
        <f t="shared" ca="1" si="213"/>
        <v>0</v>
      </c>
      <c r="R914" s="28">
        <f t="shared" ca="1" si="214"/>
        <v>5.1713956673790377E-6</v>
      </c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</row>
    <row r="915" spans="1:35">
      <c r="A915" s="28"/>
      <c r="B915" s="28"/>
      <c r="C915" s="121"/>
      <c r="D915" s="123">
        <f t="shared" si="200"/>
        <v>0</v>
      </c>
      <c r="E915" s="123">
        <f t="shared" si="201"/>
        <v>0</v>
      </c>
      <c r="F915" s="44">
        <f t="shared" si="202"/>
        <v>0</v>
      </c>
      <c r="G915" s="44">
        <f t="shared" si="203"/>
        <v>0</v>
      </c>
      <c r="H915" s="44">
        <f t="shared" si="204"/>
        <v>0</v>
      </c>
      <c r="I915" s="44">
        <f t="shared" si="205"/>
        <v>0</v>
      </c>
      <c r="J915" s="44">
        <f t="shared" si="206"/>
        <v>0</v>
      </c>
      <c r="K915" s="44">
        <f t="shared" si="207"/>
        <v>0</v>
      </c>
      <c r="L915" s="44">
        <f t="shared" si="208"/>
        <v>0</v>
      </c>
      <c r="M915" s="44">
        <f t="shared" ca="1" si="209"/>
        <v>-5.1713956673790377E-6</v>
      </c>
      <c r="N915" s="44">
        <f t="shared" ca="1" si="210"/>
        <v>0</v>
      </c>
      <c r="O915" s="124">
        <f t="shared" ca="1" si="211"/>
        <v>0</v>
      </c>
      <c r="P915" s="44">
        <f t="shared" ca="1" si="212"/>
        <v>0</v>
      </c>
      <c r="Q915" s="44">
        <f t="shared" ca="1" si="213"/>
        <v>0</v>
      </c>
      <c r="R915" s="28">
        <f t="shared" ca="1" si="214"/>
        <v>5.1713956673790377E-6</v>
      </c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</row>
    <row r="916" spans="1:35">
      <c r="A916" s="28"/>
      <c r="B916" s="28"/>
      <c r="C916" s="121"/>
      <c r="D916" s="123">
        <f t="shared" si="200"/>
        <v>0</v>
      </c>
      <c r="E916" s="123">
        <f t="shared" si="201"/>
        <v>0</v>
      </c>
      <c r="F916" s="44">
        <f t="shared" si="202"/>
        <v>0</v>
      </c>
      <c r="G916" s="44">
        <f t="shared" si="203"/>
        <v>0</v>
      </c>
      <c r="H916" s="44">
        <f t="shared" si="204"/>
        <v>0</v>
      </c>
      <c r="I916" s="44">
        <f t="shared" si="205"/>
        <v>0</v>
      </c>
      <c r="J916" s="44">
        <f t="shared" si="206"/>
        <v>0</v>
      </c>
      <c r="K916" s="44">
        <f t="shared" si="207"/>
        <v>0</v>
      </c>
      <c r="L916" s="44">
        <f t="shared" si="208"/>
        <v>0</v>
      </c>
      <c r="M916" s="44">
        <f t="shared" ca="1" si="209"/>
        <v>-5.1713956673790377E-6</v>
      </c>
      <c r="N916" s="44">
        <f t="shared" ca="1" si="210"/>
        <v>0</v>
      </c>
      <c r="O916" s="124">
        <f t="shared" ca="1" si="211"/>
        <v>0</v>
      </c>
      <c r="P916" s="44">
        <f t="shared" ca="1" si="212"/>
        <v>0</v>
      </c>
      <c r="Q916" s="44">
        <f t="shared" ca="1" si="213"/>
        <v>0</v>
      </c>
      <c r="R916" s="28">
        <f t="shared" ca="1" si="214"/>
        <v>5.1713956673790377E-6</v>
      </c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</row>
    <row r="917" spans="1:35">
      <c r="A917" s="28"/>
      <c r="B917" s="28"/>
      <c r="C917" s="121"/>
      <c r="D917" s="123">
        <f t="shared" ref="D917:D980" si="215">A917/A$18</f>
        <v>0</v>
      </c>
      <c r="E917" s="123">
        <f t="shared" ref="E917:E980" si="216">B917/B$18</f>
        <v>0</v>
      </c>
      <c r="F917" s="44">
        <f t="shared" ref="F917:F980" si="217">$C917*D917</f>
        <v>0</v>
      </c>
      <c r="G917" s="44">
        <f t="shared" ref="G917:G980" si="218">$C917*E917</f>
        <v>0</v>
      </c>
      <c r="H917" s="44">
        <f t="shared" ref="H917:H980" si="219">C917*D917*D917</f>
        <v>0</v>
      </c>
      <c r="I917" s="44">
        <f t="shared" ref="I917:I980" si="220">C917*D917*D917*D917</f>
        <v>0</v>
      </c>
      <c r="J917" s="44">
        <f t="shared" ref="J917:J980" si="221">C917*D917*D917*D917*D917</f>
        <v>0</v>
      </c>
      <c r="K917" s="44">
        <f t="shared" ref="K917:K980" si="222">C917*E917*D917</f>
        <v>0</v>
      </c>
      <c r="L917" s="44">
        <f t="shared" ref="L917:L980" si="223">C917*E917*D917*D917</f>
        <v>0</v>
      </c>
      <c r="M917" s="44">
        <f t="shared" ref="M917:M980" ca="1" si="224">+E$4+E$5*D917+E$6*D917^2</f>
        <v>-5.1713956673790377E-6</v>
      </c>
      <c r="N917" s="44">
        <f t="shared" ref="N917:N980" ca="1" si="225">C917*(M917-E917)^2</f>
        <v>0</v>
      </c>
      <c r="O917" s="124">
        <f t="shared" ref="O917:O980" ca="1" si="226">(C917*O$1-O$2*F917+O$3*H917)^2</f>
        <v>0</v>
      </c>
      <c r="P917" s="44">
        <f t="shared" ref="P917:P980" ca="1" si="227">(-C917*O$2+O$4*F917-O$5*H917)^2</f>
        <v>0</v>
      </c>
      <c r="Q917" s="44">
        <f t="shared" ref="Q917:Q980" ca="1" si="228">+(C917*O$3-F917*O$5+H917*O$6)^2</f>
        <v>0</v>
      </c>
      <c r="R917" s="28">
        <f t="shared" ref="R917:R980" ca="1" si="229">+E917-M917</f>
        <v>5.1713956673790377E-6</v>
      </c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</row>
    <row r="918" spans="1:35">
      <c r="A918" s="28"/>
      <c r="B918" s="28"/>
      <c r="C918" s="121"/>
      <c r="D918" s="123">
        <f t="shared" si="215"/>
        <v>0</v>
      </c>
      <c r="E918" s="123">
        <f t="shared" si="216"/>
        <v>0</v>
      </c>
      <c r="F918" s="44">
        <f t="shared" si="217"/>
        <v>0</v>
      </c>
      <c r="G918" s="44">
        <f t="shared" si="218"/>
        <v>0</v>
      </c>
      <c r="H918" s="44">
        <f t="shared" si="219"/>
        <v>0</v>
      </c>
      <c r="I918" s="44">
        <f t="shared" si="220"/>
        <v>0</v>
      </c>
      <c r="J918" s="44">
        <f t="shared" si="221"/>
        <v>0</v>
      </c>
      <c r="K918" s="44">
        <f t="shared" si="222"/>
        <v>0</v>
      </c>
      <c r="L918" s="44">
        <f t="shared" si="223"/>
        <v>0</v>
      </c>
      <c r="M918" s="44">
        <f t="shared" ca="1" si="224"/>
        <v>-5.1713956673790377E-6</v>
      </c>
      <c r="N918" s="44">
        <f t="shared" ca="1" si="225"/>
        <v>0</v>
      </c>
      <c r="O918" s="124">
        <f t="shared" ca="1" si="226"/>
        <v>0</v>
      </c>
      <c r="P918" s="44">
        <f t="shared" ca="1" si="227"/>
        <v>0</v>
      </c>
      <c r="Q918" s="44">
        <f t="shared" ca="1" si="228"/>
        <v>0</v>
      </c>
      <c r="R918" s="28">
        <f t="shared" ca="1" si="229"/>
        <v>5.1713956673790377E-6</v>
      </c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</row>
    <row r="919" spans="1:35">
      <c r="A919" s="28"/>
      <c r="B919" s="28"/>
      <c r="C919" s="121"/>
      <c r="D919" s="123">
        <f t="shared" si="215"/>
        <v>0</v>
      </c>
      <c r="E919" s="123">
        <f t="shared" si="216"/>
        <v>0</v>
      </c>
      <c r="F919" s="44">
        <f t="shared" si="217"/>
        <v>0</v>
      </c>
      <c r="G919" s="44">
        <f t="shared" si="218"/>
        <v>0</v>
      </c>
      <c r="H919" s="44">
        <f t="shared" si="219"/>
        <v>0</v>
      </c>
      <c r="I919" s="44">
        <f t="shared" si="220"/>
        <v>0</v>
      </c>
      <c r="J919" s="44">
        <f t="shared" si="221"/>
        <v>0</v>
      </c>
      <c r="K919" s="44">
        <f t="shared" si="222"/>
        <v>0</v>
      </c>
      <c r="L919" s="44">
        <f t="shared" si="223"/>
        <v>0</v>
      </c>
      <c r="M919" s="44">
        <f t="shared" ca="1" si="224"/>
        <v>-5.1713956673790377E-6</v>
      </c>
      <c r="N919" s="44">
        <f t="shared" ca="1" si="225"/>
        <v>0</v>
      </c>
      <c r="O919" s="124">
        <f t="shared" ca="1" si="226"/>
        <v>0</v>
      </c>
      <c r="P919" s="44">
        <f t="shared" ca="1" si="227"/>
        <v>0</v>
      </c>
      <c r="Q919" s="44">
        <f t="shared" ca="1" si="228"/>
        <v>0</v>
      </c>
      <c r="R919" s="28">
        <f t="shared" ca="1" si="229"/>
        <v>5.1713956673790377E-6</v>
      </c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</row>
    <row r="920" spans="1:35">
      <c r="A920" s="28"/>
      <c r="B920" s="28"/>
      <c r="C920" s="121"/>
      <c r="D920" s="123">
        <f t="shared" si="215"/>
        <v>0</v>
      </c>
      <c r="E920" s="123">
        <f t="shared" si="216"/>
        <v>0</v>
      </c>
      <c r="F920" s="44">
        <f t="shared" si="217"/>
        <v>0</v>
      </c>
      <c r="G920" s="44">
        <f t="shared" si="218"/>
        <v>0</v>
      </c>
      <c r="H920" s="44">
        <f t="shared" si="219"/>
        <v>0</v>
      </c>
      <c r="I920" s="44">
        <f t="shared" si="220"/>
        <v>0</v>
      </c>
      <c r="J920" s="44">
        <f t="shared" si="221"/>
        <v>0</v>
      </c>
      <c r="K920" s="44">
        <f t="shared" si="222"/>
        <v>0</v>
      </c>
      <c r="L920" s="44">
        <f t="shared" si="223"/>
        <v>0</v>
      </c>
      <c r="M920" s="44">
        <f t="shared" ca="1" si="224"/>
        <v>-5.1713956673790377E-6</v>
      </c>
      <c r="N920" s="44">
        <f t="shared" ca="1" si="225"/>
        <v>0</v>
      </c>
      <c r="O920" s="124">
        <f t="shared" ca="1" si="226"/>
        <v>0</v>
      </c>
      <c r="P920" s="44">
        <f t="shared" ca="1" si="227"/>
        <v>0</v>
      </c>
      <c r="Q920" s="44">
        <f t="shared" ca="1" si="228"/>
        <v>0</v>
      </c>
      <c r="R920" s="28">
        <f t="shared" ca="1" si="229"/>
        <v>5.1713956673790377E-6</v>
      </c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</row>
    <row r="921" spans="1:35">
      <c r="A921" s="28"/>
      <c r="B921" s="28"/>
      <c r="C921" s="121"/>
      <c r="D921" s="123">
        <f t="shared" si="215"/>
        <v>0</v>
      </c>
      <c r="E921" s="123">
        <f t="shared" si="216"/>
        <v>0</v>
      </c>
      <c r="F921" s="44">
        <f t="shared" si="217"/>
        <v>0</v>
      </c>
      <c r="G921" s="44">
        <f t="shared" si="218"/>
        <v>0</v>
      </c>
      <c r="H921" s="44">
        <f t="shared" si="219"/>
        <v>0</v>
      </c>
      <c r="I921" s="44">
        <f t="shared" si="220"/>
        <v>0</v>
      </c>
      <c r="J921" s="44">
        <f t="shared" si="221"/>
        <v>0</v>
      </c>
      <c r="K921" s="44">
        <f t="shared" si="222"/>
        <v>0</v>
      </c>
      <c r="L921" s="44">
        <f t="shared" si="223"/>
        <v>0</v>
      </c>
      <c r="M921" s="44">
        <f t="shared" ca="1" si="224"/>
        <v>-5.1713956673790377E-6</v>
      </c>
      <c r="N921" s="44">
        <f t="shared" ca="1" si="225"/>
        <v>0</v>
      </c>
      <c r="O921" s="124">
        <f t="shared" ca="1" si="226"/>
        <v>0</v>
      </c>
      <c r="P921" s="44">
        <f t="shared" ca="1" si="227"/>
        <v>0</v>
      </c>
      <c r="Q921" s="44">
        <f t="shared" ca="1" si="228"/>
        <v>0</v>
      </c>
      <c r="R921" s="28">
        <f t="shared" ca="1" si="229"/>
        <v>5.1713956673790377E-6</v>
      </c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</row>
    <row r="922" spans="1:35">
      <c r="A922" s="28"/>
      <c r="B922" s="28"/>
      <c r="C922" s="121"/>
      <c r="D922" s="123">
        <f t="shared" si="215"/>
        <v>0</v>
      </c>
      <c r="E922" s="123">
        <f t="shared" si="216"/>
        <v>0</v>
      </c>
      <c r="F922" s="44">
        <f t="shared" si="217"/>
        <v>0</v>
      </c>
      <c r="G922" s="44">
        <f t="shared" si="218"/>
        <v>0</v>
      </c>
      <c r="H922" s="44">
        <f t="shared" si="219"/>
        <v>0</v>
      </c>
      <c r="I922" s="44">
        <f t="shared" si="220"/>
        <v>0</v>
      </c>
      <c r="J922" s="44">
        <f t="shared" si="221"/>
        <v>0</v>
      </c>
      <c r="K922" s="44">
        <f t="shared" si="222"/>
        <v>0</v>
      </c>
      <c r="L922" s="44">
        <f t="shared" si="223"/>
        <v>0</v>
      </c>
      <c r="M922" s="44">
        <f t="shared" ca="1" si="224"/>
        <v>-5.1713956673790377E-6</v>
      </c>
      <c r="N922" s="44">
        <f t="shared" ca="1" si="225"/>
        <v>0</v>
      </c>
      <c r="O922" s="124">
        <f t="shared" ca="1" si="226"/>
        <v>0</v>
      </c>
      <c r="P922" s="44">
        <f t="shared" ca="1" si="227"/>
        <v>0</v>
      </c>
      <c r="Q922" s="44">
        <f t="shared" ca="1" si="228"/>
        <v>0</v>
      </c>
      <c r="R922" s="28">
        <f t="shared" ca="1" si="229"/>
        <v>5.1713956673790377E-6</v>
      </c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</row>
    <row r="923" spans="1:35">
      <c r="A923" s="28"/>
      <c r="B923" s="28"/>
      <c r="C923" s="121"/>
      <c r="D923" s="123">
        <f t="shared" si="215"/>
        <v>0</v>
      </c>
      <c r="E923" s="123">
        <f t="shared" si="216"/>
        <v>0</v>
      </c>
      <c r="F923" s="44">
        <f t="shared" si="217"/>
        <v>0</v>
      </c>
      <c r="G923" s="44">
        <f t="shared" si="218"/>
        <v>0</v>
      </c>
      <c r="H923" s="44">
        <f t="shared" si="219"/>
        <v>0</v>
      </c>
      <c r="I923" s="44">
        <f t="shared" si="220"/>
        <v>0</v>
      </c>
      <c r="J923" s="44">
        <f t="shared" si="221"/>
        <v>0</v>
      </c>
      <c r="K923" s="44">
        <f t="shared" si="222"/>
        <v>0</v>
      </c>
      <c r="L923" s="44">
        <f t="shared" si="223"/>
        <v>0</v>
      </c>
      <c r="M923" s="44">
        <f t="shared" ca="1" si="224"/>
        <v>-5.1713956673790377E-6</v>
      </c>
      <c r="N923" s="44">
        <f t="shared" ca="1" si="225"/>
        <v>0</v>
      </c>
      <c r="O923" s="124">
        <f t="shared" ca="1" si="226"/>
        <v>0</v>
      </c>
      <c r="P923" s="44">
        <f t="shared" ca="1" si="227"/>
        <v>0</v>
      </c>
      <c r="Q923" s="44">
        <f t="shared" ca="1" si="228"/>
        <v>0</v>
      </c>
      <c r="R923" s="28">
        <f t="shared" ca="1" si="229"/>
        <v>5.1713956673790377E-6</v>
      </c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</row>
    <row r="924" spans="1:35">
      <c r="A924" s="28"/>
      <c r="B924" s="28"/>
      <c r="C924" s="121"/>
      <c r="D924" s="123">
        <f t="shared" si="215"/>
        <v>0</v>
      </c>
      <c r="E924" s="123">
        <f t="shared" si="216"/>
        <v>0</v>
      </c>
      <c r="F924" s="44">
        <f t="shared" si="217"/>
        <v>0</v>
      </c>
      <c r="G924" s="44">
        <f t="shared" si="218"/>
        <v>0</v>
      </c>
      <c r="H924" s="44">
        <f t="shared" si="219"/>
        <v>0</v>
      </c>
      <c r="I924" s="44">
        <f t="shared" si="220"/>
        <v>0</v>
      </c>
      <c r="J924" s="44">
        <f t="shared" si="221"/>
        <v>0</v>
      </c>
      <c r="K924" s="44">
        <f t="shared" si="222"/>
        <v>0</v>
      </c>
      <c r="L924" s="44">
        <f t="shared" si="223"/>
        <v>0</v>
      </c>
      <c r="M924" s="44">
        <f t="shared" ca="1" si="224"/>
        <v>-5.1713956673790377E-6</v>
      </c>
      <c r="N924" s="44">
        <f t="shared" ca="1" si="225"/>
        <v>0</v>
      </c>
      <c r="O924" s="124">
        <f t="shared" ca="1" si="226"/>
        <v>0</v>
      </c>
      <c r="P924" s="44">
        <f t="shared" ca="1" si="227"/>
        <v>0</v>
      </c>
      <c r="Q924" s="44">
        <f t="shared" ca="1" si="228"/>
        <v>0</v>
      </c>
      <c r="R924" s="28">
        <f t="shared" ca="1" si="229"/>
        <v>5.1713956673790377E-6</v>
      </c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</row>
    <row r="925" spans="1:35">
      <c r="A925" s="28"/>
      <c r="B925" s="28"/>
      <c r="C925" s="121"/>
      <c r="D925" s="123">
        <f t="shared" si="215"/>
        <v>0</v>
      </c>
      <c r="E925" s="123">
        <f t="shared" si="216"/>
        <v>0</v>
      </c>
      <c r="F925" s="44">
        <f t="shared" si="217"/>
        <v>0</v>
      </c>
      <c r="G925" s="44">
        <f t="shared" si="218"/>
        <v>0</v>
      </c>
      <c r="H925" s="44">
        <f t="shared" si="219"/>
        <v>0</v>
      </c>
      <c r="I925" s="44">
        <f t="shared" si="220"/>
        <v>0</v>
      </c>
      <c r="J925" s="44">
        <f t="shared" si="221"/>
        <v>0</v>
      </c>
      <c r="K925" s="44">
        <f t="shared" si="222"/>
        <v>0</v>
      </c>
      <c r="L925" s="44">
        <f t="shared" si="223"/>
        <v>0</v>
      </c>
      <c r="M925" s="44">
        <f t="shared" ca="1" si="224"/>
        <v>-5.1713956673790377E-6</v>
      </c>
      <c r="N925" s="44">
        <f t="shared" ca="1" si="225"/>
        <v>0</v>
      </c>
      <c r="O925" s="124">
        <f t="shared" ca="1" si="226"/>
        <v>0</v>
      </c>
      <c r="P925" s="44">
        <f t="shared" ca="1" si="227"/>
        <v>0</v>
      </c>
      <c r="Q925" s="44">
        <f t="shared" ca="1" si="228"/>
        <v>0</v>
      </c>
      <c r="R925" s="28">
        <f t="shared" ca="1" si="229"/>
        <v>5.1713956673790377E-6</v>
      </c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</row>
    <row r="926" spans="1:35">
      <c r="A926" s="28"/>
      <c r="B926" s="28"/>
      <c r="C926" s="121"/>
      <c r="D926" s="123">
        <f t="shared" si="215"/>
        <v>0</v>
      </c>
      <c r="E926" s="123">
        <f t="shared" si="216"/>
        <v>0</v>
      </c>
      <c r="F926" s="44">
        <f t="shared" si="217"/>
        <v>0</v>
      </c>
      <c r="G926" s="44">
        <f t="shared" si="218"/>
        <v>0</v>
      </c>
      <c r="H926" s="44">
        <f t="shared" si="219"/>
        <v>0</v>
      </c>
      <c r="I926" s="44">
        <f t="shared" si="220"/>
        <v>0</v>
      </c>
      <c r="J926" s="44">
        <f t="shared" si="221"/>
        <v>0</v>
      </c>
      <c r="K926" s="44">
        <f t="shared" si="222"/>
        <v>0</v>
      </c>
      <c r="L926" s="44">
        <f t="shared" si="223"/>
        <v>0</v>
      </c>
      <c r="M926" s="44">
        <f t="shared" ca="1" si="224"/>
        <v>-5.1713956673790377E-6</v>
      </c>
      <c r="N926" s="44">
        <f t="shared" ca="1" si="225"/>
        <v>0</v>
      </c>
      <c r="O926" s="124">
        <f t="shared" ca="1" si="226"/>
        <v>0</v>
      </c>
      <c r="P926" s="44">
        <f t="shared" ca="1" si="227"/>
        <v>0</v>
      </c>
      <c r="Q926" s="44">
        <f t="shared" ca="1" si="228"/>
        <v>0</v>
      </c>
      <c r="R926" s="28">
        <f t="shared" ca="1" si="229"/>
        <v>5.1713956673790377E-6</v>
      </c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</row>
    <row r="927" spans="1:35">
      <c r="A927" s="28"/>
      <c r="B927" s="28"/>
      <c r="C927" s="121"/>
      <c r="D927" s="123">
        <f t="shared" si="215"/>
        <v>0</v>
      </c>
      <c r="E927" s="123">
        <f t="shared" si="216"/>
        <v>0</v>
      </c>
      <c r="F927" s="44">
        <f t="shared" si="217"/>
        <v>0</v>
      </c>
      <c r="G927" s="44">
        <f t="shared" si="218"/>
        <v>0</v>
      </c>
      <c r="H927" s="44">
        <f t="shared" si="219"/>
        <v>0</v>
      </c>
      <c r="I927" s="44">
        <f t="shared" si="220"/>
        <v>0</v>
      </c>
      <c r="J927" s="44">
        <f t="shared" si="221"/>
        <v>0</v>
      </c>
      <c r="K927" s="44">
        <f t="shared" si="222"/>
        <v>0</v>
      </c>
      <c r="L927" s="44">
        <f t="shared" si="223"/>
        <v>0</v>
      </c>
      <c r="M927" s="44">
        <f t="shared" ca="1" si="224"/>
        <v>-5.1713956673790377E-6</v>
      </c>
      <c r="N927" s="44">
        <f t="shared" ca="1" si="225"/>
        <v>0</v>
      </c>
      <c r="O927" s="124">
        <f t="shared" ca="1" si="226"/>
        <v>0</v>
      </c>
      <c r="P927" s="44">
        <f t="shared" ca="1" si="227"/>
        <v>0</v>
      </c>
      <c r="Q927" s="44">
        <f t="shared" ca="1" si="228"/>
        <v>0</v>
      </c>
      <c r="R927" s="28">
        <f t="shared" ca="1" si="229"/>
        <v>5.1713956673790377E-6</v>
      </c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</row>
    <row r="928" spans="1:35">
      <c r="A928" s="28"/>
      <c r="B928" s="28"/>
      <c r="C928" s="121"/>
      <c r="D928" s="123">
        <f t="shared" si="215"/>
        <v>0</v>
      </c>
      <c r="E928" s="123">
        <f t="shared" si="216"/>
        <v>0</v>
      </c>
      <c r="F928" s="44">
        <f t="shared" si="217"/>
        <v>0</v>
      </c>
      <c r="G928" s="44">
        <f t="shared" si="218"/>
        <v>0</v>
      </c>
      <c r="H928" s="44">
        <f t="shared" si="219"/>
        <v>0</v>
      </c>
      <c r="I928" s="44">
        <f t="shared" si="220"/>
        <v>0</v>
      </c>
      <c r="J928" s="44">
        <f t="shared" si="221"/>
        <v>0</v>
      </c>
      <c r="K928" s="44">
        <f t="shared" si="222"/>
        <v>0</v>
      </c>
      <c r="L928" s="44">
        <f t="shared" si="223"/>
        <v>0</v>
      </c>
      <c r="M928" s="44">
        <f t="shared" ca="1" si="224"/>
        <v>-5.1713956673790377E-6</v>
      </c>
      <c r="N928" s="44">
        <f t="shared" ca="1" si="225"/>
        <v>0</v>
      </c>
      <c r="O928" s="124">
        <f t="shared" ca="1" si="226"/>
        <v>0</v>
      </c>
      <c r="P928" s="44">
        <f t="shared" ca="1" si="227"/>
        <v>0</v>
      </c>
      <c r="Q928" s="44">
        <f t="shared" ca="1" si="228"/>
        <v>0</v>
      </c>
      <c r="R928" s="28">
        <f t="shared" ca="1" si="229"/>
        <v>5.1713956673790377E-6</v>
      </c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</row>
    <row r="929" spans="1:35">
      <c r="A929" s="28"/>
      <c r="B929" s="28"/>
      <c r="C929" s="121"/>
      <c r="D929" s="123">
        <f t="shared" si="215"/>
        <v>0</v>
      </c>
      <c r="E929" s="123">
        <f t="shared" si="216"/>
        <v>0</v>
      </c>
      <c r="F929" s="44">
        <f t="shared" si="217"/>
        <v>0</v>
      </c>
      <c r="G929" s="44">
        <f t="shared" si="218"/>
        <v>0</v>
      </c>
      <c r="H929" s="44">
        <f t="shared" si="219"/>
        <v>0</v>
      </c>
      <c r="I929" s="44">
        <f t="shared" si="220"/>
        <v>0</v>
      </c>
      <c r="J929" s="44">
        <f t="shared" si="221"/>
        <v>0</v>
      </c>
      <c r="K929" s="44">
        <f t="shared" si="222"/>
        <v>0</v>
      </c>
      <c r="L929" s="44">
        <f t="shared" si="223"/>
        <v>0</v>
      </c>
      <c r="M929" s="44">
        <f t="shared" ca="1" si="224"/>
        <v>-5.1713956673790377E-6</v>
      </c>
      <c r="N929" s="44">
        <f t="shared" ca="1" si="225"/>
        <v>0</v>
      </c>
      <c r="O929" s="124">
        <f t="shared" ca="1" si="226"/>
        <v>0</v>
      </c>
      <c r="P929" s="44">
        <f t="shared" ca="1" si="227"/>
        <v>0</v>
      </c>
      <c r="Q929" s="44">
        <f t="shared" ca="1" si="228"/>
        <v>0</v>
      </c>
      <c r="R929" s="28">
        <f t="shared" ca="1" si="229"/>
        <v>5.1713956673790377E-6</v>
      </c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</row>
    <row r="930" spans="1:35">
      <c r="A930" s="28"/>
      <c r="B930" s="28"/>
      <c r="C930" s="121"/>
      <c r="D930" s="123">
        <f t="shared" si="215"/>
        <v>0</v>
      </c>
      <c r="E930" s="123">
        <f t="shared" si="216"/>
        <v>0</v>
      </c>
      <c r="F930" s="44">
        <f t="shared" si="217"/>
        <v>0</v>
      </c>
      <c r="G930" s="44">
        <f t="shared" si="218"/>
        <v>0</v>
      </c>
      <c r="H930" s="44">
        <f t="shared" si="219"/>
        <v>0</v>
      </c>
      <c r="I930" s="44">
        <f t="shared" si="220"/>
        <v>0</v>
      </c>
      <c r="J930" s="44">
        <f t="shared" si="221"/>
        <v>0</v>
      </c>
      <c r="K930" s="44">
        <f t="shared" si="222"/>
        <v>0</v>
      </c>
      <c r="L930" s="44">
        <f t="shared" si="223"/>
        <v>0</v>
      </c>
      <c r="M930" s="44">
        <f t="shared" ca="1" si="224"/>
        <v>-5.1713956673790377E-6</v>
      </c>
      <c r="N930" s="44">
        <f t="shared" ca="1" si="225"/>
        <v>0</v>
      </c>
      <c r="O930" s="124">
        <f t="shared" ca="1" si="226"/>
        <v>0</v>
      </c>
      <c r="P930" s="44">
        <f t="shared" ca="1" si="227"/>
        <v>0</v>
      </c>
      <c r="Q930" s="44">
        <f t="shared" ca="1" si="228"/>
        <v>0</v>
      </c>
      <c r="R930" s="28">
        <f t="shared" ca="1" si="229"/>
        <v>5.1713956673790377E-6</v>
      </c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</row>
    <row r="931" spans="1:35">
      <c r="A931" s="28"/>
      <c r="B931" s="28"/>
      <c r="C931" s="121"/>
      <c r="D931" s="123">
        <f t="shared" si="215"/>
        <v>0</v>
      </c>
      <c r="E931" s="123">
        <f t="shared" si="216"/>
        <v>0</v>
      </c>
      <c r="F931" s="44">
        <f t="shared" si="217"/>
        <v>0</v>
      </c>
      <c r="G931" s="44">
        <f t="shared" si="218"/>
        <v>0</v>
      </c>
      <c r="H931" s="44">
        <f t="shared" si="219"/>
        <v>0</v>
      </c>
      <c r="I931" s="44">
        <f t="shared" si="220"/>
        <v>0</v>
      </c>
      <c r="J931" s="44">
        <f t="shared" si="221"/>
        <v>0</v>
      </c>
      <c r="K931" s="44">
        <f t="shared" si="222"/>
        <v>0</v>
      </c>
      <c r="L931" s="44">
        <f t="shared" si="223"/>
        <v>0</v>
      </c>
      <c r="M931" s="44">
        <f t="shared" ca="1" si="224"/>
        <v>-5.1713956673790377E-6</v>
      </c>
      <c r="N931" s="44">
        <f t="shared" ca="1" si="225"/>
        <v>0</v>
      </c>
      <c r="O931" s="124">
        <f t="shared" ca="1" si="226"/>
        <v>0</v>
      </c>
      <c r="P931" s="44">
        <f t="shared" ca="1" si="227"/>
        <v>0</v>
      </c>
      <c r="Q931" s="44">
        <f t="shared" ca="1" si="228"/>
        <v>0</v>
      </c>
      <c r="R931" s="28">
        <f t="shared" ca="1" si="229"/>
        <v>5.1713956673790377E-6</v>
      </c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</row>
    <row r="932" spans="1:35">
      <c r="A932" s="28"/>
      <c r="B932" s="28"/>
      <c r="C932" s="121"/>
      <c r="D932" s="123">
        <f t="shared" si="215"/>
        <v>0</v>
      </c>
      <c r="E932" s="123">
        <f t="shared" si="216"/>
        <v>0</v>
      </c>
      <c r="F932" s="44">
        <f t="shared" si="217"/>
        <v>0</v>
      </c>
      <c r="G932" s="44">
        <f t="shared" si="218"/>
        <v>0</v>
      </c>
      <c r="H932" s="44">
        <f t="shared" si="219"/>
        <v>0</v>
      </c>
      <c r="I932" s="44">
        <f t="shared" si="220"/>
        <v>0</v>
      </c>
      <c r="J932" s="44">
        <f t="shared" si="221"/>
        <v>0</v>
      </c>
      <c r="K932" s="44">
        <f t="shared" si="222"/>
        <v>0</v>
      </c>
      <c r="L932" s="44">
        <f t="shared" si="223"/>
        <v>0</v>
      </c>
      <c r="M932" s="44">
        <f t="shared" ca="1" si="224"/>
        <v>-5.1713956673790377E-6</v>
      </c>
      <c r="N932" s="44">
        <f t="shared" ca="1" si="225"/>
        <v>0</v>
      </c>
      <c r="O932" s="124">
        <f t="shared" ca="1" si="226"/>
        <v>0</v>
      </c>
      <c r="P932" s="44">
        <f t="shared" ca="1" si="227"/>
        <v>0</v>
      </c>
      <c r="Q932" s="44">
        <f t="shared" ca="1" si="228"/>
        <v>0</v>
      </c>
      <c r="R932" s="28">
        <f t="shared" ca="1" si="229"/>
        <v>5.1713956673790377E-6</v>
      </c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</row>
    <row r="933" spans="1:35">
      <c r="A933" s="28"/>
      <c r="B933" s="28"/>
      <c r="C933" s="121"/>
      <c r="D933" s="123">
        <f t="shared" si="215"/>
        <v>0</v>
      </c>
      <c r="E933" s="123">
        <f t="shared" si="216"/>
        <v>0</v>
      </c>
      <c r="F933" s="44">
        <f t="shared" si="217"/>
        <v>0</v>
      </c>
      <c r="G933" s="44">
        <f t="shared" si="218"/>
        <v>0</v>
      </c>
      <c r="H933" s="44">
        <f t="shared" si="219"/>
        <v>0</v>
      </c>
      <c r="I933" s="44">
        <f t="shared" si="220"/>
        <v>0</v>
      </c>
      <c r="J933" s="44">
        <f t="shared" si="221"/>
        <v>0</v>
      </c>
      <c r="K933" s="44">
        <f t="shared" si="222"/>
        <v>0</v>
      </c>
      <c r="L933" s="44">
        <f t="shared" si="223"/>
        <v>0</v>
      </c>
      <c r="M933" s="44">
        <f t="shared" ca="1" si="224"/>
        <v>-5.1713956673790377E-6</v>
      </c>
      <c r="N933" s="44">
        <f t="shared" ca="1" si="225"/>
        <v>0</v>
      </c>
      <c r="O933" s="124">
        <f t="shared" ca="1" si="226"/>
        <v>0</v>
      </c>
      <c r="P933" s="44">
        <f t="shared" ca="1" si="227"/>
        <v>0</v>
      </c>
      <c r="Q933" s="44">
        <f t="shared" ca="1" si="228"/>
        <v>0</v>
      </c>
      <c r="R933" s="28">
        <f t="shared" ca="1" si="229"/>
        <v>5.1713956673790377E-6</v>
      </c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</row>
    <row r="934" spans="1:35">
      <c r="A934" s="28"/>
      <c r="B934" s="28"/>
      <c r="C934" s="121"/>
      <c r="D934" s="123">
        <f t="shared" si="215"/>
        <v>0</v>
      </c>
      <c r="E934" s="123">
        <f t="shared" si="216"/>
        <v>0</v>
      </c>
      <c r="F934" s="44">
        <f t="shared" si="217"/>
        <v>0</v>
      </c>
      <c r="G934" s="44">
        <f t="shared" si="218"/>
        <v>0</v>
      </c>
      <c r="H934" s="44">
        <f t="shared" si="219"/>
        <v>0</v>
      </c>
      <c r="I934" s="44">
        <f t="shared" si="220"/>
        <v>0</v>
      </c>
      <c r="J934" s="44">
        <f t="shared" si="221"/>
        <v>0</v>
      </c>
      <c r="K934" s="44">
        <f t="shared" si="222"/>
        <v>0</v>
      </c>
      <c r="L934" s="44">
        <f t="shared" si="223"/>
        <v>0</v>
      </c>
      <c r="M934" s="44">
        <f t="shared" ca="1" si="224"/>
        <v>-5.1713956673790377E-6</v>
      </c>
      <c r="N934" s="44">
        <f t="shared" ca="1" si="225"/>
        <v>0</v>
      </c>
      <c r="O934" s="124">
        <f t="shared" ca="1" si="226"/>
        <v>0</v>
      </c>
      <c r="P934" s="44">
        <f t="shared" ca="1" si="227"/>
        <v>0</v>
      </c>
      <c r="Q934" s="44">
        <f t="shared" ca="1" si="228"/>
        <v>0</v>
      </c>
      <c r="R934" s="28">
        <f t="shared" ca="1" si="229"/>
        <v>5.1713956673790377E-6</v>
      </c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</row>
    <row r="935" spans="1:35">
      <c r="A935" s="28"/>
      <c r="B935" s="28"/>
      <c r="C935" s="121"/>
      <c r="D935" s="123">
        <f t="shared" si="215"/>
        <v>0</v>
      </c>
      <c r="E935" s="123">
        <f t="shared" si="216"/>
        <v>0</v>
      </c>
      <c r="F935" s="44">
        <f t="shared" si="217"/>
        <v>0</v>
      </c>
      <c r="G935" s="44">
        <f t="shared" si="218"/>
        <v>0</v>
      </c>
      <c r="H935" s="44">
        <f t="shared" si="219"/>
        <v>0</v>
      </c>
      <c r="I935" s="44">
        <f t="shared" si="220"/>
        <v>0</v>
      </c>
      <c r="J935" s="44">
        <f t="shared" si="221"/>
        <v>0</v>
      </c>
      <c r="K935" s="44">
        <f t="shared" si="222"/>
        <v>0</v>
      </c>
      <c r="L935" s="44">
        <f t="shared" si="223"/>
        <v>0</v>
      </c>
      <c r="M935" s="44">
        <f t="shared" ca="1" si="224"/>
        <v>-5.1713956673790377E-6</v>
      </c>
      <c r="N935" s="44">
        <f t="shared" ca="1" si="225"/>
        <v>0</v>
      </c>
      <c r="O935" s="124">
        <f t="shared" ca="1" si="226"/>
        <v>0</v>
      </c>
      <c r="P935" s="44">
        <f t="shared" ca="1" si="227"/>
        <v>0</v>
      </c>
      <c r="Q935" s="44">
        <f t="shared" ca="1" si="228"/>
        <v>0</v>
      </c>
      <c r="R935" s="28">
        <f t="shared" ca="1" si="229"/>
        <v>5.1713956673790377E-6</v>
      </c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</row>
    <row r="936" spans="1:35">
      <c r="A936" s="28"/>
      <c r="B936" s="28"/>
      <c r="C936" s="121"/>
      <c r="D936" s="123">
        <f t="shared" si="215"/>
        <v>0</v>
      </c>
      <c r="E936" s="123">
        <f t="shared" si="216"/>
        <v>0</v>
      </c>
      <c r="F936" s="44">
        <f t="shared" si="217"/>
        <v>0</v>
      </c>
      <c r="G936" s="44">
        <f t="shared" si="218"/>
        <v>0</v>
      </c>
      <c r="H936" s="44">
        <f t="shared" si="219"/>
        <v>0</v>
      </c>
      <c r="I936" s="44">
        <f t="shared" si="220"/>
        <v>0</v>
      </c>
      <c r="J936" s="44">
        <f t="shared" si="221"/>
        <v>0</v>
      </c>
      <c r="K936" s="44">
        <f t="shared" si="222"/>
        <v>0</v>
      </c>
      <c r="L936" s="44">
        <f t="shared" si="223"/>
        <v>0</v>
      </c>
      <c r="M936" s="44">
        <f t="shared" ca="1" si="224"/>
        <v>-5.1713956673790377E-6</v>
      </c>
      <c r="N936" s="44">
        <f t="shared" ca="1" si="225"/>
        <v>0</v>
      </c>
      <c r="O936" s="124">
        <f t="shared" ca="1" si="226"/>
        <v>0</v>
      </c>
      <c r="P936" s="44">
        <f t="shared" ca="1" si="227"/>
        <v>0</v>
      </c>
      <c r="Q936" s="44">
        <f t="shared" ca="1" si="228"/>
        <v>0</v>
      </c>
      <c r="R936" s="28">
        <f t="shared" ca="1" si="229"/>
        <v>5.1713956673790377E-6</v>
      </c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</row>
    <row r="937" spans="1:35">
      <c r="A937" s="28"/>
      <c r="B937" s="28"/>
      <c r="C937" s="121"/>
      <c r="D937" s="123">
        <f t="shared" si="215"/>
        <v>0</v>
      </c>
      <c r="E937" s="123">
        <f t="shared" si="216"/>
        <v>0</v>
      </c>
      <c r="F937" s="44">
        <f t="shared" si="217"/>
        <v>0</v>
      </c>
      <c r="G937" s="44">
        <f t="shared" si="218"/>
        <v>0</v>
      </c>
      <c r="H937" s="44">
        <f t="shared" si="219"/>
        <v>0</v>
      </c>
      <c r="I937" s="44">
        <f t="shared" si="220"/>
        <v>0</v>
      </c>
      <c r="J937" s="44">
        <f t="shared" si="221"/>
        <v>0</v>
      </c>
      <c r="K937" s="44">
        <f t="shared" si="222"/>
        <v>0</v>
      </c>
      <c r="L937" s="44">
        <f t="shared" si="223"/>
        <v>0</v>
      </c>
      <c r="M937" s="44">
        <f t="shared" ca="1" si="224"/>
        <v>-5.1713956673790377E-6</v>
      </c>
      <c r="N937" s="44">
        <f t="shared" ca="1" si="225"/>
        <v>0</v>
      </c>
      <c r="O937" s="124">
        <f t="shared" ca="1" si="226"/>
        <v>0</v>
      </c>
      <c r="P937" s="44">
        <f t="shared" ca="1" si="227"/>
        <v>0</v>
      </c>
      <c r="Q937" s="44">
        <f t="shared" ca="1" si="228"/>
        <v>0</v>
      </c>
      <c r="R937" s="28">
        <f t="shared" ca="1" si="229"/>
        <v>5.1713956673790377E-6</v>
      </c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</row>
    <row r="938" spans="1:35">
      <c r="A938" s="28"/>
      <c r="B938" s="28"/>
      <c r="C938" s="121"/>
      <c r="D938" s="123">
        <f t="shared" si="215"/>
        <v>0</v>
      </c>
      <c r="E938" s="123">
        <f t="shared" si="216"/>
        <v>0</v>
      </c>
      <c r="F938" s="44">
        <f t="shared" si="217"/>
        <v>0</v>
      </c>
      <c r="G938" s="44">
        <f t="shared" si="218"/>
        <v>0</v>
      </c>
      <c r="H938" s="44">
        <f t="shared" si="219"/>
        <v>0</v>
      </c>
      <c r="I938" s="44">
        <f t="shared" si="220"/>
        <v>0</v>
      </c>
      <c r="J938" s="44">
        <f t="shared" si="221"/>
        <v>0</v>
      </c>
      <c r="K938" s="44">
        <f t="shared" si="222"/>
        <v>0</v>
      </c>
      <c r="L938" s="44">
        <f t="shared" si="223"/>
        <v>0</v>
      </c>
      <c r="M938" s="44">
        <f t="shared" ca="1" si="224"/>
        <v>-5.1713956673790377E-6</v>
      </c>
      <c r="N938" s="44">
        <f t="shared" ca="1" si="225"/>
        <v>0</v>
      </c>
      <c r="O938" s="124">
        <f t="shared" ca="1" si="226"/>
        <v>0</v>
      </c>
      <c r="P938" s="44">
        <f t="shared" ca="1" si="227"/>
        <v>0</v>
      </c>
      <c r="Q938" s="44">
        <f t="shared" ca="1" si="228"/>
        <v>0</v>
      </c>
      <c r="R938" s="28">
        <f t="shared" ca="1" si="229"/>
        <v>5.1713956673790377E-6</v>
      </c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</row>
    <row r="939" spans="1:35">
      <c r="A939" s="28"/>
      <c r="B939" s="28"/>
      <c r="C939" s="121"/>
      <c r="D939" s="123">
        <f t="shared" si="215"/>
        <v>0</v>
      </c>
      <c r="E939" s="123">
        <f t="shared" si="216"/>
        <v>0</v>
      </c>
      <c r="F939" s="44">
        <f t="shared" si="217"/>
        <v>0</v>
      </c>
      <c r="G939" s="44">
        <f t="shared" si="218"/>
        <v>0</v>
      </c>
      <c r="H939" s="44">
        <f t="shared" si="219"/>
        <v>0</v>
      </c>
      <c r="I939" s="44">
        <f t="shared" si="220"/>
        <v>0</v>
      </c>
      <c r="J939" s="44">
        <f t="shared" si="221"/>
        <v>0</v>
      </c>
      <c r="K939" s="44">
        <f t="shared" si="222"/>
        <v>0</v>
      </c>
      <c r="L939" s="44">
        <f t="shared" si="223"/>
        <v>0</v>
      </c>
      <c r="M939" s="44">
        <f t="shared" ca="1" si="224"/>
        <v>-5.1713956673790377E-6</v>
      </c>
      <c r="N939" s="44">
        <f t="shared" ca="1" si="225"/>
        <v>0</v>
      </c>
      <c r="O939" s="124">
        <f t="shared" ca="1" si="226"/>
        <v>0</v>
      </c>
      <c r="P939" s="44">
        <f t="shared" ca="1" si="227"/>
        <v>0</v>
      </c>
      <c r="Q939" s="44">
        <f t="shared" ca="1" si="228"/>
        <v>0</v>
      </c>
      <c r="R939" s="28">
        <f t="shared" ca="1" si="229"/>
        <v>5.1713956673790377E-6</v>
      </c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</row>
    <row r="940" spans="1:35">
      <c r="A940" s="28"/>
      <c r="B940" s="28"/>
      <c r="C940" s="121"/>
      <c r="D940" s="123">
        <f t="shared" si="215"/>
        <v>0</v>
      </c>
      <c r="E940" s="123">
        <f t="shared" si="216"/>
        <v>0</v>
      </c>
      <c r="F940" s="44">
        <f t="shared" si="217"/>
        <v>0</v>
      </c>
      <c r="G940" s="44">
        <f t="shared" si="218"/>
        <v>0</v>
      </c>
      <c r="H940" s="44">
        <f t="shared" si="219"/>
        <v>0</v>
      </c>
      <c r="I940" s="44">
        <f t="shared" si="220"/>
        <v>0</v>
      </c>
      <c r="J940" s="44">
        <f t="shared" si="221"/>
        <v>0</v>
      </c>
      <c r="K940" s="44">
        <f t="shared" si="222"/>
        <v>0</v>
      </c>
      <c r="L940" s="44">
        <f t="shared" si="223"/>
        <v>0</v>
      </c>
      <c r="M940" s="44">
        <f t="shared" ca="1" si="224"/>
        <v>-5.1713956673790377E-6</v>
      </c>
      <c r="N940" s="44">
        <f t="shared" ca="1" si="225"/>
        <v>0</v>
      </c>
      <c r="O940" s="124">
        <f t="shared" ca="1" si="226"/>
        <v>0</v>
      </c>
      <c r="P940" s="44">
        <f t="shared" ca="1" si="227"/>
        <v>0</v>
      </c>
      <c r="Q940" s="44">
        <f t="shared" ca="1" si="228"/>
        <v>0</v>
      </c>
      <c r="R940" s="28">
        <f t="shared" ca="1" si="229"/>
        <v>5.1713956673790377E-6</v>
      </c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</row>
    <row r="941" spans="1:35">
      <c r="A941" s="28"/>
      <c r="B941" s="28"/>
      <c r="C941" s="121"/>
      <c r="D941" s="123">
        <f t="shared" si="215"/>
        <v>0</v>
      </c>
      <c r="E941" s="123">
        <f t="shared" si="216"/>
        <v>0</v>
      </c>
      <c r="F941" s="44">
        <f t="shared" si="217"/>
        <v>0</v>
      </c>
      <c r="G941" s="44">
        <f t="shared" si="218"/>
        <v>0</v>
      </c>
      <c r="H941" s="44">
        <f t="shared" si="219"/>
        <v>0</v>
      </c>
      <c r="I941" s="44">
        <f t="shared" si="220"/>
        <v>0</v>
      </c>
      <c r="J941" s="44">
        <f t="shared" si="221"/>
        <v>0</v>
      </c>
      <c r="K941" s="44">
        <f t="shared" si="222"/>
        <v>0</v>
      </c>
      <c r="L941" s="44">
        <f t="shared" si="223"/>
        <v>0</v>
      </c>
      <c r="M941" s="44">
        <f t="shared" ca="1" si="224"/>
        <v>-5.1713956673790377E-6</v>
      </c>
      <c r="N941" s="44">
        <f t="shared" ca="1" si="225"/>
        <v>0</v>
      </c>
      <c r="O941" s="124">
        <f t="shared" ca="1" si="226"/>
        <v>0</v>
      </c>
      <c r="P941" s="44">
        <f t="shared" ca="1" si="227"/>
        <v>0</v>
      </c>
      <c r="Q941" s="44">
        <f t="shared" ca="1" si="228"/>
        <v>0</v>
      </c>
      <c r="R941" s="28">
        <f t="shared" ca="1" si="229"/>
        <v>5.1713956673790377E-6</v>
      </c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</row>
    <row r="942" spans="1:35">
      <c r="A942" s="28"/>
      <c r="B942" s="28"/>
      <c r="C942" s="121"/>
      <c r="D942" s="123">
        <f t="shared" si="215"/>
        <v>0</v>
      </c>
      <c r="E942" s="123">
        <f t="shared" si="216"/>
        <v>0</v>
      </c>
      <c r="F942" s="44">
        <f t="shared" si="217"/>
        <v>0</v>
      </c>
      <c r="G942" s="44">
        <f t="shared" si="218"/>
        <v>0</v>
      </c>
      <c r="H942" s="44">
        <f t="shared" si="219"/>
        <v>0</v>
      </c>
      <c r="I942" s="44">
        <f t="shared" si="220"/>
        <v>0</v>
      </c>
      <c r="J942" s="44">
        <f t="shared" si="221"/>
        <v>0</v>
      </c>
      <c r="K942" s="44">
        <f t="shared" si="222"/>
        <v>0</v>
      </c>
      <c r="L942" s="44">
        <f t="shared" si="223"/>
        <v>0</v>
      </c>
      <c r="M942" s="44">
        <f t="shared" ca="1" si="224"/>
        <v>-5.1713956673790377E-6</v>
      </c>
      <c r="N942" s="44">
        <f t="shared" ca="1" si="225"/>
        <v>0</v>
      </c>
      <c r="O942" s="124">
        <f t="shared" ca="1" si="226"/>
        <v>0</v>
      </c>
      <c r="P942" s="44">
        <f t="shared" ca="1" si="227"/>
        <v>0</v>
      </c>
      <c r="Q942" s="44">
        <f t="shared" ca="1" si="228"/>
        <v>0</v>
      </c>
      <c r="R942" s="28">
        <f t="shared" ca="1" si="229"/>
        <v>5.1713956673790377E-6</v>
      </c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</row>
    <row r="943" spans="1:35">
      <c r="A943" s="28"/>
      <c r="B943" s="28"/>
      <c r="C943" s="121"/>
      <c r="D943" s="123">
        <f t="shared" si="215"/>
        <v>0</v>
      </c>
      <c r="E943" s="123">
        <f t="shared" si="216"/>
        <v>0</v>
      </c>
      <c r="F943" s="44">
        <f t="shared" si="217"/>
        <v>0</v>
      </c>
      <c r="G943" s="44">
        <f t="shared" si="218"/>
        <v>0</v>
      </c>
      <c r="H943" s="44">
        <f t="shared" si="219"/>
        <v>0</v>
      </c>
      <c r="I943" s="44">
        <f t="shared" si="220"/>
        <v>0</v>
      </c>
      <c r="J943" s="44">
        <f t="shared" si="221"/>
        <v>0</v>
      </c>
      <c r="K943" s="44">
        <f t="shared" si="222"/>
        <v>0</v>
      </c>
      <c r="L943" s="44">
        <f t="shared" si="223"/>
        <v>0</v>
      </c>
      <c r="M943" s="44">
        <f t="shared" ca="1" si="224"/>
        <v>-5.1713956673790377E-6</v>
      </c>
      <c r="N943" s="44">
        <f t="shared" ca="1" si="225"/>
        <v>0</v>
      </c>
      <c r="O943" s="124">
        <f t="shared" ca="1" si="226"/>
        <v>0</v>
      </c>
      <c r="P943" s="44">
        <f t="shared" ca="1" si="227"/>
        <v>0</v>
      </c>
      <c r="Q943" s="44">
        <f t="shared" ca="1" si="228"/>
        <v>0</v>
      </c>
      <c r="R943" s="28">
        <f t="shared" ca="1" si="229"/>
        <v>5.1713956673790377E-6</v>
      </c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</row>
    <row r="944" spans="1:35">
      <c r="A944" s="28"/>
      <c r="B944" s="28"/>
      <c r="C944" s="121"/>
      <c r="D944" s="123">
        <f t="shared" si="215"/>
        <v>0</v>
      </c>
      <c r="E944" s="123">
        <f t="shared" si="216"/>
        <v>0</v>
      </c>
      <c r="F944" s="44">
        <f t="shared" si="217"/>
        <v>0</v>
      </c>
      <c r="G944" s="44">
        <f t="shared" si="218"/>
        <v>0</v>
      </c>
      <c r="H944" s="44">
        <f t="shared" si="219"/>
        <v>0</v>
      </c>
      <c r="I944" s="44">
        <f t="shared" si="220"/>
        <v>0</v>
      </c>
      <c r="J944" s="44">
        <f t="shared" si="221"/>
        <v>0</v>
      </c>
      <c r="K944" s="44">
        <f t="shared" si="222"/>
        <v>0</v>
      </c>
      <c r="L944" s="44">
        <f t="shared" si="223"/>
        <v>0</v>
      </c>
      <c r="M944" s="44">
        <f t="shared" ca="1" si="224"/>
        <v>-5.1713956673790377E-6</v>
      </c>
      <c r="N944" s="44">
        <f t="shared" ca="1" si="225"/>
        <v>0</v>
      </c>
      <c r="O944" s="124">
        <f t="shared" ca="1" si="226"/>
        <v>0</v>
      </c>
      <c r="P944" s="44">
        <f t="shared" ca="1" si="227"/>
        <v>0</v>
      </c>
      <c r="Q944" s="44">
        <f t="shared" ca="1" si="228"/>
        <v>0</v>
      </c>
      <c r="R944" s="28">
        <f t="shared" ca="1" si="229"/>
        <v>5.1713956673790377E-6</v>
      </c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</row>
    <row r="945" spans="1:35">
      <c r="A945" s="28"/>
      <c r="B945" s="28"/>
      <c r="C945" s="121"/>
      <c r="D945" s="123">
        <f t="shared" si="215"/>
        <v>0</v>
      </c>
      <c r="E945" s="123">
        <f t="shared" si="216"/>
        <v>0</v>
      </c>
      <c r="F945" s="44">
        <f t="shared" si="217"/>
        <v>0</v>
      </c>
      <c r="G945" s="44">
        <f t="shared" si="218"/>
        <v>0</v>
      </c>
      <c r="H945" s="44">
        <f t="shared" si="219"/>
        <v>0</v>
      </c>
      <c r="I945" s="44">
        <f t="shared" si="220"/>
        <v>0</v>
      </c>
      <c r="J945" s="44">
        <f t="shared" si="221"/>
        <v>0</v>
      </c>
      <c r="K945" s="44">
        <f t="shared" si="222"/>
        <v>0</v>
      </c>
      <c r="L945" s="44">
        <f t="shared" si="223"/>
        <v>0</v>
      </c>
      <c r="M945" s="44">
        <f t="shared" ca="1" si="224"/>
        <v>-5.1713956673790377E-6</v>
      </c>
      <c r="N945" s="44">
        <f t="shared" ca="1" si="225"/>
        <v>0</v>
      </c>
      <c r="O945" s="124">
        <f t="shared" ca="1" si="226"/>
        <v>0</v>
      </c>
      <c r="P945" s="44">
        <f t="shared" ca="1" si="227"/>
        <v>0</v>
      </c>
      <c r="Q945" s="44">
        <f t="shared" ca="1" si="228"/>
        <v>0</v>
      </c>
      <c r="R945" s="28">
        <f t="shared" ca="1" si="229"/>
        <v>5.1713956673790377E-6</v>
      </c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</row>
    <row r="946" spans="1:35">
      <c r="A946" s="28"/>
      <c r="B946" s="28"/>
      <c r="C946" s="121"/>
      <c r="D946" s="123">
        <f t="shared" si="215"/>
        <v>0</v>
      </c>
      <c r="E946" s="123">
        <f t="shared" si="216"/>
        <v>0</v>
      </c>
      <c r="F946" s="44">
        <f t="shared" si="217"/>
        <v>0</v>
      </c>
      <c r="G946" s="44">
        <f t="shared" si="218"/>
        <v>0</v>
      </c>
      <c r="H946" s="44">
        <f t="shared" si="219"/>
        <v>0</v>
      </c>
      <c r="I946" s="44">
        <f t="shared" si="220"/>
        <v>0</v>
      </c>
      <c r="J946" s="44">
        <f t="shared" si="221"/>
        <v>0</v>
      </c>
      <c r="K946" s="44">
        <f t="shared" si="222"/>
        <v>0</v>
      </c>
      <c r="L946" s="44">
        <f t="shared" si="223"/>
        <v>0</v>
      </c>
      <c r="M946" s="44">
        <f t="shared" ca="1" si="224"/>
        <v>-5.1713956673790377E-6</v>
      </c>
      <c r="N946" s="44">
        <f t="shared" ca="1" si="225"/>
        <v>0</v>
      </c>
      <c r="O946" s="124">
        <f t="shared" ca="1" si="226"/>
        <v>0</v>
      </c>
      <c r="P946" s="44">
        <f t="shared" ca="1" si="227"/>
        <v>0</v>
      </c>
      <c r="Q946" s="44">
        <f t="shared" ca="1" si="228"/>
        <v>0</v>
      </c>
      <c r="R946" s="28">
        <f t="shared" ca="1" si="229"/>
        <v>5.1713956673790377E-6</v>
      </c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</row>
    <row r="947" spans="1:35">
      <c r="C947" s="121"/>
      <c r="D947" s="123">
        <f t="shared" si="215"/>
        <v>0</v>
      </c>
      <c r="E947" s="123">
        <f t="shared" si="216"/>
        <v>0</v>
      </c>
      <c r="F947" s="44">
        <f t="shared" si="217"/>
        <v>0</v>
      </c>
      <c r="G947" s="44">
        <f t="shared" si="218"/>
        <v>0</v>
      </c>
      <c r="H947" s="44">
        <f t="shared" si="219"/>
        <v>0</v>
      </c>
      <c r="I947" s="44">
        <f t="shared" si="220"/>
        <v>0</v>
      </c>
      <c r="J947" s="44">
        <f t="shared" si="221"/>
        <v>0</v>
      </c>
      <c r="K947" s="44">
        <f t="shared" si="222"/>
        <v>0</v>
      </c>
      <c r="L947" s="44">
        <f t="shared" si="223"/>
        <v>0</v>
      </c>
      <c r="M947" s="44">
        <f t="shared" ca="1" si="224"/>
        <v>-5.1713956673790377E-6</v>
      </c>
      <c r="N947" s="44">
        <f t="shared" ca="1" si="225"/>
        <v>0</v>
      </c>
      <c r="O947" s="124">
        <f t="shared" ca="1" si="226"/>
        <v>0</v>
      </c>
      <c r="P947" s="44">
        <f t="shared" ca="1" si="227"/>
        <v>0</v>
      </c>
      <c r="Q947" s="44">
        <f t="shared" ca="1" si="228"/>
        <v>0</v>
      </c>
      <c r="R947" s="28">
        <f t="shared" ca="1" si="229"/>
        <v>5.1713956673790377E-6</v>
      </c>
    </row>
    <row r="948" spans="1:35">
      <c r="C948" s="121"/>
      <c r="D948" s="123">
        <f t="shared" si="215"/>
        <v>0</v>
      </c>
      <c r="E948" s="123">
        <f t="shared" si="216"/>
        <v>0</v>
      </c>
      <c r="F948" s="44">
        <f t="shared" si="217"/>
        <v>0</v>
      </c>
      <c r="G948" s="44">
        <f t="shared" si="218"/>
        <v>0</v>
      </c>
      <c r="H948" s="44">
        <f t="shared" si="219"/>
        <v>0</v>
      </c>
      <c r="I948" s="44">
        <f t="shared" si="220"/>
        <v>0</v>
      </c>
      <c r="J948" s="44">
        <f t="shared" si="221"/>
        <v>0</v>
      </c>
      <c r="K948" s="44">
        <f t="shared" si="222"/>
        <v>0</v>
      </c>
      <c r="L948" s="44">
        <f t="shared" si="223"/>
        <v>0</v>
      </c>
      <c r="M948" s="44">
        <f t="shared" ca="1" si="224"/>
        <v>-5.1713956673790377E-6</v>
      </c>
      <c r="N948" s="44">
        <f t="shared" ca="1" si="225"/>
        <v>0</v>
      </c>
      <c r="O948" s="124">
        <f t="shared" ca="1" si="226"/>
        <v>0</v>
      </c>
      <c r="P948" s="44">
        <f t="shared" ca="1" si="227"/>
        <v>0</v>
      </c>
      <c r="Q948" s="44">
        <f t="shared" ca="1" si="228"/>
        <v>0</v>
      </c>
      <c r="R948" s="28">
        <f t="shared" ca="1" si="229"/>
        <v>5.1713956673790377E-6</v>
      </c>
    </row>
    <row r="949" spans="1:35">
      <c r="C949" s="121"/>
      <c r="D949" s="123">
        <f t="shared" si="215"/>
        <v>0</v>
      </c>
      <c r="E949" s="123">
        <f t="shared" si="216"/>
        <v>0</v>
      </c>
      <c r="F949" s="44">
        <f t="shared" si="217"/>
        <v>0</v>
      </c>
      <c r="G949" s="44">
        <f t="shared" si="218"/>
        <v>0</v>
      </c>
      <c r="H949" s="44">
        <f t="shared" si="219"/>
        <v>0</v>
      </c>
      <c r="I949" s="44">
        <f t="shared" si="220"/>
        <v>0</v>
      </c>
      <c r="J949" s="44">
        <f t="shared" si="221"/>
        <v>0</v>
      </c>
      <c r="K949" s="44">
        <f t="shared" si="222"/>
        <v>0</v>
      </c>
      <c r="L949" s="44">
        <f t="shared" si="223"/>
        <v>0</v>
      </c>
      <c r="M949" s="44">
        <f t="shared" ca="1" si="224"/>
        <v>-5.1713956673790377E-6</v>
      </c>
      <c r="N949" s="44">
        <f t="shared" ca="1" si="225"/>
        <v>0</v>
      </c>
      <c r="O949" s="124">
        <f t="shared" ca="1" si="226"/>
        <v>0</v>
      </c>
      <c r="P949" s="44">
        <f t="shared" ca="1" si="227"/>
        <v>0</v>
      </c>
      <c r="Q949" s="44">
        <f t="shared" ca="1" si="228"/>
        <v>0</v>
      </c>
      <c r="R949" s="28">
        <f t="shared" ca="1" si="229"/>
        <v>5.1713956673790377E-6</v>
      </c>
    </row>
    <row r="950" spans="1:35">
      <c r="C950" s="121"/>
      <c r="D950" s="123">
        <f t="shared" si="215"/>
        <v>0</v>
      </c>
      <c r="E950" s="123">
        <f t="shared" si="216"/>
        <v>0</v>
      </c>
      <c r="F950" s="44">
        <f t="shared" si="217"/>
        <v>0</v>
      </c>
      <c r="G950" s="44">
        <f t="shared" si="218"/>
        <v>0</v>
      </c>
      <c r="H950" s="44">
        <f t="shared" si="219"/>
        <v>0</v>
      </c>
      <c r="I950" s="44">
        <f t="shared" si="220"/>
        <v>0</v>
      </c>
      <c r="J950" s="44">
        <f t="shared" si="221"/>
        <v>0</v>
      </c>
      <c r="K950" s="44">
        <f t="shared" si="222"/>
        <v>0</v>
      </c>
      <c r="L950" s="44">
        <f t="shared" si="223"/>
        <v>0</v>
      </c>
      <c r="M950" s="44">
        <f t="shared" ca="1" si="224"/>
        <v>-5.1713956673790377E-6</v>
      </c>
      <c r="N950" s="44">
        <f t="shared" ca="1" si="225"/>
        <v>0</v>
      </c>
      <c r="O950" s="124">
        <f t="shared" ca="1" si="226"/>
        <v>0</v>
      </c>
      <c r="P950" s="44">
        <f t="shared" ca="1" si="227"/>
        <v>0</v>
      </c>
      <c r="Q950" s="44">
        <f t="shared" ca="1" si="228"/>
        <v>0</v>
      </c>
      <c r="R950" s="28">
        <f t="shared" ca="1" si="229"/>
        <v>5.1713956673790377E-6</v>
      </c>
    </row>
    <row r="951" spans="1:35">
      <c r="C951" s="121"/>
      <c r="D951" s="123">
        <f t="shared" si="215"/>
        <v>0</v>
      </c>
      <c r="E951" s="123">
        <f t="shared" si="216"/>
        <v>0</v>
      </c>
      <c r="F951" s="44">
        <f t="shared" si="217"/>
        <v>0</v>
      </c>
      <c r="G951" s="44">
        <f t="shared" si="218"/>
        <v>0</v>
      </c>
      <c r="H951" s="44">
        <f t="shared" si="219"/>
        <v>0</v>
      </c>
      <c r="I951" s="44">
        <f t="shared" si="220"/>
        <v>0</v>
      </c>
      <c r="J951" s="44">
        <f t="shared" si="221"/>
        <v>0</v>
      </c>
      <c r="K951" s="44">
        <f t="shared" si="222"/>
        <v>0</v>
      </c>
      <c r="L951" s="44">
        <f t="shared" si="223"/>
        <v>0</v>
      </c>
      <c r="M951" s="44">
        <f t="shared" ca="1" si="224"/>
        <v>-5.1713956673790377E-6</v>
      </c>
      <c r="N951" s="44">
        <f t="shared" ca="1" si="225"/>
        <v>0</v>
      </c>
      <c r="O951" s="124">
        <f t="shared" ca="1" si="226"/>
        <v>0</v>
      </c>
      <c r="P951" s="44">
        <f t="shared" ca="1" si="227"/>
        <v>0</v>
      </c>
      <c r="Q951" s="44">
        <f t="shared" ca="1" si="228"/>
        <v>0</v>
      </c>
      <c r="R951" s="28">
        <f t="shared" ca="1" si="229"/>
        <v>5.1713956673790377E-6</v>
      </c>
    </row>
    <row r="952" spans="1:35">
      <c r="C952" s="121"/>
      <c r="D952" s="123">
        <f t="shared" si="215"/>
        <v>0</v>
      </c>
      <c r="E952" s="123">
        <f t="shared" si="216"/>
        <v>0</v>
      </c>
      <c r="F952" s="44">
        <f t="shared" si="217"/>
        <v>0</v>
      </c>
      <c r="G952" s="44">
        <f t="shared" si="218"/>
        <v>0</v>
      </c>
      <c r="H952" s="44">
        <f t="shared" si="219"/>
        <v>0</v>
      </c>
      <c r="I952" s="44">
        <f t="shared" si="220"/>
        <v>0</v>
      </c>
      <c r="J952" s="44">
        <f t="shared" si="221"/>
        <v>0</v>
      </c>
      <c r="K952" s="44">
        <f t="shared" si="222"/>
        <v>0</v>
      </c>
      <c r="L952" s="44">
        <f t="shared" si="223"/>
        <v>0</v>
      </c>
      <c r="M952" s="44">
        <f t="shared" ca="1" si="224"/>
        <v>-5.1713956673790377E-6</v>
      </c>
      <c r="N952" s="44">
        <f t="shared" ca="1" si="225"/>
        <v>0</v>
      </c>
      <c r="O952" s="124">
        <f t="shared" ca="1" si="226"/>
        <v>0</v>
      </c>
      <c r="P952" s="44">
        <f t="shared" ca="1" si="227"/>
        <v>0</v>
      </c>
      <c r="Q952" s="44">
        <f t="shared" ca="1" si="228"/>
        <v>0</v>
      </c>
      <c r="R952" s="28">
        <f t="shared" ca="1" si="229"/>
        <v>5.1713956673790377E-6</v>
      </c>
    </row>
    <row r="953" spans="1:35">
      <c r="C953" s="121"/>
      <c r="D953" s="123">
        <f t="shared" si="215"/>
        <v>0</v>
      </c>
      <c r="E953" s="123">
        <f t="shared" si="216"/>
        <v>0</v>
      </c>
      <c r="F953" s="44">
        <f t="shared" si="217"/>
        <v>0</v>
      </c>
      <c r="G953" s="44">
        <f t="shared" si="218"/>
        <v>0</v>
      </c>
      <c r="H953" s="44">
        <f t="shared" si="219"/>
        <v>0</v>
      </c>
      <c r="I953" s="44">
        <f t="shared" si="220"/>
        <v>0</v>
      </c>
      <c r="J953" s="44">
        <f t="shared" si="221"/>
        <v>0</v>
      </c>
      <c r="K953" s="44">
        <f t="shared" si="222"/>
        <v>0</v>
      </c>
      <c r="L953" s="44">
        <f t="shared" si="223"/>
        <v>0</v>
      </c>
      <c r="M953" s="44">
        <f t="shared" ca="1" si="224"/>
        <v>-5.1713956673790377E-6</v>
      </c>
      <c r="N953" s="44">
        <f t="shared" ca="1" si="225"/>
        <v>0</v>
      </c>
      <c r="O953" s="124">
        <f t="shared" ca="1" si="226"/>
        <v>0</v>
      </c>
      <c r="P953" s="44">
        <f t="shared" ca="1" si="227"/>
        <v>0</v>
      </c>
      <c r="Q953" s="44">
        <f t="shared" ca="1" si="228"/>
        <v>0</v>
      </c>
      <c r="R953" s="28">
        <f t="shared" ca="1" si="229"/>
        <v>5.1713956673790377E-6</v>
      </c>
    </row>
    <row r="954" spans="1:35">
      <c r="C954" s="121"/>
      <c r="D954" s="123">
        <f t="shared" si="215"/>
        <v>0</v>
      </c>
      <c r="E954" s="123">
        <f t="shared" si="216"/>
        <v>0</v>
      </c>
      <c r="F954" s="44">
        <f t="shared" si="217"/>
        <v>0</v>
      </c>
      <c r="G954" s="44">
        <f t="shared" si="218"/>
        <v>0</v>
      </c>
      <c r="H954" s="44">
        <f t="shared" si="219"/>
        <v>0</v>
      </c>
      <c r="I954" s="44">
        <f t="shared" si="220"/>
        <v>0</v>
      </c>
      <c r="J954" s="44">
        <f t="shared" si="221"/>
        <v>0</v>
      </c>
      <c r="K954" s="44">
        <f t="shared" si="222"/>
        <v>0</v>
      </c>
      <c r="L954" s="44">
        <f t="shared" si="223"/>
        <v>0</v>
      </c>
      <c r="M954" s="44">
        <f t="shared" ca="1" si="224"/>
        <v>-5.1713956673790377E-6</v>
      </c>
      <c r="N954" s="44">
        <f t="shared" ca="1" si="225"/>
        <v>0</v>
      </c>
      <c r="O954" s="124">
        <f t="shared" ca="1" si="226"/>
        <v>0</v>
      </c>
      <c r="P954" s="44">
        <f t="shared" ca="1" si="227"/>
        <v>0</v>
      </c>
      <c r="Q954" s="44">
        <f t="shared" ca="1" si="228"/>
        <v>0</v>
      </c>
      <c r="R954" s="28">
        <f t="shared" ca="1" si="229"/>
        <v>5.1713956673790377E-6</v>
      </c>
    </row>
    <row r="955" spans="1:35">
      <c r="C955" s="121"/>
      <c r="D955" s="123">
        <f t="shared" si="215"/>
        <v>0</v>
      </c>
      <c r="E955" s="123">
        <f t="shared" si="216"/>
        <v>0</v>
      </c>
      <c r="F955" s="44">
        <f t="shared" si="217"/>
        <v>0</v>
      </c>
      <c r="G955" s="44">
        <f t="shared" si="218"/>
        <v>0</v>
      </c>
      <c r="H955" s="44">
        <f t="shared" si="219"/>
        <v>0</v>
      </c>
      <c r="I955" s="44">
        <f t="shared" si="220"/>
        <v>0</v>
      </c>
      <c r="J955" s="44">
        <f t="shared" si="221"/>
        <v>0</v>
      </c>
      <c r="K955" s="44">
        <f t="shared" si="222"/>
        <v>0</v>
      </c>
      <c r="L955" s="44">
        <f t="shared" si="223"/>
        <v>0</v>
      </c>
      <c r="M955" s="44">
        <f t="shared" ca="1" si="224"/>
        <v>-5.1713956673790377E-6</v>
      </c>
      <c r="N955" s="44">
        <f t="shared" ca="1" si="225"/>
        <v>0</v>
      </c>
      <c r="O955" s="124">
        <f t="shared" ca="1" si="226"/>
        <v>0</v>
      </c>
      <c r="P955" s="44">
        <f t="shared" ca="1" si="227"/>
        <v>0</v>
      </c>
      <c r="Q955" s="44">
        <f t="shared" ca="1" si="228"/>
        <v>0</v>
      </c>
      <c r="R955" s="28">
        <f t="shared" ca="1" si="229"/>
        <v>5.1713956673790377E-6</v>
      </c>
    </row>
    <row r="956" spans="1:35">
      <c r="C956" s="121"/>
      <c r="D956" s="123">
        <f t="shared" si="215"/>
        <v>0</v>
      </c>
      <c r="E956" s="123">
        <f t="shared" si="216"/>
        <v>0</v>
      </c>
      <c r="F956" s="44">
        <f t="shared" si="217"/>
        <v>0</v>
      </c>
      <c r="G956" s="44">
        <f t="shared" si="218"/>
        <v>0</v>
      </c>
      <c r="H956" s="44">
        <f t="shared" si="219"/>
        <v>0</v>
      </c>
      <c r="I956" s="44">
        <f t="shared" si="220"/>
        <v>0</v>
      </c>
      <c r="J956" s="44">
        <f t="shared" si="221"/>
        <v>0</v>
      </c>
      <c r="K956" s="44">
        <f t="shared" si="222"/>
        <v>0</v>
      </c>
      <c r="L956" s="44">
        <f t="shared" si="223"/>
        <v>0</v>
      </c>
      <c r="M956" s="44">
        <f t="shared" ca="1" si="224"/>
        <v>-5.1713956673790377E-6</v>
      </c>
      <c r="N956" s="44">
        <f t="shared" ca="1" si="225"/>
        <v>0</v>
      </c>
      <c r="O956" s="124">
        <f t="shared" ca="1" si="226"/>
        <v>0</v>
      </c>
      <c r="P956" s="44">
        <f t="shared" ca="1" si="227"/>
        <v>0</v>
      </c>
      <c r="Q956" s="44">
        <f t="shared" ca="1" si="228"/>
        <v>0</v>
      </c>
      <c r="R956" s="28">
        <f t="shared" ca="1" si="229"/>
        <v>5.1713956673790377E-6</v>
      </c>
    </row>
    <row r="957" spans="1:35">
      <c r="C957" s="121"/>
      <c r="D957" s="123">
        <f t="shared" si="215"/>
        <v>0</v>
      </c>
      <c r="E957" s="123">
        <f t="shared" si="216"/>
        <v>0</v>
      </c>
      <c r="F957" s="44">
        <f t="shared" si="217"/>
        <v>0</v>
      </c>
      <c r="G957" s="44">
        <f t="shared" si="218"/>
        <v>0</v>
      </c>
      <c r="H957" s="44">
        <f t="shared" si="219"/>
        <v>0</v>
      </c>
      <c r="I957" s="44">
        <f t="shared" si="220"/>
        <v>0</v>
      </c>
      <c r="J957" s="44">
        <f t="shared" si="221"/>
        <v>0</v>
      </c>
      <c r="K957" s="44">
        <f t="shared" si="222"/>
        <v>0</v>
      </c>
      <c r="L957" s="44">
        <f t="shared" si="223"/>
        <v>0</v>
      </c>
      <c r="M957" s="44">
        <f t="shared" ca="1" si="224"/>
        <v>-5.1713956673790377E-6</v>
      </c>
      <c r="N957" s="44">
        <f t="shared" ca="1" si="225"/>
        <v>0</v>
      </c>
      <c r="O957" s="124">
        <f t="shared" ca="1" si="226"/>
        <v>0</v>
      </c>
      <c r="P957" s="44">
        <f t="shared" ca="1" si="227"/>
        <v>0</v>
      </c>
      <c r="Q957" s="44">
        <f t="shared" ca="1" si="228"/>
        <v>0</v>
      </c>
      <c r="R957" s="28">
        <f t="shared" ca="1" si="229"/>
        <v>5.1713956673790377E-6</v>
      </c>
    </row>
    <row r="958" spans="1:35">
      <c r="C958" s="121"/>
      <c r="D958" s="123">
        <f t="shared" si="215"/>
        <v>0</v>
      </c>
      <c r="E958" s="123">
        <f t="shared" si="216"/>
        <v>0</v>
      </c>
      <c r="F958" s="44">
        <f t="shared" si="217"/>
        <v>0</v>
      </c>
      <c r="G958" s="44">
        <f t="shared" si="218"/>
        <v>0</v>
      </c>
      <c r="H958" s="44">
        <f t="shared" si="219"/>
        <v>0</v>
      </c>
      <c r="I958" s="44">
        <f t="shared" si="220"/>
        <v>0</v>
      </c>
      <c r="J958" s="44">
        <f t="shared" si="221"/>
        <v>0</v>
      </c>
      <c r="K958" s="44">
        <f t="shared" si="222"/>
        <v>0</v>
      </c>
      <c r="L958" s="44">
        <f t="shared" si="223"/>
        <v>0</v>
      </c>
      <c r="M958" s="44">
        <f t="shared" ca="1" si="224"/>
        <v>-5.1713956673790377E-6</v>
      </c>
      <c r="N958" s="44">
        <f t="shared" ca="1" si="225"/>
        <v>0</v>
      </c>
      <c r="O958" s="124">
        <f t="shared" ca="1" si="226"/>
        <v>0</v>
      </c>
      <c r="P958" s="44">
        <f t="shared" ca="1" si="227"/>
        <v>0</v>
      </c>
      <c r="Q958" s="44">
        <f t="shared" ca="1" si="228"/>
        <v>0</v>
      </c>
      <c r="R958" s="28">
        <f t="shared" ca="1" si="229"/>
        <v>5.1713956673790377E-6</v>
      </c>
    </row>
    <row r="959" spans="1:35">
      <c r="C959" s="121"/>
      <c r="D959" s="123">
        <f t="shared" si="215"/>
        <v>0</v>
      </c>
      <c r="E959" s="123">
        <f t="shared" si="216"/>
        <v>0</v>
      </c>
      <c r="F959" s="44">
        <f t="shared" si="217"/>
        <v>0</v>
      </c>
      <c r="G959" s="44">
        <f t="shared" si="218"/>
        <v>0</v>
      </c>
      <c r="H959" s="44">
        <f t="shared" si="219"/>
        <v>0</v>
      </c>
      <c r="I959" s="44">
        <f t="shared" si="220"/>
        <v>0</v>
      </c>
      <c r="J959" s="44">
        <f t="shared" si="221"/>
        <v>0</v>
      </c>
      <c r="K959" s="44">
        <f t="shared" si="222"/>
        <v>0</v>
      </c>
      <c r="L959" s="44">
        <f t="shared" si="223"/>
        <v>0</v>
      </c>
      <c r="M959" s="44">
        <f t="shared" ca="1" si="224"/>
        <v>-5.1713956673790377E-6</v>
      </c>
      <c r="N959" s="44">
        <f t="shared" ca="1" si="225"/>
        <v>0</v>
      </c>
      <c r="O959" s="124">
        <f t="shared" ca="1" si="226"/>
        <v>0</v>
      </c>
      <c r="P959" s="44">
        <f t="shared" ca="1" si="227"/>
        <v>0</v>
      </c>
      <c r="Q959" s="44">
        <f t="shared" ca="1" si="228"/>
        <v>0</v>
      </c>
      <c r="R959" s="28">
        <f t="shared" ca="1" si="229"/>
        <v>5.1713956673790377E-6</v>
      </c>
    </row>
    <row r="960" spans="1:35">
      <c r="C960" s="121"/>
      <c r="D960" s="123">
        <f t="shared" si="215"/>
        <v>0</v>
      </c>
      <c r="E960" s="123">
        <f t="shared" si="216"/>
        <v>0</v>
      </c>
      <c r="F960" s="44">
        <f t="shared" si="217"/>
        <v>0</v>
      </c>
      <c r="G960" s="44">
        <f t="shared" si="218"/>
        <v>0</v>
      </c>
      <c r="H960" s="44">
        <f t="shared" si="219"/>
        <v>0</v>
      </c>
      <c r="I960" s="44">
        <f t="shared" si="220"/>
        <v>0</v>
      </c>
      <c r="J960" s="44">
        <f t="shared" si="221"/>
        <v>0</v>
      </c>
      <c r="K960" s="44">
        <f t="shared" si="222"/>
        <v>0</v>
      </c>
      <c r="L960" s="44">
        <f t="shared" si="223"/>
        <v>0</v>
      </c>
      <c r="M960" s="44">
        <f t="shared" ca="1" si="224"/>
        <v>-5.1713956673790377E-6</v>
      </c>
      <c r="N960" s="44">
        <f t="shared" ca="1" si="225"/>
        <v>0</v>
      </c>
      <c r="O960" s="124">
        <f t="shared" ca="1" si="226"/>
        <v>0</v>
      </c>
      <c r="P960" s="44">
        <f t="shared" ca="1" si="227"/>
        <v>0</v>
      </c>
      <c r="Q960" s="44">
        <f t="shared" ca="1" si="228"/>
        <v>0</v>
      </c>
      <c r="R960" s="28">
        <f t="shared" ca="1" si="229"/>
        <v>5.1713956673790377E-6</v>
      </c>
    </row>
    <row r="961" spans="3:18">
      <c r="C961" s="121"/>
      <c r="D961" s="123">
        <f t="shared" si="215"/>
        <v>0</v>
      </c>
      <c r="E961" s="123">
        <f t="shared" si="216"/>
        <v>0</v>
      </c>
      <c r="F961" s="44">
        <f t="shared" si="217"/>
        <v>0</v>
      </c>
      <c r="G961" s="44">
        <f t="shared" si="218"/>
        <v>0</v>
      </c>
      <c r="H961" s="44">
        <f t="shared" si="219"/>
        <v>0</v>
      </c>
      <c r="I961" s="44">
        <f t="shared" si="220"/>
        <v>0</v>
      </c>
      <c r="J961" s="44">
        <f t="shared" si="221"/>
        <v>0</v>
      </c>
      <c r="K961" s="44">
        <f t="shared" si="222"/>
        <v>0</v>
      </c>
      <c r="L961" s="44">
        <f t="shared" si="223"/>
        <v>0</v>
      </c>
      <c r="M961" s="44">
        <f t="shared" ca="1" si="224"/>
        <v>-5.1713956673790377E-6</v>
      </c>
      <c r="N961" s="44">
        <f t="shared" ca="1" si="225"/>
        <v>0</v>
      </c>
      <c r="O961" s="124">
        <f t="shared" ca="1" si="226"/>
        <v>0</v>
      </c>
      <c r="P961" s="44">
        <f t="shared" ca="1" si="227"/>
        <v>0</v>
      </c>
      <c r="Q961" s="44">
        <f t="shared" ca="1" si="228"/>
        <v>0</v>
      </c>
      <c r="R961" s="28">
        <f t="shared" ca="1" si="229"/>
        <v>5.1713956673790377E-6</v>
      </c>
    </row>
    <row r="962" spans="3:18">
      <c r="C962" s="121"/>
      <c r="D962" s="123">
        <f t="shared" si="215"/>
        <v>0</v>
      </c>
      <c r="E962" s="123">
        <f t="shared" si="216"/>
        <v>0</v>
      </c>
      <c r="F962" s="44">
        <f t="shared" si="217"/>
        <v>0</v>
      </c>
      <c r="G962" s="44">
        <f t="shared" si="218"/>
        <v>0</v>
      </c>
      <c r="H962" s="44">
        <f t="shared" si="219"/>
        <v>0</v>
      </c>
      <c r="I962" s="44">
        <f t="shared" si="220"/>
        <v>0</v>
      </c>
      <c r="J962" s="44">
        <f t="shared" si="221"/>
        <v>0</v>
      </c>
      <c r="K962" s="44">
        <f t="shared" si="222"/>
        <v>0</v>
      </c>
      <c r="L962" s="44">
        <f t="shared" si="223"/>
        <v>0</v>
      </c>
      <c r="M962" s="44">
        <f t="shared" ca="1" si="224"/>
        <v>-5.1713956673790377E-6</v>
      </c>
      <c r="N962" s="44">
        <f t="shared" ca="1" si="225"/>
        <v>0</v>
      </c>
      <c r="O962" s="124">
        <f t="shared" ca="1" si="226"/>
        <v>0</v>
      </c>
      <c r="P962" s="44">
        <f t="shared" ca="1" si="227"/>
        <v>0</v>
      </c>
      <c r="Q962" s="44">
        <f t="shared" ca="1" si="228"/>
        <v>0</v>
      </c>
      <c r="R962" s="28">
        <f t="shared" ca="1" si="229"/>
        <v>5.1713956673790377E-6</v>
      </c>
    </row>
    <row r="963" spans="3:18">
      <c r="C963" s="121"/>
      <c r="D963" s="123">
        <f t="shared" si="215"/>
        <v>0</v>
      </c>
      <c r="E963" s="123">
        <f t="shared" si="216"/>
        <v>0</v>
      </c>
      <c r="F963" s="44">
        <f t="shared" si="217"/>
        <v>0</v>
      </c>
      <c r="G963" s="44">
        <f t="shared" si="218"/>
        <v>0</v>
      </c>
      <c r="H963" s="44">
        <f t="shared" si="219"/>
        <v>0</v>
      </c>
      <c r="I963" s="44">
        <f t="shared" si="220"/>
        <v>0</v>
      </c>
      <c r="J963" s="44">
        <f t="shared" si="221"/>
        <v>0</v>
      </c>
      <c r="K963" s="44">
        <f t="shared" si="222"/>
        <v>0</v>
      </c>
      <c r="L963" s="44">
        <f t="shared" si="223"/>
        <v>0</v>
      </c>
      <c r="M963" s="44">
        <f t="shared" ca="1" si="224"/>
        <v>-5.1713956673790377E-6</v>
      </c>
      <c r="N963" s="44">
        <f t="shared" ca="1" si="225"/>
        <v>0</v>
      </c>
      <c r="O963" s="124">
        <f t="shared" ca="1" si="226"/>
        <v>0</v>
      </c>
      <c r="P963" s="44">
        <f t="shared" ca="1" si="227"/>
        <v>0</v>
      </c>
      <c r="Q963" s="44">
        <f t="shared" ca="1" si="228"/>
        <v>0</v>
      </c>
      <c r="R963" s="28">
        <f t="shared" ca="1" si="229"/>
        <v>5.1713956673790377E-6</v>
      </c>
    </row>
    <row r="964" spans="3:18">
      <c r="C964" s="121"/>
      <c r="D964" s="123">
        <f t="shared" si="215"/>
        <v>0</v>
      </c>
      <c r="E964" s="123">
        <f t="shared" si="216"/>
        <v>0</v>
      </c>
      <c r="F964" s="44">
        <f t="shared" si="217"/>
        <v>0</v>
      </c>
      <c r="G964" s="44">
        <f t="shared" si="218"/>
        <v>0</v>
      </c>
      <c r="H964" s="44">
        <f t="shared" si="219"/>
        <v>0</v>
      </c>
      <c r="I964" s="44">
        <f t="shared" si="220"/>
        <v>0</v>
      </c>
      <c r="J964" s="44">
        <f t="shared" si="221"/>
        <v>0</v>
      </c>
      <c r="K964" s="44">
        <f t="shared" si="222"/>
        <v>0</v>
      </c>
      <c r="L964" s="44">
        <f t="shared" si="223"/>
        <v>0</v>
      </c>
      <c r="M964" s="44">
        <f t="shared" ca="1" si="224"/>
        <v>-5.1713956673790377E-6</v>
      </c>
      <c r="N964" s="44">
        <f t="shared" ca="1" si="225"/>
        <v>0</v>
      </c>
      <c r="O964" s="124">
        <f t="shared" ca="1" si="226"/>
        <v>0</v>
      </c>
      <c r="P964" s="44">
        <f t="shared" ca="1" si="227"/>
        <v>0</v>
      </c>
      <c r="Q964" s="44">
        <f t="shared" ca="1" si="228"/>
        <v>0</v>
      </c>
      <c r="R964" s="28">
        <f t="shared" ca="1" si="229"/>
        <v>5.1713956673790377E-6</v>
      </c>
    </row>
    <row r="965" spans="3:18">
      <c r="C965" s="121"/>
      <c r="D965" s="123">
        <f t="shared" si="215"/>
        <v>0</v>
      </c>
      <c r="E965" s="123">
        <f t="shared" si="216"/>
        <v>0</v>
      </c>
      <c r="F965" s="44">
        <f t="shared" si="217"/>
        <v>0</v>
      </c>
      <c r="G965" s="44">
        <f t="shared" si="218"/>
        <v>0</v>
      </c>
      <c r="H965" s="44">
        <f t="shared" si="219"/>
        <v>0</v>
      </c>
      <c r="I965" s="44">
        <f t="shared" si="220"/>
        <v>0</v>
      </c>
      <c r="J965" s="44">
        <f t="shared" si="221"/>
        <v>0</v>
      </c>
      <c r="K965" s="44">
        <f t="shared" si="222"/>
        <v>0</v>
      </c>
      <c r="L965" s="44">
        <f t="shared" si="223"/>
        <v>0</v>
      </c>
      <c r="M965" s="44">
        <f t="shared" ca="1" si="224"/>
        <v>-5.1713956673790377E-6</v>
      </c>
      <c r="N965" s="44">
        <f t="shared" ca="1" si="225"/>
        <v>0</v>
      </c>
      <c r="O965" s="124">
        <f t="shared" ca="1" si="226"/>
        <v>0</v>
      </c>
      <c r="P965" s="44">
        <f t="shared" ca="1" si="227"/>
        <v>0</v>
      </c>
      <c r="Q965" s="44">
        <f t="shared" ca="1" si="228"/>
        <v>0</v>
      </c>
      <c r="R965" s="28">
        <f t="shared" ca="1" si="229"/>
        <v>5.1713956673790377E-6</v>
      </c>
    </row>
    <row r="966" spans="3:18">
      <c r="C966" s="121"/>
      <c r="D966" s="123">
        <f t="shared" si="215"/>
        <v>0</v>
      </c>
      <c r="E966" s="123">
        <f t="shared" si="216"/>
        <v>0</v>
      </c>
      <c r="F966" s="44">
        <f t="shared" si="217"/>
        <v>0</v>
      </c>
      <c r="G966" s="44">
        <f t="shared" si="218"/>
        <v>0</v>
      </c>
      <c r="H966" s="44">
        <f t="shared" si="219"/>
        <v>0</v>
      </c>
      <c r="I966" s="44">
        <f t="shared" si="220"/>
        <v>0</v>
      </c>
      <c r="J966" s="44">
        <f t="shared" si="221"/>
        <v>0</v>
      </c>
      <c r="K966" s="44">
        <f t="shared" si="222"/>
        <v>0</v>
      </c>
      <c r="L966" s="44">
        <f t="shared" si="223"/>
        <v>0</v>
      </c>
      <c r="M966" s="44">
        <f t="shared" ca="1" si="224"/>
        <v>-5.1713956673790377E-6</v>
      </c>
      <c r="N966" s="44">
        <f t="shared" ca="1" si="225"/>
        <v>0</v>
      </c>
      <c r="O966" s="124">
        <f t="shared" ca="1" si="226"/>
        <v>0</v>
      </c>
      <c r="P966" s="44">
        <f t="shared" ca="1" si="227"/>
        <v>0</v>
      </c>
      <c r="Q966" s="44">
        <f t="shared" ca="1" si="228"/>
        <v>0</v>
      </c>
      <c r="R966" s="28">
        <f t="shared" ca="1" si="229"/>
        <v>5.1713956673790377E-6</v>
      </c>
    </row>
    <row r="967" spans="3:18">
      <c r="C967" s="121"/>
      <c r="D967" s="123">
        <f t="shared" si="215"/>
        <v>0</v>
      </c>
      <c r="E967" s="123">
        <f t="shared" si="216"/>
        <v>0</v>
      </c>
      <c r="F967" s="44">
        <f t="shared" si="217"/>
        <v>0</v>
      </c>
      <c r="G967" s="44">
        <f t="shared" si="218"/>
        <v>0</v>
      </c>
      <c r="H967" s="44">
        <f t="shared" si="219"/>
        <v>0</v>
      </c>
      <c r="I967" s="44">
        <f t="shared" si="220"/>
        <v>0</v>
      </c>
      <c r="J967" s="44">
        <f t="shared" si="221"/>
        <v>0</v>
      </c>
      <c r="K967" s="44">
        <f t="shared" si="222"/>
        <v>0</v>
      </c>
      <c r="L967" s="44">
        <f t="shared" si="223"/>
        <v>0</v>
      </c>
      <c r="M967" s="44">
        <f t="shared" ca="1" si="224"/>
        <v>-5.1713956673790377E-6</v>
      </c>
      <c r="N967" s="44">
        <f t="shared" ca="1" si="225"/>
        <v>0</v>
      </c>
      <c r="O967" s="124">
        <f t="shared" ca="1" si="226"/>
        <v>0</v>
      </c>
      <c r="P967" s="44">
        <f t="shared" ca="1" si="227"/>
        <v>0</v>
      </c>
      <c r="Q967" s="44">
        <f t="shared" ca="1" si="228"/>
        <v>0</v>
      </c>
      <c r="R967" s="28">
        <f t="shared" ca="1" si="229"/>
        <v>5.1713956673790377E-6</v>
      </c>
    </row>
    <row r="968" spans="3:18">
      <c r="C968" s="121"/>
      <c r="D968" s="123">
        <f t="shared" si="215"/>
        <v>0</v>
      </c>
      <c r="E968" s="123">
        <f t="shared" si="216"/>
        <v>0</v>
      </c>
      <c r="F968" s="44">
        <f t="shared" si="217"/>
        <v>0</v>
      </c>
      <c r="G968" s="44">
        <f t="shared" si="218"/>
        <v>0</v>
      </c>
      <c r="H968" s="44">
        <f t="shared" si="219"/>
        <v>0</v>
      </c>
      <c r="I968" s="44">
        <f t="shared" si="220"/>
        <v>0</v>
      </c>
      <c r="J968" s="44">
        <f t="shared" si="221"/>
        <v>0</v>
      </c>
      <c r="K968" s="44">
        <f t="shared" si="222"/>
        <v>0</v>
      </c>
      <c r="L968" s="44">
        <f t="shared" si="223"/>
        <v>0</v>
      </c>
      <c r="M968" s="44">
        <f t="shared" ca="1" si="224"/>
        <v>-5.1713956673790377E-6</v>
      </c>
      <c r="N968" s="44">
        <f t="shared" ca="1" si="225"/>
        <v>0</v>
      </c>
      <c r="O968" s="124">
        <f t="shared" ca="1" si="226"/>
        <v>0</v>
      </c>
      <c r="P968" s="44">
        <f t="shared" ca="1" si="227"/>
        <v>0</v>
      </c>
      <c r="Q968" s="44">
        <f t="shared" ca="1" si="228"/>
        <v>0</v>
      </c>
      <c r="R968" s="28">
        <f t="shared" ca="1" si="229"/>
        <v>5.1713956673790377E-6</v>
      </c>
    </row>
    <row r="969" spans="3:18">
      <c r="C969" s="121"/>
      <c r="D969" s="123">
        <f t="shared" si="215"/>
        <v>0</v>
      </c>
      <c r="E969" s="123">
        <f t="shared" si="216"/>
        <v>0</v>
      </c>
      <c r="F969" s="44">
        <f t="shared" si="217"/>
        <v>0</v>
      </c>
      <c r="G969" s="44">
        <f t="shared" si="218"/>
        <v>0</v>
      </c>
      <c r="H969" s="44">
        <f t="shared" si="219"/>
        <v>0</v>
      </c>
      <c r="I969" s="44">
        <f t="shared" si="220"/>
        <v>0</v>
      </c>
      <c r="J969" s="44">
        <f t="shared" si="221"/>
        <v>0</v>
      </c>
      <c r="K969" s="44">
        <f t="shared" si="222"/>
        <v>0</v>
      </c>
      <c r="L969" s="44">
        <f t="shared" si="223"/>
        <v>0</v>
      </c>
      <c r="M969" s="44">
        <f t="shared" ca="1" si="224"/>
        <v>-5.1713956673790377E-6</v>
      </c>
      <c r="N969" s="44">
        <f t="shared" ca="1" si="225"/>
        <v>0</v>
      </c>
      <c r="O969" s="124">
        <f t="shared" ca="1" si="226"/>
        <v>0</v>
      </c>
      <c r="P969" s="44">
        <f t="shared" ca="1" si="227"/>
        <v>0</v>
      </c>
      <c r="Q969" s="44">
        <f t="shared" ca="1" si="228"/>
        <v>0</v>
      </c>
      <c r="R969" s="28">
        <f t="shared" ca="1" si="229"/>
        <v>5.1713956673790377E-6</v>
      </c>
    </row>
    <row r="970" spans="3:18">
      <c r="C970" s="121"/>
      <c r="D970" s="123">
        <f t="shared" si="215"/>
        <v>0</v>
      </c>
      <c r="E970" s="123">
        <f t="shared" si="216"/>
        <v>0</v>
      </c>
      <c r="F970" s="44">
        <f t="shared" si="217"/>
        <v>0</v>
      </c>
      <c r="G970" s="44">
        <f t="shared" si="218"/>
        <v>0</v>
      </c>
      <c r="H970" s="44">
        <f t="shared" si="219"/>
        <v>0</v>
      </c>
      <c r="I970" s="44">
        <f t="shared" si="220"/>
        <v>0</v>
      </c>
      <c r="J970" s="44">
        <f t="shared" si="221"/>
        <v>0</v>
      </c>
      <c r="K970" s="44">
        <f t="shared" si="222"/>
        <v>0</v>
      </c>
      <c r="L970" s="44">
        <f t="shared" si="223"/>
        <v>0</v>
      </c>
      <c r="M970" s="44">
        <f t="shared" ca="1" si="224"/>
        <v>-5.1713956673790377E-6</v>
      </c>
      <c r="N970" s="44">
        <f t="shared" ca="1" si="225"/>
        <v>0</v>
      </c>
      <c r="O970" s="124">
        <f t="shared" ca="1" si="226"/>
        <v>0</v>
      </c>
      <c r="P970" s="44">
        <f t="shared" ca="1" si="227"/>
        <v>0</v>
      </c>
      <c r="Q970" s="44">
        <f t="shared" ca="1" si="228"/>
        <v>0</v>
      </c>
      <c r="R970" s="28">
        <f t="shared" ca="1" si="229"/>
        <v>5.1713956673790377E-6</v>
      </c>
    </row>
    <row r="971" spans="3:18">
      <c r="C971" s="121"/>
      <c r="D971" s="123">
        <f t="shared" si="215"/>
        <v>0</v>
      </c>
      <c r="E971" s="123">
        <f t="shared" si="216"/>
        <v>0</v>
      </c>
      <c r="F971" s="44">
        <f t="shared" si="217"/>
        <v>0</v>
      </c>
      <c r="G971" s="44">
        <f t="shared" si="218"/>
        <v>0</v>
      </c>
      <c r="H971" s="44">
        <f t="shared" si="219"/>
        <v>0</v>
      </c>
      <c r="I971" s="44">
        <f t="shared" si="220"/>
        <v>0</v>
      </c>
      <c r="J971" s="44">
        <f t="shared" si="221"/>
        <v>0</v>
      </c>
      <c r="K971" s="44">
        <f t="shared" si="222"/>
        <v>0</v>
      </c>
      <c r="L971" s="44">
        <f t="shared" si="223"/>
        <v>0</v>
      </c>
      <c r="M971" s="44">
        <f t="shared" ca="1" si="224"/>
        <v>-5.1713956673790377E-6</v>
      </c>
      <c r="N971" s="44">
        <f t="shared" ca="1" si="225"/>
        <v>0</v>
      </c>
      <c r="O971" s="124">
        <f t="shared" ca="1" si="226"/>
        <v>0</v>
      </c>
      <c r="P971" s="44">
        <f t="shared" ca="1" si="227"/>
        <v>0</v>
      </c>
      <c r="Q971" s="44">
        <f t="shared" ca="1" si="228"/>
        <v>0</v>
      </c>
      <c r="R971" s="28">
        <f t="shared" ca="1" si="229"/>
        <v>5.1713956673790377E-6</v>
      </c>
    </row>
    <row r="972" spans="3:18">
      <c r="C972" s="121"/>
      <c r="D972" s="123">
        <f t="shared" si="215"/>
        <v>0</v>
      </c>
      <c r="E972" s="123">
        <f t="shared" si="216"/>
        <v>0</v>
      </c>
      <c r="F972" s="44">
        <f t="shared" si="217"/>
        <v>0</v>
      </c>
      <c r="G972" s="44">
        <f t="shared" si="218"/>
        <v>0</v>
      </c>
      <c r="H972" s="44">
        <f t="shared" si="219"/>
        <v>0</v>
      </c>
      <c r="I972" s="44">
        <f t="shared" si="220"/>
        <v>0</v>
      </c>
      <c r="J972" s="44">
        <f t="shared" si="221"/>
        <v>0</v>
      </c>
      <c r="K972" s="44">
        <f t="shared" si="222"/>
        <v>0</v>
      </c>
      <c r="L972" s="44">
        <f t="shared" si="223"/>
        <v>0</v>
      </c>
      <c r="M972" s="44">
        <f t="shared" ca="1" si="224"/>
        <v>-5.1713956673790377E-6</v>
      </c>
      <c r="N972" s="44">
        <f t="shared" ca="1" si="225"/>
        <v>0</v>
      </c>
      <c r="O972" s="124">
        <f t="shared" ca="1" si="226"/>
        <v>0</v>
      </c>
      <c r="P972" s="44">
        <f t="shared" ca="1" si="227"/>
        <v>0</v>
      </c>
      <c r="Q972" s="44">
        <f t="shared" ca="1" si="228"/>
        <v>0</v>
      </c>
      <c r="R972" s="28">
        <f t="shared" ca="1" si="229"/>
        <v>5.1713956673790377E-6</v>
      </c>
    </row>
    <row r="973" spans="3:18">
      <c r="C973" s="121"/>
      <c r="D973" s="123">
        <f t="shared" si="215"/>
        <v>0</v>
      </c>
      <c r="E973" s="123">
        <f t="shared" si="216"/>
        <v>0</v>
      </c>
      <c r="F973" s="44">
        <f t="shared" si="217"/>
        <v>0</v>
      </c>
      <c r="G973" s="44">
        <f t="shared" si="218"/>
        <v>0</v>
      </c>
      <c r="H973" s="44">
        <f t="shared" si="219"/>
        <v>0</v>
      </c>
      <c r="I973" s="44">
        <f t="shared" si="220"/>
        <v>0</v>
      </c>
      <c r="J973" s="44">
        <f t="shared" si="221"/>
        <v>0</v>
      </c>
      <c r="K973" s="44">
        <f t="shared" si="222"/>
        <v>0</v>
      </c>
      <c r="L973" s="44">
        <f t="shared" si="223"/>
        <v>0</v>
      </c>
      <c r="M973" s="44">
        <f t="shared" ca="1" si="224"/>
        <v>-5.1713956673790377E-6</v>
      </c>
      <c r="N973" s="44">
        <f t="shared" ca="1" si="225"/>
        <v>0</v>
      </c>
      <c r="O973" s="124">
        <f t="shared" ca="1" si="226"/>
        <v>0</v>
      </c>
      <c r="P973" s="44">
        <f t="shared" ca="1" si="227"/>
        <v>0</v>
      </c>
      <c r="Q973" s="44">
        <f t="shared" ca="1" si="228"/>
        <v>0</v>
      </c>
      <c r="R973" s="28">
        <f t="shared" ca="1" si="229"/>
        <v>5.1713956673790377E-6</v>
      </c>
    </row>
    <row r="974" spans="3:18">
      <c r="C974" s="121"/>
      <c r="D974" s="123">
        <f t="shared" si="215"/>
        <v>0</v>
      </c>
      <c r="E974" s="123">
        <f t="shared" si="216"/>
        <v>0</v>
      </c>
      <c r="F974" s="44">
        <f t="shared" si="217"/>
        <v>0</v>
      </c>
      <c r="G974" s="44">
        <f t="shared" si="218"/>
        <v>0</v>
      </c>
      <c r="H974" s="44">
        <f t="shared" si="219"/>
        <v>0</v>
      </c>
      <c r="I974" s="44">
        <f t="shared" si="220"/>
        <v>0</v>
      </c>
      <c r="J974" s="44">
        <f t="shared" si="221"/>
        <v>0</v>
      </c>
      <c r="K974" s="44">
        <f t="shared" si="222"/>
        <v>0</v>
      </c>
      <c r="L974" s="44">
        <f t="shared" si="223"/>
        <v>0</v>
      </c>
      <c r="M974" s="44">
        <f t="shared" ca="1" si="224"/>
        <v>-5.1713956673790377E-6</v>
      </c>
      <c r="N974" s="44">
        <f t="shared" ca="1" si="225"/>
        <v>0</v>
      </c>
      <c r="O974" s="124">
        <f t="shared" ca="1" si="226"/>
        <v>0</v>
      </c>
      <c r="P974" s="44">
        <f t="shared" ca="1" si="227"/>
        <v>0</v>
      </c>
      <c r="Q974" s="44">
        <f t="shared" ca="1" si="228"/>
        <v>0</v>
      </c>
      <c r="R974" s="28">
        <f t="shared" ca="1" si="229"/>
        <v>5.1713956673790377E-6</v>
      </c>
    </row>
    <row r="975" spans="3:18">
      <c r="C975" s="121"/>
      <c r="D975" s="123">
        <f t="shared" si="215"/>
        <v>0</v>
      </c>
      <c r="E975" s="123">
        <f t="shared" si="216"/>
        <v>0</v>
      </c>
      <c r="F975" s="44">
        <f t="shared" si="217"/>
        <v>0</v>
      </c>
      <c r="G975" s="44">
        <f t="shared" si="218"/>
        <v>0</v>
      </c>
      <c r="H975" s="44">
        <f t="shared" si="219"/>
        <v>0</v>
      </c>
      <c r="I975" s="44">
        <f t="shared" si="220"/>
        <v>0</v>
      </c>
      <c r="J975" s="44">
        <f t="shared" si="221"/>
        <v>0</v>
      </c>
      <c r="K975" s="44">
        <f t="shared" si="222"/>
        <v>0</v>
      </c>
      <c r="L975" s="44">
        <f t="shared" si="223"/>
        <v>0</v>
      </c>
      <c r="M975" s="44">
        <f t="shared" ca="1" si="224"/>
        <v>-5.1713956673790377E-6</v>
      </c>
      <c r="N975" s="44">
        <f t="shared" ca="1" si="225"/>
        <v>0</v>
      </c>
      <c r="O975" s="124">
        <f t="shared" ca="1" si="226"/>
        <v>0</v>
      </c>
      <c r="P975" s="44">
        <f t="shared" ca="1" si="227"/>
        <v>0</v>
      </c>
      <c r="Q975" s="44">
        <f t="shared" ca="1" si="228"/>
        <v>0</v>
      </c>
      <c r="R975" s="28">
        <f t="shared" ca="1" si="229"/>
        <v>5.1713956673790377E-6</v>
      </c>
    </row>
    <row r="976" spans="3:18">
      <c r="C976" s="121"/>
      <c r="D976" s="123">
        <f t="shared" si="215"/>
        <v>0</v>
      </c>
      <c r="E976" s="123">
        <f t="shared" si="216"/>
        <v>0</v>
      </c>
      <c r="F976" s="44">
        <f t="shared" si="217"/>
        <v>0</v>
      </c>
      <c r="G976" s="44">
        <f t="shared" si="218"/>
        <v>0</v>
      </c>
      <c r="H976" s="44">
        <f t="shared" si="219"/>
        <v>0</v>
      </c>
      <c r="I976" s="44">
        <f t="shared" si="220"/>
        <v>0</v>
      </c>
      <c r="J976" s="44">
        <f t="shared" si="221"/>
        <v>0</v>
      </c>
      <c r="K976" s="44">
        <f t="shared" si="222"/>
        <v>0</v>
      </c>
      <c r="L976" s="44">
        <f t="shared" si="223"/>
        <v>0</v>
      </c>
      <c r="M976" s="44">
        <f t="shared" ca="1" si="224"/>
        <v>-5.1713956673790377E-6</v>
      </c>
      <c r="N976" s="44">
        <f t="shared" ca="1" si="225"/>
        <v>0</v>
      </c>
      <c r="O976" s="124">
        <f t="shared" ca="1" si="226"/>
        <v>0</v>
      </c>
      <c r="P976" s="44">
        <f t="shared" ca="1" si="227"/>
        <v>0</v>
      </c>
      <c r="Q976" s="44">
        <f t="shared" ca="1" si="228"/>
        <v>0</v>
      </c>
      <c r="R976" s="28">
        <f t="shared" ca="1" si="229"/>
        <v>5.1713956673790377E-6</v>
      </c>
    </row>
    <row r="977" spans="3:18">
      <c r="C977" s="121"/>
      <c r="D977" s="123">
        <f t="shared" si="215"/>
        <v>0</v>
      </c>
      <c r="E977" s="123">
        <f t="shared" si="216"/>
        <v>0</v>
      </c>
      <c r="F977" s="44">
        <f t="shared" si="217"/>
        <v>0</v>
      </c>
      <c r="G977" s="44">
        <f t="shared" si="218"/>
        <v>0</v>
      </c>
      <c r="H977" s="44">
        <f t="shared" si="219"/>
        <v>0</v>
      </c>
      <c r="I977" s="44">
        <f t="shared" si="220"/>
        <v>0</v>
      </c>
      <c r="J977" s="44">
        <f t="shared" si="221"/>
        <v>0</v>
      </c>
      <c r="K977" s="44">
        <f t="shared" si="222"/>
        <v>0</v>
      </c>
      <c r="L977" s="44">
        <f t="shared" si="223"/>
        <v>0</v>
      </c>
      <c r="M977" s="44">
        <f t="shared" ca="1" si="224"/>
        <v>-5.1713956673790377E-6</v>
      </c>
      <c r="N977" s="44">
        <f t="shared" ca="1" si="225"/>
        <v>0</v>
      </c>
      <c r="O977" s="124">
        <f t="shared" ca="1" si="226"/>
        <v>0</v>
      </c>
      <c r="P977" s="44">
        <f t="shared" ca="1" si="227"/>
        <v>0</v>
      </c>
      <c r="Q977" s="44">
        <f t="shared" ca="1" si="228"/>
        <v>0</v>
      </c>
      <c r="R977" s="28">
        <f t="shared" ca="1" si="229"/>
        <v>5.1713956673790377E-6</v>
      </c>
    </row>
    <row r="978" spans="3:18">
      <c r="C978" s="121"/>
      <c r="D978" s="123">
        <f t="shared" si="215"/>
        <v>0</v>
      </c>
      <c r="E978" s="123">
        <f t="shared" si="216"/>
        <v>0</v>
      </c>
      <c r="F978" s="44">
        <f t="shared" si="217"/>
        <v>0</v>
      </c>
      <c r="G978" s="44">
        <f t="shared" si="218"/>
        <v>0</v>
      </c>
      <c r="H978" s="44">
        <f t="shared" si="219"/>
        <v>0</v>
      </c>
      <c r="I978" s="44">
        <f t="shared" si="220"/>
        <v>0</v>
      </c>
      <c r="J978" s="44">
        <f t="shared" si="221"/>
        <v>0</v>
      </c>
      <c r="K978" s="44">
        <f t="shared" si="222"/>
        <v>0</v>
      </c>
      <c r="L978" s="44">
        <f t="shared" si="223"/>
        <v>0</v>
      </c>
      <c r="M978" s="44">
        <f t="shared" ca="1" si="224"/>
        <v>-5.1713956673790377E-6</v>
      </c>
      <c r="N978" s="44">
        <f t="shared" ca="1" si="225"/>
        <v>0</v>
      </c>
      <c r="O978" s="124">
        <f t="shared" ca="1" si="226"/>
        <v>0</v>
      </c>
      <c r="P978" s="44">
        <f t="shared" ca="1" si="227"/>
        <v>0</v>
      </c>
      <c r="Q978" s="44">
        <f t="shared" ca="1" si="228"/>
        <v>0</v>
      </c>
      <c r="R978" s="28">
        <f t="shared" ca="1" si="229"/>
        <v>5.1713956673790377E-6</v>
      </c>
    </row>
    <row r="979" spans="3:18">
      <c r="C979" s="121"/>
      <c r="D979" s="123">
        <f t="shared" si="215"/>
        <v>0</v>
      </c>
      <c r="E979" s="123">
        <f t="shared" si="216"/>
        <v>0</v>
      </c>
      <c r="F979" s="44">
        <f t="shared" si="217"/>
        <v>0</v>
      </c>
      <c r="G979" s="44">
        <f t="shared" si="218"/>
        <v>0</v>
      </c>
      <c r="H979" s="44">
        <f t="shared" si="219"/>
        <v>0</v>
      </c>
      <c r="I979" s="44">
        <f t="shared" si="220"/>
        <v>0</v>
      </c>
      <c r="J979" s="44">
        <f t="shared" si="221"/>
        <v>0</v>
      </c>
      <c r="K979" s="44">
        <f t="shared" si="222"/>
        <v>0</v>
      </c>
      <c r="L979" s="44">
        <f t="shared" si="223"/>
        <v>0</v>
      </c>
      <c r="M979" s="44">
        <f t="shared" ca="1" si="224"/>
        <v>-5.1713956673790377E-6</v>
      </c>
      <c r="N979" s="44">
        <f t="shared" ca="1" si="225"/>
        <v>0</v>
      </c>
      <c r="O979" s="124">
        <f t="shared" ca="1" si="226"/>
        <v>0</v>
      </c>
      <c r="P979" s="44">
        <f t="shared" ca="1" si="227"/>
        <v>0</v>
      </c>
      <c r="Q979" s="44">
        <f t="shared" ca="1" si="228"/>
        <v>0</v>
      </c>
      <c r="R979" s="28">
        <f t="shared" ca="1" si="229"/>
        <v>5.1713956673790377E-6</v>
      </c>
    </row>
    <row r="980" spans="3:18">
      <c r="C980" s="121"/>
      <c r="D980" s="123">
        <f t="shared" si="215"/>
        <v>0</v>
      </c>
      <c r="E980" s="123">
        <f t="shared" si="216"/>
        <v>0</v>
      </c>
      <c r="F980" s="44">
        <f t="shared" si="217"/>
        <v>0</v>
      </c>
      <c r="G980" s="44">
        <f t="shared" si="218"/>
        <v>0</v>
      </c>
      <c r="H980" s="44">
        <f t="shared" si="219"/>
        <v>0</v>
      </c>
      <c r="I980" s="44">
        <f t="shared" si="220"/>
        <v>0</v>
      </c>
      <c r="J980" s="44">
        <f t="shared" si="221"/>
        <v>0</v>
      </c>
      <c r="K980" s="44">
        <f t="shared" si="222"/>
        <v>0</v>
      </c>
      <c r="L980" s="44">
        <f t="shared" si="223"/>
        <v>0</v>
      </c>
      <c r="M980" s="44">
        <f t="shared" ca="1" si="224"/>
        <v>-5.1713956673790377E-6</v>
      </c>
      <c r="N980" s="44">
        <f t="shared" ca="1" si="225"/>
        <v>0</v>
      </c>
      <c r="O980" s="124">
        <f t="shared" ca="1" si="226"/>
        <v>0</v>
      </c>
      <c r="P980" s="44">
        <f t="shared" ca="1" si="227"/>
        <v>0</v>
      </c>
      <c r="Q980" s="44">
        <f t="shared" ca="1" si="228"/>
        <v>0</v>
      </c>
      <c r="R980" s="28">
        <f t="shared" ca="1" si="229"/>
        <v>5.1713956673790377E-6</v>
      </c>
    </row>
    <row r="981" spans="3:18">
      <c r="C981" s="121"/>
      <c r="D981" s="123">
        <f t="shared" ref="D981:D1044" si="230">A981/A$18</f>
        <v>0</v>
      </c>
      <c r="E981" s="123">
        <f t="shared" ref="E981:E1044" si="231">B981/B$18</f>
        <v>0</v>
      </c>
      <c r="F981" s="44">
        <f t="shared" ref="F981:F1044" si="232">$C981*D981</f>
        <v>0</v>
      </c>
      <c r="G981" s="44">
        <f t="shared" ref="G981:G1044" si="233">$C981*E981</f>
        <v>0</v>
      </c>
      <c r="H981" s="44">
        <f t="shared" ref="H981:H1044" si="234">C981*D981*D981</f>
        <v>0</v>
      </c>
      <c r="I981" s="44">
        <f t="shared" ref="I981:I1044" si="235">C981*D981*D981*D981</f>
        <v>0</v>
      </c>
      <c r="J981" s="44">
        <f t="shared" ref="J981:J1044" si="236">C981*D981*D981*D981*D981</f>
        <v>0</v>
      </c>
      <c r="K981" s="44">
        <f t="shared" ref="K981:K1044" si="237">C981*E981*D981</f>
        <v>0</v>
      </c>
      <c r="L981" s="44">
        <f t="shared" ref="L981:L1044" si="238">C981*E981*D981*D981</f>
        <v>0</v>
      </c>
      <c r="M981" s="44">
        <f t="shared" ref="M981:M1044" ca="1" si="239">+E$4+E$5*D981+E$6*D981^2</f>
        <v>-5.1713956673790377E-6</v>
      </c>
      <c r="N981" s="44">
        <f t="shared" ref="N981:N1044" ca="1" si="240">C981*(M981-E981)^2</f>
        <v>0</v>
      </c>
      <c r="O981" s="124">
        <f t="shared" ref="O981:O1044" ca="1" si="241">(C981*O$1-O$2*F981+O$3*H981)^2</f>
        <v>0</v>
      </c>
      <c r="P981" s="44">
        <f t="shared" ref="P981:P1044" ca="1" si="242">(-C981*O$2+O$4*F981-O$5*H981)^2</f>
        <v>0</v>
      </c>
      <c r="Q981" s="44">
        <f t="shared" ref="Q981:Q1044" ca="1" si="243">+(C981*O$3-F981*O$5+H981*O$6)^2</f>
        <v>0</v>
      </c>
      <c r="R981" s="28">
        <f t="shared" ref="R981:R1044" ca="1" si="244">+E981-M981</f>
        <v>5.1713956673790377E-6</v>
      </c>
    </row>
    <row r="982" spans="3:18">
      <c r="C982" s="121"/>
      <c r="D982" s="123">
        <f t="shared" si="230"/>
        <v>0</v>
      </c>
      <c r="E982" s="123">
        <f t="shared" si="231"/>
        <v>0</v>
      </c>
      <c r="F982" s="44">
        <f t="shared" si="232"/>
        <v>0</v>
      </c>
      <c r="G982" s="44">
        <f t="shared" si="233"/>
        <v>0</v>
      </c>
      <c r="H982" s="44">
        <f t="shared" si="234"/>
        <v>0</v>
      </c>
      <c r="I982" s="44">
        <f t="shared" si="235"/>
        <v>0</v>
      </c>
      <c r="J982" s="44">
        <f t="shared" si="236"/>
        <v>0</v>
      </c>
      <c r="K982" s="44">
        <f t="shared" si="237"/>
        <v>0</v>
      </c>
      <c r="L982" s="44">
        <f t="shared" si="238"/>
        <v>0</v>
      </c>
      <c r="M982" s="44">
        <f t="shared" ca="1" si="239"/>
        <v>-5.1713956673790377E-6</v>
      </c>
      <c r="N982" s="44">
        <f t="shared" ca="1" si="240"/>
        <v>0</v>
      </c>
      <c r="O982" s="124">
        <f t="shared" ca="1" si="241"/>
        <v>0</v>
      </c>
      <c r="P982" s="44">
        <f t="shared" ca="1" si="242"/>
        <v>0</v>
      </c>
      <c r="Q982" s="44">
        <f t="shared" ca="1" si="243"/>
        <v>0</v>
      </c>
      <c r="R982" s="28">
        <f t="shared" ca="1" si="244"/>
        <v>5.1713956673790377E-6</v>
      </c>
    </row>
    <row r="983" spans="3:18">
      <c r="C983" s="121"/>
      <c r="D983" s="123">
        <f t="shared" si="230"/>
        <v>0</v>
      </c>
      <c r="E983" s="123">
        <f t="shared" si="231"/>
        <v>0</v>
      </c>
      <c r="F983" s="44">
        <f t="shared" si="232"/>
        <v>0</v>
      </c>
      <c r="G983" s="44">
        <f t="shared" si="233"/>
        <v>0</v>
      </c>
      <c r="H983" s="44">
        <f t="shared" si="234"/>
        <v>0</v>
      </c>
      <c r="I983" s="44">
        <f t="shared" si="235"/>
        <v>0</v>
      </c>
      <c r="J983" s="44">
        <f t="shared" si="236"/>
        <v>0</v>
      </c>
      <c r="K983" s="44">
        <f t="shared" si="237"/>
        <v>0</v>
      </c>
      <c r="L983" s="44">
        <f t="shared" si="238"/>
        <v>0</v>
      </c>
      <c r="M983" s="44">
        <f t="shared" ca="1" si="239"/>
        <v>-5.1713956673790377E-6</v>
      </c>
      <c r="N983" s="44">
        <f t="shared" ca="1" si="240"/>
        <v>0</v>
      </c>
      <c r="O983" s="124">
        <f t="shared" ca="1" si="241"/>
        <v>0</v>
      </c>
      <c r="P983" s="44">
        <f t="shared" ca="1" si="242"/>
        <v>0</v>
      </c>
      <c r="Q983" s="44">
        <f t="shared" ca="1" si="243"/>
        <v>0</v>
      </c>
      <c r="R983" s="28">
        <f t="shared" ca="1" si="244"/>
        <v>5.1713956673790377E-6</v>
      </c>
    </row>
    <row r="984" spans="3:18">
      <c r="C984" s="121"/>
      <c r="D984" s="123">
        <f t="shared" si="230"/>
        <v>0</v>
      </c>
      <c r="E984" s="123">
        <f t="shared" si="231"/>
        <v>0</v>
      </c>
      <c r="F984" s="44">
        <f t="shared" si="232"/>
        <v>0</v>
      </c>
      <c r="G984" s="44">
        <f t="shared" si="233"/>
        <v>0</v>
      </c>
      <c r="H984" s="44">
        <f t="shared" si="234"/>
        <v>0</v>
      </c>
      <c r="I984" s="44">
        <f t="shared" si="235"/>
        <v>0</v>
      </c>
      <c r="J984" s="44">
        <f t="shared" si="236"/>
        <v>0</v>
      </c>
      <c r="K984" s="44">
        <f t="shared" si="237"/>
        <v>0</v>
      </c>
      <c r="L984" s="44">
        <f t="shared" si="238"/>
        <v>0</v>
      </c>
      <c r="M984" s="44">
        <f t="shared" ca="1" si="239"/>
        <v>-5.1713956673790377E-6</v>
      </c>
      <c r="N984" s="44">
        <f t="shared" ca="1" si="240"/>
        <v>0</v>
      </c>
      <c r="O984" s="124">
        <f t="shared" ca="1" si="241"/>
        <v>0</v>
      </c>
      <c r="P984" s="44">
        <f t="shared" ca="1" si="242"/>
        <v>0</v>
      </c>
      <c r="Q984" s="44">
        <f t="shared" ca="1" si="243"/>
        <v>0</v>
      </c>
      <c r="R984" s="28">
        <f t="shared" ca="1" si="244"/>
        <v>5.1713956673790377E-6</v>
      </c>
    </row>
    <row r="985" spans="3:18">
      <c r="C985" s="121"/>
      <c r="D985" s="123">
        <f t="shared" si="230"/>
        <v>0</v>
      </c>
      <c r="E985" s="123">
        <f t="shared" si="231"/>
        <v>0</v>
      </c>
      <c r="F985" s="44">
        <f t="shared" si="232"/>
        <v>0</v>
      </c>
      <c r="G985" s="44">
        <f t="shared" si="233"/>
        <v>0</v>
      </c>
      <c r="H985" s="44">
        <f t="shared" si="234"/>
        <v>0</v>
      </c>
      <c r="I985" s="44">
        <f t="shared" si="235"/>
        <v>0</v>
      </c>
      <c r="J985" s="44">
        <f t="shared" si="236"/>
        <v>0</v>
      </c>
      <c r="K985" s="44">
        <f t="shared" si="237"/>
        <v>0</v>
      </c>
      <c r="L985" s="44">
        <f t="shared" si="238"/>
        <v>0</v>
      </c>
      <c r="M985" s="44">
        <f t="shared" ca="1" si="239"/>
        <v>-5.1713956673790377E-6</v>
      </c>
      <c r="N985" s="44">
        <f t="shared" ca="1" si="240"/>
        <v>0</v>
      </c>
      <c r="O985" s="124">
        <f t="shared" ca="1" si="241"/>
        <v>0</v>
      </c>
      <c r="P985" s="44">
        <f t="shared" ca="1" si="242"/>
        <v>0</v>
      </c>
      <c r="Q985" s="44">
        <f t="shared" ca="1" si="243"/>
        <v>0</v>
      </c>
      <c r="R985" s="28">
        <f t="shared" ca="1" si="244"/>
        <v>5.1713956673790377E-6</v>
      </c>
    </row>
    <row r="986" spans="3:18">
      <c r="C986" s="121"/>
      <c r="D986" s="123">
        <f t="shared" si="230"/>
        <v>0</v>
      </c>
      <c r="E986" s="123">
        <f t="shared" si="231"/>
        <v>0</v>
      </c>
      <c r="F986" s="44">
        <f t="shared" si="232"/>
        <v>0</v>
      </c>
      <c r="G986" s="44">
        <f t="shared" si="233"/>
        <v>0</v>
      </c>
      <c r="H986" s="44">
        <f t="shared" si="234"/>
        <v>0</v>
      </c>
      <c r="I986" s="44">
        <f t="shared" si="235"/>
        <v>0</v>
      </c>
      <c r="J986" s="44">
        <f t="shared" si="236"/>
        <v>0</v>
      </c>
      <c r="K986" s="44">
        <f t="shared" si="237"/>
        <v>0</v>
      </c>
      <c r="L986" s="44">
        <f t="shared" si="238"/>
        <v>0</v>
      </c>
      <c r="M986" s="44">
        <f t="shared" ca="1" si="239"/>
        <v>-5.1713956673790377E-6</v>
      </c>
      <c r="N986" s="44">
        <f t="shared" ca="1" si="240"/>
        <v>0</v>
      </c>
      <c r="O986" s="124">
        <f t="shared" ca="1" si="241"/>
        <v>0</v>
      </c>
      <c r="P986" s="44">
        <f t="shared" ca="1" si="242"/>
        <v>0</v>
      </c>
      <c r="Q986" s="44">
        <f t="shared" ca="1" si="243"/>
        <v>0</v>
      </c>
      <c r="R986" s="28">
        <f t="shared" ca="1" si="244"/>
        <v>5.1713956673790377E-6</v>
      </c>
    </row>
    <row r="987" spans="3:18">
      <c r="C987" s="121"/>
      <c r="D987" s="123">
        <f t="shared" si="230"/>
        <v>0</v>
      </c>
      <c r="E987" s="123">
        <f t="shared" si="231"/>
        <v>0</v>
      </c>
      <c r="F987" s="44">
        <f t="shared" si="232"/>
        <v>0</v>
      </c>
      <c r="G987" s="44">
        <f t="shared" si="233"/>
        <v>0</v>
      </c>
      <c r="H987" s="44">
        <f t="shared" si="234"/>
        <v>0</v>
      </c>
      <c r="I987" s="44">
        <f t="shared" si="235"/>
        <v>0</v>
      </c>
      <c r="J987" s="44">
        <f t="shared" si="236"/>
        <v>0</v>
      </c>
      <c r="K987" s="44">
        <f t="shared" si="237"/>
        <v>0</v>
      </c>
      <c r="L987" s="44">
        <f t="shared" si="238"/>
        <v>0</v>
      </c>
      <c r="M987" s="44">
        <f t="shared" ca="1" si="239"/>
        <v>-5.1713956673790377E-6</v>
      </c>
      <c r="N987" s="44">
        <f t="shared" ca="1" si="240"/>
        <v>0</v>
      </c>
      <c r="O987" s="124">
        <f t="shared" ca="1" si="241"/>
        <v>0</v>
      </c>
      <c r="P987" s="44">
        <f t="shared" ca="1" si="242"/>
        <v>0</v>
      </c>
      <c r="Q987" s="44">
        <f t="shared" ca="1" si="243"/>
        <v>0</v>
      </c>
      <c r="R987" s="28">
        <f t="shared" ca="1" si="244"/>
        <v>5.1713956673790377E-6</v>
      </c>
    </row>
    <row r="988" spans="3:18">
      <c r="C988" s="121"/>
      <c r="D988" s="123">
        <f t="shared" si="230"/>
        <v>0</v>
      </c>
      <c r="E988" s="123">
        <f t="shared" si="231"/>
        <v>0</v>
      </c>
      <c r="F988" s="44">
        <f t="shared" si="232"/>
        <v>0</v>
      </c>
      <c r="G988" s="44">
        <f t="shared" si="233"/>
        <v>0</v>
      </c>
      <c r="H988" s="44">
        <f t="shared" si="234"/>
        <v>0</v>
      </c>
      <c r="I988" s="44">
        <f t="shared" si="235"/>
        <v>0</v>
      </c>
      <c r="J988" s="44">
        <f t="shared" si="236"/>
        <v>0</v>
      </c>
      <c r="K988" s="44">
        <f t="shared" si="237"/>
        <v>0</v>
      </c>
      <c r="L988" s="44">
        <f t="shared" si="238"/>
        <v>0</v>
      </c>
      <c r="M988" s="44">
        <f t="shared" ca="1" si="239"/>
        <v>-5.1713956673790377E-6</v>
      </c>
      <c r="N988" s="44">
        <f t="shared" ca="1" si="240"/>
        <v>0</v>
      </c>
      <c r="O988" s="124">
        <f t="shared" ca="1" si="241"/>
        <v>0</v>
      </c>
      <c r="P988" s="44">
        <f t="shared" ca="1" si="242"/>
        <v>0</v>
      </c>
      <c r="Q988" s="44">
        <f t="shared" ca="1" si="243"/>
        <v>0</v>
      </c>
      <c r="R988" s="28">
        <f t="shared" ca="1" si="244"/>
        <v>5.1713956673790377E-6</v>
      </c>
    </row>
    <row r="989" spans="3:18">
      <c r="C989" s="121"/>
      <c r="D989" s="123">
        <f t="shared" si="230"/>
        <v>0</v>
      </c>
      <c r="E989" s="123">
        <f t="shared" si="231"/>
        <v>0</v>
      </c>
      <c r="F989" s="44">
        <f t="shared" si="232"/>
        <v>0</v>
      </c>
      <c r="G989" s="44">
        <f t="shared" si="233"/>
        <v>0</v>
      </c>
      <c r="H989" s="44">
        <f t="shared" si="234"/>
        <v>0</v>
      </c>
      <c r="I989" s="44">
        <f t="shared" si="235"/>
        <v>0</v>
      </c>
      <c r="J989" s="44">
        <f t="shared" si="236"/>
        <v>0</v>
      </c>
      <c r="K989" s="44">
        <f t="shared" si="237"/>
        <v>0</v>
      </c>
      <c r="L989" s="44">
        <f t="shared" si="238"/>
        <v>0</v>
      </c>
      <c r="M989" s="44">
        <f t="shared" ca="1" si="239"/>
        <v>-5.1713956673790377E-6</v>
      </c>
      <c r="N989" s="44">
        <f t="shared" ca="1" si="240"/>
        <v>0</v>
      </c>
      <c r="O989" s="124">
        <f t="shared" ca="1" si="241"/>
        <v>0</v>
      </c>
      <c r="P989" s="44">
        <f t="shared" ca="1" si="242"/>
        <v>0</v>
      </c>
      <c r="Q989" s="44">
        <f t="shared" ca="1" si="243"/>
        <v>0</v>
      </c>
      <c r="R989" s="28">
        <f t="shared" ca="1" si="244"/>
        <v>5.1713956673790377E-6</v>
      </c>
    </row>
    <row r="990" spans="3:18">
      <c r="C990" s="121"/>
      <c r="D990" s="123">
        <f t="shared" si="230"/>
        <v>0</v>
      </c>
      <c r="E990" s="123">
        <f t="shared" si="231"/>
        <v>0</v>
      </c>
      <c r="F990" s="44">
        <f t="shared" si="232"/>
        <v>0</v>
      </c>
      <c r="G990" s="44">
        <f t="shared" si="233"/>
        <v>0</v>
      </c>
      <c r="H990" s="44">
        <f t="shared" si="234"/>
        <v>0</v>
      </c>
      <c r="I990" s="44">
        <f t="shared" si="235"/>
        <v>0</v>
      </c>
      <c r="J990" s="44">
        <f t="shared" si="236"/>
        <v>0</v>
      </c>
      <c r="K990" s="44">
        <f t="shared" si="237"/>
        <v>0</v>
      </c>
      <c r="L990" s="44">
        <f t="shared" si="238"/>
        <v>0</v>
      </c>
      <c r="M990" s="44">
        <f t="shared" ca="1" si="239"/>
        <v>-5.1713956673790377E-6</v>
      </c>
      <c r="N990" s="44">
        <f t="shared" ca="1" si="240"/>
        <v>0</v>
      </c>
      <c r="O990" s="124">
        <f t="shared" ca="1" si="241"/>
        <v>0</v>
      </c>
      <c r="P990" s="44">
        <f t="shared" ca="1" si="242"/>
        <v>0</v>
      </c>
      <c r="Q990" s="44">
        <f t="shared" ca="1" si="243"/>
        <v>0</v>
      </c>
      <c r="R990" s="28">
        <f t="shared" ca="1" si="244"/>
        <v>5.1713956673790377E-6</v>
      </c>
    </row>
    <row r="991" spans="3:18">
      <c r="C991" s="121"/>
      <c r="D991" s="123">
        <f t="shared" si="230"/>
        <v>0</v>
      </c>
      <c r="E991" s="123">
        <f t="shared" si="231"/>
        <v>0</v>
      </c>
      <c r="F991" s="44">
        <f t="shared" si="232"/>
        <v>0</v>
      </c>
      <c r="G991" s="44">
        <f t="shared" si="233"/>
        <v>0</v>
      </c>
      <c r="H991" s="44">
        <f t="shared" si="234"/>
        <v>0</v>
      </c>
      <c r="I991" s="44">
        <f t="shared" si="235"/>
        <v>0</v>
      </c>
      <c r="J991" s="44">
        <f t="shared" si="236"/>
        <v>0</v>
      </c>
      <c r="K991" s="44">
        <f t="shared" si="237"/>
        <v>0</v>
      </c>
      <c r="L991" s="44">
        <f t="shared" si="238"/>
        <v>0</v>
      </c>
      <c r="M991" s="44">
        <f t="shared" ca="1" si="239"/>
        <v>-5.1713956673790377E-6</v>
      </c>
      <c r="N991" s="44">
        <f t="shared" ca="1" si="240"/>
        <v>0</v>
      </c>
      <c r="O991" s="124">
        <f t="shared" ca="1" si="241"/>
        <v>0</v>
      </c>
      <c r="P991" s="44">
        <f t="shared" ca="1" si="242"/>
        <v>0</v>
      </c>
      <c r="Q991" s="44">
        <f t="shared" ca="1" si="243"/>
        <v>0</v>
      </c>
      <c r="R991" s="28">
        <f t="shared" ca="1" si="244"/>
        <v>5.1713956673790377E-6</v>
      </c>
    </row>
    <row r="992" spans="3:18">
      <c r="C992" s="121"/>
      <c r="D992" s="123">
        <f t="shared" si="230"/>
        <v>0</v>
      </c>
      <c r="E992" s="123">
        <f t="shared" si="231"/>
        <v>0</v>
      </c>
      <c r="F992" s="44">
        <f t="shared" si="232"/>
        <v>0</v>
      </c>
      <c r="G992" s="44">
        <f t="shared" si="233"/>
        <v>0</v>
      </c>
      <c r="H992" s="44">
        <f t="shared" si="234"/>
        <v>0</v>
      </c>
      <c r="I992" s="44">
        <f t="shared" si="235"/>
        <v>0</v>
      </c>
      <c r="J992" s="44">
        <f t="shared" si="236"/>
        <v>0</v>
      </c>
      <c r="K992" s="44">
        <f t="shared" si="237"/>
        <v>0</v>
      </c>
      <c r="L992" s="44">
        <f t="shared" si="238"/>
        <v>0</v>
      </c>
      <c r="M992" s="44">
        <f t="shared" ca="1" si="239"/>
        <v>-5.1713956673790377E-6</v>
      </c>
      <c r="N992" s="44">
        <f t="shared" ca="1" si="240"/>
        <v>0</v>
      </c>
      <c r="O992" s="124">
        <f t="shared" ca="1" si="241"/>
        <v>0</v>
      </c>
      <c r="P992" s="44">
        <f t="shared" ca="1" si="242"/>
        <v>0</v>
      </c>
      <c r="Q992" s="44">
        <f t="shared" ca="1" si="243"/>
        <v>0</v>
      </c>
      <c r="R992" s="28">
        <f t="shared" ca="1" si="244"/>
        <v>5.1713956673790377E-6</v>
      </c>
    </row>
    <row r="993" spans="3:18">
      <c r="C993" s="121"/>
      <c r="D993" s="123">
        <f t="shared" si="230"/>
        <v>0</v>
      </c>
      <c r="E993" s="123">
        <f t="shared" si="231"/>
        <v>0</v>
      </c>
      <c r="F993" s="44">
        <f t="shared" si="232"/>
        <v>0</v>
      </c>
      <c r="G993" s="44">
        <f t="shared" si="233"/>
        <v>0</v>
      </c>
      <c r="H993" s="44">
        <f t="shared" si="234"/>
        <v>0</v>
      </c>
      <c r="I993" s="44">
        <f t="shared" si="235"/>
        <v>0</v>
      </c>
      <c r="J993" s="44">
        <f t="shared" si="236"/>
        <v>0</v>
      </c>
      <c r="K993" s="44">
        <f t="shared" si="237"/>
        <v>0</v>
      </c>
      <c r="L993" s="44">
        <f t="shared" si="238"/>
        <v>0</v>
      </c>
      <c r="M993" s="44">
        <f t="shared" ca="1" si="239"/>
        <v>-5.1713956673790377E-6</v>
      </c>
      <c r="N993" s="44">
        <f t="shared" ca="1" si="240"/>
        <v>0</v>
      </c>
      <c r="O993" s="124">
        <f t="shared" ca="1" si="241"/>
        <v>0</v>
      </c>
      <c r="P993" s="44">
        <f t="shared" ca="1" si="242"/>
        <v>0</v>
      </c>
      <c r="Q993" s="44">
        <f t="shared" ca="1" si="243"/>
        <v>0</v>
      </c>
      <c r="R993" s="28">
        <f t="shared" ca="1" si="244"/>
        <v>5.1713956673790377E-6</v>
      </c>
    </row>
    <row r="994" spans="3:18">
      <c r="C994" s="121"/>
      <c r="D994" s="123">
        <f t="shared" si="230"/>
        <v>0</v>
      </c>
      <c r="E994" s="123">
        <f t="shared" si="231"/>
        <v>0</v>
      </c>
      <c r="F994" s="44">
        <f t="shared" si="232"/>
        <v>0</v>
      </c>
      <c r="G994" s="44">
        <f t="shared" si="233"/>
        <v>0</v>
      </c>
      <c r="H994" s="44">
        <f t="shared" si="234"/>
        <v>0</v>
      </c>
      <c r="I994" s="44">
        <f t="shared" si="235"/>
        <v>0</v>
      </c>
      <c r="J994" s="44">
        <f t="shared" si="236"/>
        <v>0</v>
      </c>
      <c r="K994" s="44">
        <f t="shared" si="237"/>
        <v>0</v>
      </c>
      <c r="L994" s="44">
        <f t="shared" si="238"/>
        <v>0</v>
      </c>
      <c r="M994" s="44">
        <f t="shared" ca="1" si="239"/>
        <v>-5.1713956673790377E-6</v>
      </c>
      <c r="N994" s="44">
        <f t="shared" ca="1" si="240"/>
        <v>0</v>
      </c>
      <c r="O994" s="124">
        <f t="shared" ca="1" si="241"/>
        <v>0</v>
      </c>
      <c r="P994" s="44">
        <f t="shared" ca="1" si="242"/>
        <v>0</v>
      </c>
      <c r="Q994" s="44">
        <f t="shared" ca="1" si="243"/>
        <v>0</v>
      </c>
      <c r="R994" s="28">
        <f t="shared" ca="1" si="244"/>
        <v>5.1713956673790377E-6</v>
      </c>
    </row>
    <row r="995" spans="3:18">
      <c r="C995" s="121"/>
      <c r="D995" s="123">
        <f t="shared" si="230"/>
        <v>0</v>
      </c>
      <c r="E995" s="123">
        <f t="shared" si="231"/>
        <v>0</v>
      </c>
      <c r="F995" s="44">
        <f t="shared" si="232"/>
        <v>0</v>
      </c>
      <c r="G995" s="44">
        <f t="shared" si="233"/>
        <v>0</v>
      </c>
      <c r="H995" s="44">
        <f t="shared" si="234"/>
        <v>0</v>
      </c>
      <c r="I995" s="44">
        <f t="shared" si="235"/>
        <v>0</v>
      </c>
      <c r="J995" s="44">
        <f t="shared" si="236"/>
        <v>0</v>
      </c>
      <c r="K995" s="44">
        <f t="shared" si="237"/>
        <v>0</v>
      </c>
      <c r="L995" s="44">
        <f t="shared" si="238"/>
        <v>0</v>
      </c>
      <c r="M995" s="44">
        <f t="shared" ca="1" si="239"/>
        <v>-5.1713956673790377E-6</v>
      </c>
      <c r="N995" s="44">
        <f t="shared" ca="1" si="240"/>
        <v>0</v>
      </c>
      <c r="O995" s="124">
        <f t="shared" ca="1" si="241"/>
        <v>0</v>
      </c>
      <c r="P995" s="44">
        <f t="shared" ca="1" si="242"/>
        <v>0</v>
      </c>
      <c r="Q995" s="44">
        <f t="shared" ca="1" si="243"/>
        <v>0</v>
      </c>
      <c r="R995" s="28">
        <f t="shared" ca="1" si="244"/>
        <v>5.1713956673790377E-6</v>
      </c>
    </row>
    <row r="996" spans="3:18">
      <c r="C996" s="121"/>
      <c r="D996" s="123">
        <f t="shared" si="230"/>
        <v>0</v>
      </c>
      <c r="E996" s="123">
        <f t="shared" si="231"/>
        <v>0</v>
      </c>
      <c r="F996" s="44">
        <f t="shared" si="232"/>
        <v>0</v>
      </c>
      <c r="G996" s="44">
        <f t="shared" si="233"/>
        <v>0</v>
      </c>
      <c r="H996" s="44">
        <f t="shared" si="234"/>
        <v>0</v>
      </c>
      <c r="I996" s="44">
        <f t="shared" si="235"/>
        <v>0</v>
      </c>
      <c r="J996" s="44">
        <f t="shared" si="236"/>
        <v>0</v>
      </c>
      <c r="K996" s="44">
        <f t="shared" si="237"/>
        <v>0</v>
      </c>
      <c r="L996" s="44">
        <f t="shared" si="238"/>
        <v>0</v>
      </c>
      <c r="M996" s="44">
        <f t="shared" ca="1" si="239"/>
        <v>-5.1713956673790377E-6</v>
      </c>
      <c r="N996" s="44">
        <f t="shared" ca="1" si="240"/>
        <v>0</v>
      </c>
      <c r="O996" s="124">
        <f t="shared" ca="1" si="241"/>
        <v>0</v>
      </c>
      <c r="P996" s="44">
        <f t="shared" ca="1" si="242"/>
        <v>0</v>
      </c>
      <c r="Q996" s="44">
        <f t="shared" ca="1" si="243"/>
        <v>0</v>
      </c>
      <c r="R996" s="28">
        <f t="shared" ca="1" si="244"/>
        <v>5.1713956673790377E-6</v>
      </c>
    </row>
    <row r="997" spans="3:18">
      <c r="C997" s="121"/>
      <c r="D997" s="123">
        <f t="shared" si="230"/>
        <v>0</v>
      </c>
      <c r="E997" s="123">
        <f t="shared" si="231"/>
        <v>0</v>
      </c>
      <c r="F997" s="44">
        <f t="shared" si="232"/>
        <v>0</v>
      </c>
      <c r="G997" s="44">
        <f t="shared" si="233"/>
        <v>0</v>
      </c>
      <c r="H997" s="44">
        <f t="shared" si="234"/>
        <v>0</v>
      </c>
      <c r="I997" s="44">
        <f t="shared" si="235"/>
        <v>0</v>
      </c>
      <c r="J997" s="44">
        <f t="shared" si="236"/>
        <v>0</v>
      </c>
      <c r="K997" s="44">
        <f t="shared" si="237"/>
        <v>0</v>
      </c>
      <c r="L997" s="44">
        <f t="shared" si="238"/>
        <v>0</v>
      </c>
      <c r="M997" s="44">
        <f t="shared" ca="1" si="239"/>
        <v>-5.1713956673790377E-6</v>
      </c>
      <c r="N997" s="44">
        <f t="shared" ca="1" si="240"/>
        <v>0</v>
      </c>
      <c r="O997" s="124">
        <f t="shared" ca="1" si="241"/>
        <v>0</v>
      </c>
      <c r="P997" s="44">
        <f t="shared" ca="1" si="242"/>
        <v>0</v>
      </c>
      <c r="Q997" s="44">
        <f t="shared" ca="1" si="243"/>
        <v>0</v>
      </c>
      <c r="R997" s="28">
        <f t="shared" ca="1" si="244"/>
        <v>5.1713956673790377E-6</v>
      </c>
    </row>
    <row r="998" spans="3:18">
      <c r="C998" s="121"/>
      <c r="D998" s="123">
        <f t="shared" si="230"/>
        <v>0</v>
      </c>
      <c r="E998" s="123">
        <f t="shared" si="231"/>
        <v>0</v>
      </c>
      <c r="F998" s="44">
        <f t="shared" si="232"/>
        <v>0</v>
      </c>
      <c r="G998" s="44">
        <f t="shared" si="233"/>
        <v>0</v>
      </c>
      <c r="H998" s="44">
        <f t="shared" si="234"/>
        <v>0</v>
      </c>
      <c r="I998" s="44">
        <f t="shared" si="235"/>
        <v>0</v>
      </c>
      <c r="J998" s="44">
        <f t="shared" si="236"/>
        <v>0</v>
      </c>
      <c r="K998" s="44">
        <f t="shared" si="237"/>
        <v>0</v>
      </c>
      <c r="L998" s="44">
        <f t="shared" si="238"/>
        <v>0</v>
      </c>
      <c r="M998" s="44">
        <f t="shared" ca="1" si="239"/>
        <v>-5.1713956673790377E-6</v>
      </c>
      <c r="N998" s="44">
        <f t="shared" ca="1" si="240"/>
        <v>0</v>
      </c>
      <c r="O998" s="124">
        <f t="shared" ca="1" si="241"/>
        <v>0</v>
      </c>
      <c r="P998" s="44">
        <f t="shared" ca="1" si="242"/>
        <v>0</v>
      </c>
      <c r="Q998" s="44">
        <f t="shared" ca="1" si="243"/>
        <v>0</v>
      </c>
      <c r="R998" s="28">
        <f t="shared" ca="1" si="244"/>
        <v>5.1713956673790377E-6</v>
      </c>
    </row>
    <row r="999" spans="3:18">
      <c r="C999" s="121"/>
      <c r="D999" s="123">
        <f t="shared" si="230"/>
        <v>0</v>
      </c>
      <c r="E999" s="123">
        <f t="shared" si="231"/>
        <v>0</v>
      </c>
      <c r="F999" s="44">
        <f t="shared" si="232"/>
        <v>0</v>
      </c>
      <c r="G999" s="44">
        <f t="shared" si="233"/>
        <v>0</v>
      </c>
      <c r="H999" s="44">
        <f t="shared" si="234"/>
        <v>0</v>
      </c>
      <c r="I999" s="44">
        <f t="shared" si="235"/>
        <v>0</v>
      </c>
      <c r="J999" s="44">
        <f t="shared" si="236"/>
        <v>0</v>
      </c>
      <c r="K999" s="44">
        <f t="shared" si="237"/>
        <v>0</v>
      </c>
      <c r="L999" s="44">
        <f t="shared" si="238"/>
        <v>0</v>
      </c>
      <c r="M999" s="44">
        <f t="shared" ca="1" si="239"/>
        <v>-5.1713956673790377E-6</v>
      </c>
      <c r="N999" s="44">
        <f t="shared" ca="1" si="240"/>
        <v>0</v>
      </c>
      <c r="O999" s="124">
        <f t="shared" ca="1" si="241"/>
        <v>0</v>
      </c>
      <c r="P999" s="44">
        <f t="shared" ca="1" si="242"/>
        <v>0</v>
      </c>
      <c r="Q999" s="44">
        <f t="shared" ca="1" si="243"/>
        <v>0</v>
      </c>
      <c r="R999" s="28">
        <f t="shared" ca="1" si="244"/>
        <v>5.1713956673790377E-6</v>
      </c>
    </row>
    <row r="1000" spans="3:18">
      <c r="C1000" s="121"/>
      <c r="D1000" s="123">
        <f t="shared" si="230"/>
        <v>0</v>
      </c>
      <c r="E1000" s="123">
        <f t="shared" si="231"/>
        <v>0</v>
      </c>
      <c r="F1000" s="44">
        <f t="shared" si="232"/>
        <v>0</v>
      </c>
      <c r="G1000" s="44">
        <f t="shared" si="233"/>
        <v>0</v>
      </c>
      <c r="H1000" s="44">
        <f t="shared" si="234"/>
        <v>0</v>
      </c>
      <c r="I1000" s="44">
        <f t="shared" si="235"/>
        <v>0</v>
      </c>
      <c r="J1000" s="44">
        <f t="shared" si="236"/>
        <v>0</v>
      </c>
      <c r="K1000" s="44">
        <f t="shared" si="237"/>
        <v>0</v>
      </c>
      <c r="L1000" s="44">
        <f t="shared" si="238"/>
        <v>0</v>
      </c>
      <c r="M1000" s="44">
        <f t="shared" ca="1" si="239"/>
        <v>-5.1713956673790377E-6</v>
      </c>
      <c r="N1000" s="44">
        <f t="shared" ca="1" si="240"/>
        <v>0</v>
      </c>
      <c r="O1000" s="124">
        <f t="shared" ca="1" si="241"/>
        <v>0</v>
      </c>
      <c r="P1000" s="44">
        <f t="shared" ca="1" si="242"/>
        <v>0</v>
      </c>
      <c r="Q1000" s="44">
        <f t="shared" ca="1" si="243"/>
        <v>0</v>
      </c>
      <c r="R1000" s="28">
        <f t="shared" ca="1" si="244"/>
        <v>5.1713956673790377E-6</v>
      </c>
    </row>
    <row r="1001" spans="3:18">
      <c r="C1001" s="121"/>
      <c r="D1001" s="123">
        <f t="shared" si="230"/>
        <v>0</v>
      </c>
      <c r="E1001" s="123">
        <f t="shared" si="231"/>
        <v>0</v>
      </c>
      <c r="F1001" s="44">
        <f t="shared" si="232"/>
        <v>0</v>
      </c>
      <c r="G1001" s="44">
        <f t="shared" si="233"/>
        <v>0</v>
      </c>
      <c r="H1001" s="44">
        <f t="shared" si="234"/>
        <v>0</v>
      </c>
      <c r="I1001" s="44">
        <f t="shared" si="235"/>
        <v>0</v>
      </c>
      <c r="J1001" s="44">
        <f t="shared" si="236"/>
        <v>0</v>
      </c>
      <c r="K1001" s="44">
        <f t="shared" si="237"/>
        <v>0</v>
      </c>
      <c r="L1001" s="44">
        <f t="shared" si="238"/>
        <v>0</v>
      </c>
      <c r="M1001" s="44">
        <f t="shared" ca="1" si="239"/>
        <v>-5.1713956673790377E-6</v>
      </c>
      <c r="N1001" s="44">
        <f t="shared" ca="1" si="240"/>
        <v>0</v>
      </c>
      <c r="O1001" s="124">
        <f t="shared" ca="1" si="241"/>
        <v>0</v>
      </c>
      <c r="P1001" s="44">
        <f t="shared" ca="1" si="242"/>
        <v>0</v>
      </c>
      <c r="Q1001" s="44">
        <f t="shared" ca="1" si="243"/>
        <v>0</v>
      </c>
      <c r="R1001" s="28">
        <f t="shared" ca="1" si="244"/>
        <v>5.1713956673790377E-6</v>
      </c>
    </row>
    <row r="1002" spans="3:18">
      <c r="C1002" s="121"/>
      <c r="D1002" s="123">
        <f t="shared" si="230"/>
        <v>0</v>
      </c>
      <c r="E1002" s="123">
        <f t="shared" si="231"/>
        <v>0</v>
      </c>
      <c r="F1002" s="44">
        <f t="shared" si="232"/>
        <v>0</v>
      </c>
      <c r="G1002" s="44">
        <f t="shared" si="233"/>
        <v>0</v>
      </c>
      <c r="H1002" s="44">
        <f t="shared" si="234"/>
        <v>0</v>
      </c>
      <c r="I1002" s="44">
        <f t="shared" si="235"/>
        <v>0</v>
      </c>
      <c r="J1002" s="44">
        <f t="shared" si="236"/>
        <v>0</v>
      </c>
      <c r="K1002" s="44">
        <f t="shared" si="237"/>
        <v>0</v>
      </c>
      <c r="L1002" s="44">
        <f t="shared" si="238"/>
        <v>0</v>
      </c>
      <c r="M1002" s="44">
        <f t="shared" ca="1" si="239"/>
        <v>-5.1713956673790377E-6</v>
      </c>
      <c r="N1002" s="44">
        <f t="shared" ca="1" si="240"/>
        <v>0</v>
      </c>
      <c r="O1002" s="124">
        <f t="shared" ca="1" si="241"/>
        <v>0</v>
      </c>
      <c r="P1002" s="44">
        <f t="shared" ca="1" si="242"/>
        <v>0</v>
      </c>
      <c r="Q1002" s="44">
        <f t="shared" ca="1" si="243"/>
        <v>0</v>
      </c>
      <c r="R1002" s="28">
        <f t="shared" ca="1" si="244"/>
        <v>5.1713956673790377E-6</v>
      </c>
    </row>
    <row r="1003" spans="3:18">
      <c r="C1003" s="121"/>
      <c r="D1003" s="123">
        <f t="shared" si="230"/>
        <v>0</v>
      </c>
      <c r="E1003" s="123">
        <f t="shared" si="231"/>
        <v>0</v>
      </c>
      <c r="F1003" s="44">
        <f t="shared" si="232"/>
        <v>0</v>
      </c>
      <c r="G1003" s="44">
        <f t="shared" si="233"/>
        <v>0</v>
      </c>
      <c r="H1003" s="44">
        <f t="shared" si="234"/>
        <v>0</v>
      </c>
      <c r="I1003" s="44">
        <f t="shared" si="235"/>
        <v>0</v>
      </c>
      <c r="J1003" s="44">
        <f t="shared" si="236"/>
        <v>0</v>
      </c>
      <c r="K1003" s="44">
        <f t="shared" si="237"/>
        <v>0</v>
      </c>
      <c r="L1003" s="44">
        <f t="shared" si="238"/>
        <v>0</v>
      </c>
      <c r="M1003" s="44">
        <f t="shared" ca="1" si="239"/>
        <v>-5.1713956673790377E-6</v>
      </c>
      <c r="N1003" s="44">
        <f t="shared" ca="1" si="240"/>
        <v>0</v>
      </c>
      <c r="O1003" s="124">
        <f t="shared" ca="1" si="241"/>
        <v>0</v>
      </c>
      <c r="P1003" s="44">
        <f t="shared" ca="1" si="242"/>
        <v>0</v>
      </c>
      <c r="Q1003" s="44">
        <f t="shared" ca="1" si="243"/>
        <v>0</v>
      </c>
      <c r="R1003" s="28">
        <f t="shared" ca="1" si="244"/>
        <v>5.1713956673790377E-6</v>
      </c>
    </row>
    <row r="1004" spans="3:18">
      <c r="C1004" s="121"/>
      <c r="D1004" s="123">
        <f t="shared" si="230"/>
        <v>0</v>
      </c>
      <c r="E1004" s="123">
        <f t="shared" si="231"/>
        <v>0</v>
      </c>
      <c r="F1004" s="44">
        <f t="shared" si="232"/>
        <v>0</v>
      </c>
      <c r="G1004" s="44">
        <f t="shared" si="233"/>
        <v>0</v>
      </c>
      <c r="H1004" s="44">
        <f t="shared" si="234"/>
        <v>0</v>
      </c>
      <c r="I1004" s="44">
        <f t="shared" si="235"/>
        <v>0</v>
      </c>
      <c r="J1004" s="44">
        <f t="shared" si="236"/>
        <v>0</v>
      </c>
      <c r="K1004" s="44">
        <f t="shared" si="237"/>
        <v>0</v>
      </c>
      <c r="L1004" s="44">
        <f t="shared" si="238"/>
        <v>0</v>
      </c>
      <c r="M1004" s="44">
        <f t="shared" ca="1" si="239"/>
        <v>-5.1713956673790377E-6</v>
      </c>
      <c r="N1004" s="44">
        <f t="shared" ca="1" si="240"/>
        <v>0</v>
      </c>
      <c r="O1004" s="124">
        <f t="shared" ca="1" si="241"/>
        <v>0</v>
      </c>
      <c r="P1004" s="44">
        <f t="shared" ca="1" si="242"/>
        <v>0</v>
      </c>
      <c r="Q1004" s="44">
        <f t="shared" ca="1" si="243"/>
        <v>0</v>
      </c>
      <c r="R1004" s="28">
        <f t="shared" ca="1" si="244"/>
        <v>5.1713956673790377E-6</v>
      </c>
    </row>
    <row r="1005" spans="3:18">
      <c r="C1005" s="121"/>
      <c r="D1005" s="123">
        <f t="shared" si="230"/>
        <v>0</v>
      </c>
      <c r="E1005" s="123">
        <f t="shared" si="231"/>
        <v>0</v>
      </c>
      <c r="F1005" s="44">
        <f t="shared" si="232"/>
        <v>0</v>
      </c>
      <c r="G1005" s="44">
        <f t="shared" si="233"/>
        <v>0</v>
      </c>
      <c r="H1005" s="44">
        <f t="shared" si="234"/>
        <v>0</v>
      </c>
      <c r="I1005" s="44">
        <f t="shared" si="235"/>
        <v>0</v>
      </c>
      <c r="J1005" s="44">
        <f t="shared" si="236"/>
        <v>0</v>
      </c>
      <c r="K1005" s="44">
        <f t="shared" si="237"/>
        <v>0</v>
      </c>
      <c r="L1005" s="44">
        <f t="shared" si="238"/>
        <v>0</v>
      </c>
      <c r="M1005" s="44">
        <f t="shared" ca="1" si="239"/>
        <v>-5.1713956673790377E-6</v>
      </c>
      <c r="N1005" s="44">
        <f t="shared" ca="1" si="240"/>
        <v>0</v>
      </c>
      <c r="O1005" s="124">
        <f t="shared" ca="1" si="241"/>
        <v>0</v>
      </c>
      <c r="P1005" s="44">
        <f t="shared" ca="1" si="242"/>
        <v>0</v>
      </c>
      <c r="Q1005" s="44">
        <f t="shared" ca="1" si="243"/>
        <v>0</v>
      </c>
      <c r="R1005" s="28">
        <f t="shared" ca="1" si="244"/>
        <v>5.1713956673790377E-6</v>
      </c>
    </row>
    <row r="1006" spans="3:18">
      <c r="C1006" s="121"/>
      <c r="D1006" s="123">
        <f t="shared" si="230"/>
        <v>0</v>
      </c>
      <c r="E1006" s="123">
        <f t="shared" si="231"/>
        <v>0</v>
      </c>
      <c r="F1006" s="44">
        <f t="shared" si="232"/>
        <v>0</v>
      </c>
      <c r="G1006" s="44">
        <f t="shared" si="233"/>
        <v>0</v>
      </c>
      <c r="H1006" s="44">
        <f t="shared" si="234"/>
        <v>0</v>
      </c>
      <c r="I1006" s="44">
        <f t="shared" si="235"/>
        <v>0</v>
      </c>
      <c r="J1006" s="44">
        <f t="shared" si="236"/>
        <v>0</v>
      </c>
      <c r="K1006" s="44">
        <f t="shared" si="237"/>
        <v>0</v>
      </c>
      <c r="L1006" s="44">
        <f t="shared" si="238"/>
        <v>0</v>
      </c>
      <c r="M1006" s="44">
        <f t="shared" ca="1" si="239"/>
        <v>-5.1713956673790377E-6</v>
      </c>
      <c r="N1006" s="44">
        <f t="shared" ca="1" si="240"/>
        <v>0</v>
      </c>
      <c r="O1006" s="124">
        <f t="shared" ca="1" si="241"/>
        <v>0</v>
      </c>
      <c r="P1006" s="44">
        <f t="shared" ca="1" si="242"/>
        <v>0</v>
      </c>
      <c r="Q1006" s="44">
        <f t="shared" ca="1" si="243"/>
        <v>0</v>
      </c>
      <c r="R1006" s="28">
        <f t="shared" ca="1" si="244"/>
        <v>5.1713956673790377E-6</v>
      </c>
    </row>
    <row r="1007" spans="3:18">
      <c r="C1007" s="121"/>
      <c r="D1007" s="123">
        <f t="shared" si="230"/>
        <v>0</v>
      </c>
      <c r="E1007" s="123">
        <f t="shared" si="231"/>
        <v>0</v>
      </c>
      <c r="F1007" s="44">
        <f t="shared" si="232"/>
        <v>0</v>
      </c>
      <c r="G1007" s="44">
        <f t="shared" si="233"/>
        <v>0</v>
      </c>
      <c r="H1007" s="44">
        <f t="shared" si="234"/>
        <v>0</v>
      </c>
      <c r="I1007" s="44">
        <f t="shared" si="235"/>
        <v>0</v>
      </c>
      <c r="J1007" s="44">
        <f t="shared" si="236"/>
        <v>0</v>
      </c>
      <c r="K1007" s="44">
        <f t="shared" si="237"/>
        <v>0</v>
      </c>
      <c r="L1007" s="44">
        <f t="shared" si="238"/>
        <v>0</v>
      </c>
      <c r="M1007" s="44">
        <f t="shared" ca="1" si="239"/>
        <v>-5.1713956673790377E-6</v>
      </c>
      <c r="N1007" s="44">
        <f t="shared" ca="1" si="240"/>
        <v>0</v>
      </c>
      <c r="O1007" s="124">
        <f t="shared" ca="1" si="241"/>
        <v>0</v>
      </c>
      <c r="P1007" s="44">
        <f t="shared" ca="1" si="242"/>
        <v>0</v>
      </c>
      <c r="Q1007" s="44">
        <f t="shared" ca="1" si="243"/>
        <v>0</v>
      </c>
      <c r="R1007" s="28">
        <f t="shared" ca="1" si="244"/>
        <v>5.1713956673790377E-6</v>
      </c>
    </row>
    <row r="1008" spans="3:18">
      <c r="C1008" s="121"/>
      <c r="D1008" s="123">
        <f t="shared" si="230"/>
        <v>0</v>
      </c>
      <c r="E1008" s="123">
        <f t="shared" si="231"/>
        <v>0</v>
      </c>
      <c r="F1008" s="44">
        <f t="shared" si="232"/>
        <v>0</v>
      </c>
      <c r="G1008" s="44">
        <f t="shared" si="233"/>
        <v>0</v>
      </c>
      <c r="H1008" s="44">
        <f t="shared" si="234"/>
        <v>0</v>
      </c>
      <c r="I1008" s="44">
        <f t="shared" si="235"/>
        <v>0</v>
      </c>
      <c r="J1008" s="44">
        <f t="shared" si="236"/>
        <v>0</v>
      </c>
      <c r="K1008" s="44">
        <f t="shared" si="237"/>
        <v>0</v>
      </c>
      <c r="L1008" s="44">
        <f t="shared" si="238"/>
        <v>0</v>
      </c>
      <c r="M1008" s="44">
        <f t="shared" ca="1" si="239"/>
        <v>-5.1713956673790377E-6</v>
      </c>
      <c r="N1008" s="44">
        <f t="shared" ca="1" si="240"/>
        <v>0</v>
      </c>
      <c r="O1008" s="124">
        <f t="shared" ca="1" si="241"/>
        <v>0</v>
      </c>
      <c r="P1008" s="44">
        <f t="shared" ca="1" si="242"/>
        <v>0</v>
      </c>
      <c r="Q1008" s="44">
        <f t="shared" ca="1" si="243"/>
        <v>0</v>
      </c>
      <c r="R1008" s="28">
        <f t="shared" ca="1" si="244"/>
        <v>5.1713956673790377E-6</v>
      </c>
    </row>
    <row r="1009" spans="3:18">
      <c r="C1009" s="121"/>
      <c r="D1009" s="123">
        <f t="shared" si="230"/>
        <v>0</v>
      </c>
      <c r="E1009" s="123">
        <f t="shared" si="231"/>
        <v>0</v>
      </c>
      <c r="F1009" s="44">
        <f t="shared" si="232"/>
        <v>0</v>
      </c>
      <c r="G1009" s="44">
        <f t="shared" si="233"/>
        <v>0</v>
      </c>
      <c r="H1009" s="44">
        <f t="shared" si="234"/>
        <v>0</v>
      </c>
      <c r="I1009" s="44">
        <f t="shared" si="235"/>
        <v>0</v>
      </c>
      <c r="J1009" s="44">
        <f t="shared" si="236"/>
        <v>0</v>
      </c>
      <c r="K1009" s="44">
        <f t="shared" si="237"/>
        <v>0</v>
      </c>
      <c r="L1009" s="44">
        <f t="shared" si="238"/>
        <v>0</v>
      </c>
      <c r="M1009" s="44">
        <f t="shared" ca="1" si="239"/>
        <v>-5.1713956673790377E-6</v>
      </c>
      <c r="N1009" s="44">
        <f t="shared" ca="1" si="240"/>
        <v>0</v>
      </c>
      <c r="O1009" s="124">
        <f t="shared" ca="1" si="241"/>
        <v>0</v>
      </c>
      <c r="P1009" s="44">
        <f t="shared" ca="1" si="242"/>
        <v>0</v>
      </c>
      <c r="Q1009" s="44">
        <f t="shared" ca="1" si="243"/>
        <v>0</v>
      </c>
      <c r="R1009" s="28">
        <f t="shared" ca="1" si="244"/>
        <v>5.1713956673790377E-6</v>
      </c>
    </row>
    <row r="1010" spans="3:18">
      <c r="C1010" s="121"/>
      <c r="D1010" s="123">
        <f t="shared" si="230"/>
        <v>0</v>
      </c>
      <c r="E1010" s="123">
        <f t="shared" si="231"/>
        <v>0</v>
      </c>
      <c r="F1010" s="44">
        <f t="shared" si="232"/>
        <v>0</v>
      </c>
      <c r="G1010" s="44">
        <f t="shared" si="233"/>
        <v>0</v>
      </c>
      <c r="H1010" s="44">
        <f t="shared" si="234"/>
        <v>0</v>
      </c>
      <c r="I1010" s="44">
        <f t="shared" si="235"/>
        <v>0</v>
      </c>
      <c r="J1010" s="44">
        <f t="shared" si="236"/>
        <v>0</v>
      </c>
      <c r="K1010" s="44">
        <f t="shared" si="237"/>
        <v>0</v>
      </c>
      <c r="L1010" s="44">
        <f t="shared" si="238"/>
        <v>0</v>
      </c>
      <c r="M1010" s="44">
        <f t="shared" ca="1" si="239"/>
        <v>-5.1713956673790377E-6</v>
      </c>
      <c r="N1010" s="44">
        <f t="shared" ca="1" si="240"/>
        <v>0</v>
      </c>
      <c r="O1010" s="124">
        <f t="shared" ca="1" si="241"/>
        <v>0</v>
      </c>
      <c r="P1010" s="44">
        <f t="shared" ca="1" si="242"/>
        <v>0</v>
      </c>
      <c r="Q1010" s="44">
        <f t="shared" ca="1" si="243"/>
        <v>0</v>
      </c>
      <c r="R1010" s="28">
        <f t="shared" ca="1" si="244"/>
        <v>5.1713956673790377E-6</v>
      </c>
    </row>
    <row r="1011" spans="3:18">
      <c r="C1011" s="121"/>
      <c r="D1011" s="123">
        <f t="shared" si="230"/>
        <v>0</v>
      </c>
      <c r="E1011" s="123">
        <f t="shared" si="231"/>
        <v>0</v>
      </c>
      <c r="F1011" s="44">
        <f t="shared" si="232"/>
        <v>0</v>
      </c>
      <c r="G1011" s="44">
        <f t="shared" si="233"/>
        <v>0</v>
      </c>
      <c r="H1011" s="44">
        <f t="shared" si="234"/>
        <v>0</v>
      </c>
      <c r="I1011" s="44">
        <f t="shared" si="235"/>
        <v>0</v>
      </c>
      <c r="J1011" s="44">
        <f t="shared" si="236"/>
        <v>0</v>
      </c>
      <c r="K1011" s="44">
        <f t="shared" si="237"/>
        <v>0</v>
      </c>
      <c r="L1011" s="44">
        <f t="shared" si="238"/>
        <v>0</v>
      </c>
      <c r="M1011" s="44">
        <f t="shared" ca="1" si="239"/>
        <v>-5.1713956673790377E-6</v>
      </c>
      <c r="N1011" s="44">
        <f t="shared" ca="1" si="240"/>
        <v>0</v>
      </c>
      <c r="O1011" s="124">
        <f t="shared" ca="1" si="241"/>
        <v>0</v>
      </c>
      <c r="P1011" s="44">
        <f t="shared" ca="1" si="242"/>
        <v>0</v>
      </c>
      <c r="Q1011" s="44">
        <f t="shared" ca="1" si="243"/>
        <v>0</v>
      </c>
      <c r="R1011" s="28">
        <f t="shared" ca="1" si="244"/>
        <v>5.1713956673790377E-6</v>
      </c>
    </row>
    <row r="1012" spans="3:18">
      <c r="C1012" s="121"/>
      <c r="D1012" s="123">
        <f t="shared" si="230"/>
        <v>0</v>
      </c>
      <c r="E1012" s="123">
        <f t="shared" si="231"/>
        <v>0</v>
      </c>
      <c r="F1012" s="44">
        <f t="shared" si="232"/>
        <v>0</v>
      </c>
      <c r="G1012" s="44">
        <f t="shared" si="233"/>
        <v>0</v>
      </c>
      <c r="H1012" s="44">
        <f t="shared" si="234"/>
        <v>0</v>
      </c>
      <c r="I1012" s="44">
        <f t="shared" si="235"/>
        <v>0</v>
      </c>
      <c r="J1012" s="44">
        <f t="shared" si="236"/>
        <v>0</v>
      </c>
      <c r="K1012" s="44">
        <f t="shared" si="237"/>
        <v>0</v>
      </c>
      <c r="L1012" s="44">
        <f t="shared" si="238"/>
        <v>0</v>
      </c>
      <c r="M1012" s="44">
        <f t="shared" ca="1" si="239"/>
        <v>-5.1713956673790377E-6</v>
      </c>
      <c r="N1012" s="44">
        <f t="shared" ca="1" si="240"/>
        <v>0</v>
      </c>
      <c r="O1012" s="124">
        <f t="shared" ca="1" si="241"/>
        <v>0</v>
      </c>
      <c r="P1012" s="44">
        <f t="shared" ca="1" si="242"/>
        <v>0</v>
      </c>
      <c r="Q1012" s="44">
        <f t="shared" ca="1" si="243"/>
        <v>0</v>
      </c>
      <c r="R1012" s="28">
        <f t="shared" ca="1" si="244"/>
        <v>5.1713956673790377E-6</v>
      </c>
    </row>
    <row r="1013" spans="3:18">
      <c r="C1013" s="121"/>
      <c r="D1013" s="123">
        <f t="shared" si="230"/>
        <v>0</v>
      </c>
      <c r="E1013" s="123">
        <f t="shared" si="231"/>
        <v>0</v>
      </c>
      <c r="F1013" s="44">
        <f t="shared" si="232"/>
        <v>0</v>
      </c>
      <c r="G1013" s="44">
        <f t="shared" si="233"/>
        <v>0</v>
      </c>
      <c r="H1013" s="44">
        <f t="shared" si="234"/>
        <v>0</v>
      </c>
      <c r="I1013" s="44">
        <f t="shared" si="235"/>
        <v>0</v>
      </c>
      <c r="J1013" s="44">
        <f t="shared" si="236"/>
        <v>0</v>
      </c>
      <c r="K1013" s="44">
        <f t="shared" si="237"/>
        <v>0</v>
      </c>
      <c r="L1013" s="44">
        <f t="shared" si="238"/>
        <v>0</v>
      </c>
      <c r="M1013" s="44">
        <f t="shared" ca="1" si="239"/>
        <v>-5.1713956673790377E-6</v>
      </c>
      <c r="N1013" s="44">
        <f t="shared" ca="1" si="240"/>
        <v>0</v>
      </c>
      <c r="O1013" s="124">
        <f t="shared" ca="1" si="241"/>
        <v>0</v>
      </c>
      <c r="P1013" s="44">
        <f t="shared" ca="1" si="242"/>
        <v>0</v>
      </c>
      <c r="Q1013" s="44">
        <f t="shared" ca="1" si="243"/>
        <v>0</v>
      </c>
      <c r="R1013" s="28">
        <f t="shared" ca="1" si="244"/>
        <v>5.1713956673790377E-6</v>
      </c>
    </row>
    <row r="1014" spans="3:18">
      <c r="C1014" s="121"/>
      <c r="D1014" s="123">
        <f t="shared" si="230"/>
        <v>0</v>
      </c>
      <c r="E1014" s="123">
        <f t="shared" si="231"/>
        <v>0</v>
      </c>
      <c r="F1014" s="44">
        <f t="shared" si="232"/>
        <v>0</v>
      </c>
      <c r="G1014" s="44">
        <f t="shared" si="233"/>
        <v>0</v>
      </c>
      <c r="H1014" s="44">
        <f t="shared" si="234"/>
        <v>0</v>
      </c>
      <c r="I1014" s="44">
        <f t="shared" si="235"/>
        <v>0</v>
      </c>
      <c r="J1014" s="44">
        <f t="shared" si="236"/>
        <v>0</v>
      </c>
      <c r="K1014" s="44">
        <f t="shared" si="237"/>
        <v>0</v>
      </c>
      <c r="L1014" s="44">
        <f t="shared" si="238"/>
        <v>0</v>
      </c>
      <c r="M1014" s="44">
        <f t="shared" ca="1" si="239"/>
        <v>-5.1713956673790377E-6</v>
      </c>
      <c r="N1014" s="44">
        <f t="shared" ca="1" si="240"/>
        <v>0</v>
      </c>
      <c r="O1014" s="124">
        <f t="shared" ca="1" si="241"/>
        <v>0</v>
      </c>
      <c r="P1014" s="44">
        <f t="shared" ca="1" si="242"/>
        <v>0</v>
      </c>
      <c r="Q1014" s="44">
        <f t="shared" ca="1" si="243"/>
        <v>0</v>
      </c>
      <c r="R1014" s="28">
        <f t="shared" ca="1" si="244"/>
        <v>5.1713956673790377E-6</v>
      </c>
    </row>
    <row r="1015" spans="3:18">
      <c r="C1015" s="121"/>
      <c r="D1015" s="123">
        <f t="shared" si="230"/>
        <v>0</v>
      </c>
      <c r="E1015" s="123">
        <f t="shared" si="231"/>
        <v>0</v>
      </c>
      <c r="F1015" s="44">
        <f t="shared" si="232"/>
        <v>0</v>
      </c>
      <c r="G1015" s="44">
        <f t="shared" si="233"/>
        <v>0</v>
      </c>
      <c r="H1015" s="44">
        <f t="shared" si="234"/>
        <v>0</v>
      </c>
      <c r="I1015" s="44">
        <f t="shared" si="235"/>
        <v>0</v>
      </c>
      <c r="J1015" s="44">
        <f t="shared" si="236"/>
        <v>0</v>
      </c>
      <c r="K1015" s="44">
        <f t="shared" si="237"/>
        <v>0</v>
      </c>
      <c r="L1015" s="44">
        <f t="shared" si="238"/>
        <v>0</v>
      </c>
      <c r="M1015" s="44">
        <f t="shared" ca="1" si="239"/>
        <v>-5.1713956673790377E-6</v>
      </c>
      <c r="N1015" s="44">
        <f t="shared" ca="1" si="240"/>
        <v>0</v>
      </c>
      <c r="O1015" s="124">
        <f t="shared" ca="1" si="241"/>
        <v>0</v>
      </c>
      <c r="P1015" s="44">
        <f t="shared" ca="1" si="242"/>
        <v>0</v>
      </c>
      <c r="Q1015" s="44">
        <f t="shared" ca="1" si="243"/>
        <v>0</v>
      </c>
      <c r="R1015" s="28">
        <f t="shared" ca="1" si="244"/>
        <v>5.1713956673790377E-6</v>
      </c>
    </row>
    <row r="1016" spans="3:18">
      <c r="C1016" s="121"/>
      <c r="D1016" s="123">
        <f t="shared" si="230"/>
        <v>0</v>
      </c>
      <c r="E1016" s="123">
        <f t="shared" si="231"/>
        <v>0</v>
      </c>
      <c r="F1016" s="44">
        <f t="shared" si="232"/>
        <v>0</v>
      </c>
      <c r="G1016" s="44">
        <f t="shared" si="233"/>
        <v>0</v>
      </c>
      <c r="H1016" s="44">
        <f t="shared" si="234"/>
        <v>0</v>
      </c>
      <c r="I1016" s="44">
        <f t="shared" si="235"/>
        <v>0</v>
      </c>
      <c r="J1016" s="44">
        <f t="shared" si="236"/>
        <v>0</v>
      </c>
      <c r="K1016" s="44">
        <f t="shared" si="237"/>
        <v>0</v>
      </c>
      <c r="L1016" s="44">
        <f t="shared" si="238"/>
        <v>0</v>
      </c>
      <c r="M1016" s="44">
        <f t="shared" ca="1" si="239"/>
        <v>-5.1713956673790377E-6</v>
      </c>
      <c r="N1016" s="44">
        <f t="shared" ca="1" si="240"/>
        <v>0</v>
      </c>
      <c r="O1016" s="124">
        <f t="shared" ca="1" si="241"/>
        <v>0</v>
      </c>
      <c r="P1016" s="44">
        <f t="shared" ca="1" si="242"/>
        <v>0</v>
      </c>
      <c r="Q1016" s="44">
        <f t="shared" ca="1" si="243"/>
        <v>0</v>
      </c>
      <c r="R1016" s="28">
        <f t="shared" ca="1" si="244"/>
        <v>5.1713956673790377E-6</v>
      </c>
    </row>
    <row r="1017" spans="3:18">
      <c r="C1017" s="121"/>
      <c r="D1017" s="123">
        <f t="shared" si="230"/>
        <v>0</v>
      </c>
      <c r="E1017" s="123">
        <f t="shared" si="231"/>
        <v>0</v>
      </c>
      <c r="F1017" s="44">
        <f t="shared" si="232"/>
        <v>0</v>
      </c>
      <c r="G1017" s="44">
        <f t="shared" si="233"/>
        <v>0</v>
      </c>
      <c r="H1017" s="44">
        <f t="shared" si="234"/>
        <v>0</v>
      </c>
      <c r="I1017" s="44">
        <f t="shared" si="235"/>
        <v>0</v>
      </c>
      <c r="J1017" s="44">
        <f t="shared" si="236"/>
        <v>0</v>
      </c>
      <c r="K1017" s="44">
        <f t="shared" si="237"/>
        <v>0</v>
      </c>
      <c r="L1017" s="44">
        <f t="shared" si="238"/>
        <v>0</v>
      </c>
      <c r="M1017" s="44">
        <f t="shared" ca="1" si="239"/>
        <v>-5.1713956673790377E-6</v>
      </c>
      <c r="N1017" s="44">
        <f t="shared" ca="1" si="240"/>
        <v>0</v>
      </c>
      <c r="O1017" s="124">
        <f t="shared" ca="1" si="241"/>
        <v>0</v>
      </c>
      <c r="P1017" s="44">
        <f t="shared" ca="1" si="242"/>
        <v>0</v>
      </c>
      <c r="Q1017" s="44">
        <f t="shared" ca="1" si="243"/>
        <v>0</v>
      </c>
      <c r="R1017" s="28">
        <f t="shared" ca="1" si="244"/>
        <v>5.1713956673790377E-6</v>
      </c>
    </row>
    <row r="1018" spans="3:18">
      <c r="C1018" s="121"/>
      <c r="D1018" s="123">
        <f t="shared" si="230"/>
        <v>0</v>
      </c>
      <c r="E1018" s="123">
        <f t="shared" si="231"/>
        <v>0</v>
      </c>
      <c r="F1018" s="44">
        <f t="shared" si="232"/>
        <v>0</v>
      </c>
      <c r="G1018" s="44">
        <f t="shared" si="233"/>
        <v>0</v>
      </c>
      <c r="H1018" s="44">
        <f t="shared" si="234"/>
        <v>0</v>
      </c>
      <c r="I1018" s="44">
        <f t="shared" si="235"/>
        <v>0</v>
      </c>
      <c r="J1018" s="44">
        <f t="shared" si="236"/>
        <v>0</v>
      </c>
      <c r="K1018" s="44">
        <f t="shared" si="237"/>
        <v>0</v>
      </c>
      <c r="L1018" s="44">
        <f t="shared" si="238"/>
        <v>0</v>
      </c>
      <c r="M1018" s="44">
        <f t="shared" ca="1" si="239"/>
        <v>-5.1713956673790377E-6</v>
      </c>
      <c r="N1018" s="44">
        <f t="shared" ca="1" si="240"/>
        <v>0</v>
      </c>
      <c r="O1018" s="124">
        <f t="shared" ca="1" si="241"/>
        <v>0</v>
      </c>
      <c r="P1018" s="44">
        <f t="shared" ca="1" si="242"/>
        <v>0</v>
      </c>
      <c r="Q1018" s="44">
        <f t="shared" ca="1" si="243"/>
        <v>0</v>
      </c>
      <c r="R1018" s="28">
        <f t="shared" ca="1" si="244"/>
        <v>5.1713956673790377E-6</v>
      </c>
    </row>
    <row r="1019" spans="3:18">
      <c r="C1019" s="121"/>
      <c r="D1019" s="123">
        <f t="shared" si="230"/>
        <v>0</v>
      </c>
      <c r="E1019" s="123">
        <f t="shared" si="231"/>
        <v>0</v>
      </c>
      <c r="F1019" s="44">
        <f t="shared" si="232"/>
        <v>0</v>
      </c>
      <c r="G1019" s="44">
        <f t="shared" si="233"/>
        <v>0</v>
      </c>
      <c r="H1019" s="44">
        <f t="shared" si="234"/>
        <v>0</v>
      </c>
      <c r="I1019" s="44">
        <f t="shared" si="235"/>
        <v>0</v>
      </c>
      <c r="J1019" s="44">
        <f t="shared" si="236"/>
        <v>0</v>
      </c>
      <c r="K1019" s="44">
        <f t="shared" si="237"/>
        <v>0</v>
      </c>
      <c r="L1019" s="44">
        <f t="shared" si="238"/>
        <v>0</v>
      </c>
      <c r="M1019" s="44">
        <f t="shared" ca="1" si="239"/>
        <v>-5.1713956673790377E-6</v>
      </c>
      <c r="N1019" s="44">
        <f t="shared" ca="1" si="240"/>
        <v>0</v>
      </c>
      <c r="O1019" s="124">
        <f t="shared" ca="1" si="241"/>
        <v>0</v>
      </c>
      <c r="P1019" s="44">
        <f t="shared" ca="1" si="242"/>
        <v>0</v>
      </c>
      <c r="Q1019" s="44">
        <f t="shared" ca="1" si="243"/>
        <v>0</v>
      </c>
      <c r="R1019" s="28">
        <f t="shared" ca="1" si="244"/>
        <v>5.1713956673790377E-6</v>
      </c>
    </row>
    <row r="1020" spans="3:18">
      <c r="C1020" s="121"/>
      <c r="D1020" s="123">
        <f t="shared" si="230"/>
        <v>0</v>
      </c>
      <c r="E1020" s="123">
        <f t="shared" si="231"/>
        <v>0</v>
      </c>
      <c r="F1020" s="44">
        <f t="shared" si="232"/>
        <v>0</v>
      </c>
      <c r="G1020" s="44">
        <f t="shared" si="233"/>
        <v>0</v>
      </c>
      <c r="H1020" s="44">
        <f t="shared" si="234"/>
        <v>0</v>
      </c>
      <c r="I1020" s="44">
        <f t="shared" si="235"/>
        <v>0</v>
      </c>
      <c r="J1020" s="44">
        <f t="shared" si="236"/>
        <v>0</v>
      </c>
      <c r="K1020" s="44">
        <f t="shared" si="237"/>
        <v>0</v>
      </c>
      <c r="L1020" s="44">
        <f t="shared" si="238"/>
        <v>0</v>
      </c>
      <c r="M1020" s="44">
        <f t="shared" ca="1" si="239"/>
        <v>-5.1713956673790377E-6</v>
      </c>
      <c r="N1020" s="44">
        <f t="shared" ca="1" si="240"/>
        <v>0</v>
      </c>
      <c r="O1020" s="124">
        <f t="shared" ca="1" si="241"/>
        <v>0</v>
      </c>
      <c r="P1020" s="44">
        <f t="shared" ca="1" si="242"/>
        <v>0</v>
      </c>
      <c r="Q1020" s="44">
        <f t="shared" ca="1" si="243"/>
        <v>0</v>
      </c>
      <c r="R1020" s="28">
        <f t="shared" ca="1" si="244"/>
        <v>5.1713956673790377E-6</v>
      </c>
    </row>
    <row r="1021" spans="3:18">
      <c r="C1021" s="121"/>
      <c r="D1021" s="123">
        <f t="shared" si="230"/>
        <v>0</v>
      </c>
      <c r="E1021" s="123">
        <f t="shared" si="231"/>
        <v>0</v>
      </c>
      <c r="F1021" s="44">
        <f t="shared" si="232"/>
        <v>0</v>
      </c>
      <c r="G1021" s="44">
        <f t="shared" si="233"/>
        <v>0</v>
      </c>
      <c r="H1021" s="44">
        <f t="shared" si="234"/>
        <v>0</v>
      </c>
      <c r="I1021" s="44">
        <f t="shared" si="235"/>
        <v>0</v>
      </c>
      <c r="J1021" s="44">
        <f t="shared" si="236"/>
        <v>0</v>
      </c>
      <c r="K1021" s="44">
        <f t="shared" si="237"/>
        <v>0</v>
      </c>
      <c r="L1021" s="44">
        <f t="shared" si="238"/>
        <v>0</v>
      </c>
      <c r="M1021" s="44">
        <f t="shared" ca="1" si="239"/>
        <v>-5.1713956673790377E-6</v>
      </c>
      <c r="N1021" s="44">
        <f t="shared" ca="1" si="240"/>
        <v>0</v>
      </c>
      <c r="O1021" s="124">
        <f t="shared" ca="1" si="241"/>
        <v>0</v>
      </c>
      <c r="P1021" s="44">
        <f t="shared" ca="1" si="242"/>
        <v>0</v>
      </c>
      <c r="Q1021" s="44">
        <f t="shared" ca="1" si="243"/>
        <v>0</v>
      </c>
      <c r="R1021" s="28">
        <f t="shared" ca="1" si="244"/>
        <v>5.1713956673790377E-6</v>
      </c>
    </row>
    <row r="1022" spans="3:18">
      <c r="C1022" s="121"/>
      <c r="D1022" s="123">
        <f t="shared" si="230"/>
        <v>0</v>
      </c>
      <c r="E1022" s="123">
        <f t="shared" si="231"/>
        <v>0</v>
      </c>
      <c r="F1022" s="44">
        <f t="shared" si="232"/>
        <v>0</v>
      </c>
      <c r="G1022" s="44">
        <f t="shared" si="233"/>
        <v>0</v>
      </c>
      <c r="H1022" s="44">
        <f t="shared" si="234"/>
        <v>0</v>
      </c>
      <c r="I1022" s="44">
        <f t="shared" si="235"/>
        <v>0</v>
      </c>
      <c r="J1022" s="44">
        <f t="shared" si="236"/>
        <v>0</v>
      </c>
      <c r="K1022" s="44">
        <f t="shared" si="237"/>
        <v>0</v>
      </c>
      <c r="L1022" s="44">
        <f t="shared" si="238"/>
        <v>0</v>
      </c>
      <c r="M1022" s="44">
        <f t="shared" ca="1" si="239"/>
        <v>-5.1713956673790377E-6</v>
      </c>
      <c r="N1022" s="44">
        <f t="shared" ca="1" si="240"/>
        <v>0</v>
      </c>
      <c r="O1022" s="124">
        <f t="shared" ca="1" si="241"/>
        <v>0</v>
      </c>
      <c r="P1022" s="44">
        <f t="shared" ca="1" si="242"/>
        <v>0</v>
      </c>
      <c r="Q1022" s="44">
        <f t="shared" ca="1" si="243"/>
        <v>0</v>
      </c>
      <c r="R1022" s="28">
        <f t="shared" ca="1" si="244"/>
        <v>5.1713956673790377E-6</v>
      </c>
    </row>
    <row r="1023" spans="3:18">
      <c r="C1023" s="121"/>
      <c r="D1023" s="123">
        <f t="shared" si="230"/>
        <v>0</v>
      </c>
      <c r="E1023" s="123">
        <f t="shared" si="231"/>
        <v>0</v>
      </c>
      <c r="F1023" s="44">
        <f t="shared" si="232"/>
        <v>0</v>
      </c>
      <c r="G1023" s="44">
        <f t="shared" si="233"/>
        <v>0</v>
      </c>
      <c r="H1023" s="44">
        <f t="shared" si="234"/>
        <v>0</v>
      </c>
      <c r="I1023" s="44">
        <f t="shared" si="235"/>
        <v>0</v>
      </c>
      <c r="J1023" s="44">
        <f t="shared" si="236"/>
        <v>0</v>
      </c>
      <c r="K1023" s="44">
        <f t="shared" si="237"/>
        <v>0</v>
      </c>
      <c r="L1023" s="44">
        <f t="shared" si="238"/>
        <v>0</v>
      </c>
      <c r="M1023" s="44">
        <f t="shared" ca="1" si="239"/>
        <v>-5.1713956673790377E-6</v>
      </c>
      <c r="N1023" s="44">
        <f t="shared" ca="1" si="240"/>
        <v>0</v>
      </c>
      <c r="O1023" s="124">
        <f t="shared" ca="1" si="241"/>
        <v>0</v>
      </c>
      <c r="P1023" s="44">
        <f t="shared" ca="1" si="242"/>
        <v>0</v>
      </c>
      <c r="Q1023" s="44">
        <f t="shared" ca="1" si="243"/>
        <v>0</v>
      </c>
      <c r="R1023" s="28">
        <f t="shared" ca="1" si="244"/>
        <v>5.1713956673790377E-6</v>
      </c>
    </row>
    <row r="1024" spans="3:18">
      <c r="C1024" s="121"/>
      <c r="D1024" s="123">
        <f t="shared" si="230"/>
        <v>0</v>
      </c>
      <c r="E1024" s="123">
        <f t="shared" si="231"/>
        <v>0</v>
      </c>
      <c r="F1024" s="44">
        <f t="shared" si="232"/>
        <v>0</v>
      </c>
      <c r="G1024" s="44">
        <f t="shared" si="233"/>
        <v>0</v>
      </c>
      <c r="H1024" s="44">
        <f t="shared" si="234"/>
        <v>0</v>
      </c>
      <c r="I1024" s="44">
        <f t="shared" si="235"/>
        <v>0</v>
      </c>
      <c r="J1024" s="44">
        <f t="shared" si="236"/>
        <v>0</v>
      </c>
      <c r="K1024" s="44">
        <f t="shared" si="237"/>
        <v>0</v>
      </c>
      <c r="L1024" s="44">
        <f t="shared" si="238"/>
        <v>0</v>
      </c>
      <c r="M1024" s="44">
        <f t="shared" ca="1" si="239"/>
        <v>-5.1713956673790377E-6</v>
      </c>
      <c r="N1024" s="44">
        <f t="shared" ca="1" si="240"/>
        <v>0</v>
      </c>
      <c r="O1024" s="124">
        <f t="shared" ca="1" si="241"/>
        <v>0</v>
      </c>
      <c r="P1024" s="44">
        <f t="shared" ca="1" si="242"/>
        <v>0</v>
      </c>
      <c r="Q1024" s="44">
        <f t="shared" ca="1" si="243"/>
        <v>0</v>
      </c>
      <c r="R1024" s="28">
        <f t="shared" ca="1" si="244"/>
        <v>5.1713956673790377E-6</v>
      </c>
    </row>
    <row r="1025" spans="3:18">
      <c r="C1025" s="121"/>
      <c r="D1025" s="123">
        <f t="shared" si="230"/>
        <v>0</v>
      </c>
      <c r="E1025" s="123">
        <f t="shared" si="231"/>
        <v>0</v>
      </c>
      <c r="F1025" s="44">
        <f t="shared" si="232"/>
        <v>0</v>
      </c>
      <c r="G1025" s="44">
        <f t="shared" si="233"/>
        <v>0</v>
      </c>
      <c r="H1025" s="44">
        <f t="shared" si="234"/>
        <v>0</v>
      </c>
      <c r="I1025" s="44">
        <f t="shared" si="235"/>
        <v>0</v>
      </c>
      <c r="J1025" s="44">
        <f t="shared" si="236"/>
        <v>0</v>
      </c>
      <c r="K1025" s="44">
        <f t="shared" si="237"/>
        <v>0</v>
      </c>
      <c r="L1025" s="44">
        <f t="shared" si="238"/>
        <v>0</v>
      </c>
      <c r="M1025" s="44">
        <f t="shared" ca="1" si="239"/>
        <v>-5.1713956673790377E-6</v>
      </c>
      <c r="N1025" s="44">
        <f t="shared" ca="1" si="240"/>
        <v>0</v>
      </c>
      <c r="O1025" s="124">
        <f t="shared" ca="1" si="241"/>
        <v>0</v>
      </c>
      <c r="P1025" s="44">
        <f t="shared" ca="1" si="242"/>
        <v>0</v>
      </c>
      <c r="Q1025" s="44">
        <f t="shared" ca="1" si="243"/>
        <v>0</v>
      </c>
      <c r="R1025" s="28">
        <f t="shared" ca="1" si="244"/>
        <v>5.1713956673790377E-6</v>
      </c>
    </row>
    <row r="1026" spans="3:18">
      <c r="C1026" s="121"/>
      <c r="D1026" s="123">
        <f t="shared" si="230"/>
        <v>0</v>
      </c>
      <c r="E1026" s="123">
        <f t="shared" si="231"/>
        <v>0</v>
      </c>
      <c r="F1026" s="44">
        <f t="shared" si="232"/>
        <v>0</v>
      </c>
      <c r="G1026" s="44">
        <f t="shared" si="233"/>
        <v>0</v>
      </c>
      <c r="H1026" s="44">
        <f t="shared" si="234"/>
        <v>0</v>
      </c>
      <c r="I1026" s="44">
        <f t="shared" si="235"/>
        <v>0</v>
      </c>
      <c r="J1026" s="44">
        <f t="shared" si="236"/>
        <v>0</v>
      </c>
      <c r="K1026" s="44">
        <f t="shared" si="237"/>
        <v>0</v>
      </c>
      <c r="L1026" s="44">
        <f t="shared" si="238"/>
        <v>0</v>
      </c>
      <c r="M1026" s="44">
        <f t="shared" ca="1" si="239"/>
        <v>-5.1713956673790377E-6</v>
      </c>
      <c r="N1026" s="44">
        <f t="shared" ca="1" si="240"/>
        <v>0</v>
      </c>
      <c r="O1026" s="124">
        <f t="shared" ca="1" si="241"/>
        <v>0</v>
      </c>
      <c r="P1026" s="44">
        <f t="shared" ca="1" si="242"/>
        <v>0</v>
      </c>
      <c r="Q1026" s="44">
        <f t="shared" ca="1" si="243"/>
        <v>0</v>
      </c>
      <c r="R1026" s="28">
        <f t="shared" ca="1" si="244"/>
        <v>5.1713956673790377E-6</v>
      </c>
    </row>
    <row r="1027" spans="3:18">
      <c r="C1027" s="121"/>
      <c r="D1027" s="123">
        <f t="shared" si="230"/>
        <v>0</v>
      </c>
      <c r="E1027" s="123">
        <f t="shared" si="231"/>
        <v>0</v>
      </c>
      <c r="F1027" s="44">
        <f t="shared" si="232"/>
        <v>0</v>
      </c>
      <c r="G1027" s="44">
        <f t="shared" si="233"/>
        <v>0</v>
      </c>
      <c r="H1027" s="44">
        <f t="shared" si="234"/>
        <v>0</v>
      </c>
      <c r="I1027" s="44">
        <f t="shared" si="235"/>
        <v>0</v>
      </c>
      <c r="J1027" s="44">
        <f t="shared" si="236"/>
        <v>0</v>
      </c>
      <c r="K1027" s="44">
        <f t="shared" si="237"/>
        <v>0</v>
      </c>
      <c r="L1027" s="44">
        <f t="shared" si="238"/>
        <v>0</v>
      </c>
      <c r="M1027" s="44">
        <f t="shared" ca="1" si="239"/>
        <v>-5.1713956673790377E-6</v>
      </c>
      <c r="N1027" s="44">
        <f t="shared" ca="1" si="240"/>
        <v>0</v>
      </c>
      <c r="O1027" s="124">
        <f t="shared" ca="1" si="241"/>
        <v>0</v>
      </c>
      <c r="P1027" s="44">
        <f t="shared" ca="1" si="242"/>
        <v>0</v>
      </c>
      <c r="Q1027" s="44">
        <f t="shared" ca="1" si="243"/>
        <v>0</v>
      </c>
      <c r="R1027" s="28">
        <f t="shared" ca="1" si="244"/>
        <v>5.1713956673790377E-6</v>
      </c>
    </row>
    <row r="1028" spans="3:18">
      <c r="C1028" s="121"/>
      <c r="D1028" s="123">
        <f t="shared" si="230"/>
        <v>0</v>
      </c>
      <c r="E1028" s="123">
        <f t="shared" si="231"/>
        <v>0</v>
      </c>
      <c r="F1028" s="44">
        <f t="shared" si="232"/>
        <v>0</v>
      </c>
      <c r="G1028" s="44">
        <f t="shared" si="233"/>
        <v>0</v>
      </c>
      <c r="H1028" s="44">
        <f t="shared" si="234"/>
        <v>0</v>
      </c>
      <c r="I1028" s="44">
        <f t="shared" si="235"/>
        <v>0</v>
      </c>
      <c r="J1028" s="44">
        <f t="shared" si="236"/>
        <v>0</v>
      </c>
      <c r="K1028" s="44">
        <f t="shared" si="237"/>
        <v>0</v>
      </c>
      <c r="L1028" s="44">
        <f t="shared" si="238"/>
        <v>0</v>
      </c>
      <c r="M1028" s="44">
        <f t="shared" ca="1" si="239"/>
        <v>-5.1713956673790377E-6</v>
      </c>
      <c r="N1028" s="44">
        <f t="shared" ca="1" si="240"/>
        <v>0</v>
      </c>
      <c r="O1028" s="124">
        <f t="shared" ca="1" si="241"/>
        <v>0</v>
      </c>
      <c r="P1028" s="44">
        <f t="shared" ca="1" si="242"/>
        <v>0</v>
      </c>
      <c r="Q1028" s="44">
        <f t="shared" ca="1" si="243"/>
        <v>0</v>
      </c>
      <c r="R1028" s="28">
        <f t="shared" ca="1" si="244"/>
        <v>5.1713956673790377E-6</v>
      </c>
    </row>
    <row r="1029" spans="3:18">
      <c r="C1029" s="121"/>
      <c r="D1029" s="123">
        <f t="shared" si="230"/>
        <v>0</v>
      </c>
      <c r="E1029" s="123">
        <f t="shared" si="231"/>
        <v>0</v>
      </c>
      <c r="F1029" s="44">
        <f t="shared" si="232"/>
        <v>0</v>
      </c>
      <c r="G1029" s="44">
        <f t="shared" si="233"/>
        <v>0</v>
      </c>
      <c r="H1029" s="44">
        <f t="shared" si="234"/>
        <v>0</v>
      </c>
      <c r="I1029" s="44">
        <f t="shared" si="235"/>
        <v>0</v>
      </c>
      <c r="J1029" s="44">
        <f t="shared" si="236"/>
        <v>0</v>
      </c>
      <c r="K1029" s="44">
        <f t="shared" si="237"/>
        <v>0</v>
      </c>
      <c r="L1029" s="44">
        <f t="shared" si="238"/>
        <v>0</v>
      </c>
      <c r="M1029" s="44">
        <f t="shared" ca="1" si="239"/>
        <v>-5.1713956673790377E-6</v>
      </c>
      <c r="N1029" s="44">
        <f t="shared" ca="1" si="240"/>
        <v>0</v>
      </c>
      <c r="O1029" s="124">
        <f t="shared" ca="1" si="241"/>
        <v>0</v>
      </c>
      <c r="P1029" s="44">
        <f t="shared" ca="1" si="242"/>
        <v>0</v>
      </c>
      <c r="Q1029" s="44">
        <f t="shared" ca="1" si="243"/>
        <v>0</v>
      </c>
      <c r="R1029" s="28">
        <f t="shared" ca="1" si="244"/>
        <v>5.1713956673790377E-6</v>
      </c>
    </row>
    <row r="1030" spans="3:18">
      <c r="C1030" s="121"/>
      <c r="D1030" s="123">
        <f t="shared" si="230"/>
        <v>0</v>
      </c>
      <c r="E1030" s="123">
        <f t="shared" si="231"/>
        <v>0</v>
      </c>
      <c r="F1030" s="44">
        <f t="shared" si="232"/>
        <v>0</v>
      </c>
      <c r="G1030" s="44">
        <f t="shared" si="233"/>
        <v>0</v>
      </c>
      <c r="H1030" s="44">
        <f t="shared" si="234"/>
        <v>0</v>
      </c>
      <c r="I1030" s="44">
        <f t="shared" si="235"/>
        <v>0</v>
      </c>
      <c r="J1030" s="44">
        <f t="shared" si="236"/>
        <v>0</v>
      </c>
      <c r="K1030" s="44">
        <f t="shared" si="237"/>
        <v>0</v>
      </c>
      <c r="L1030" s="44">
        <f t="shared" si="238"/>
        <v>0</v>
      </c>
      <c r="M1030" s="44">
        <f t="shared" ca="1" si="239"/>
        <v>-5.1713956673790377E-6</v>
      </c>
      <c r="N1030" s="44">
        <f t="shared" ca="1" si="240"/>
        <v>0</v>
      </c>
      <c r="O1030" s="124">
        <f t="shared" ca="1" si="241"/>
        <v>0</v>
      </c>
      <c r="P1030" s="44">
        <f t="shared" ca="1" si="242"/>
        <v>0</v>
      </c>
      <c r="Q1030" s="44">
        <f t="shared" ca="1" si="243"/>
        <v>0</v>
      </c>
      <c r="R1030" s="28">
        <f t="shared" ca="1" si="244"/>
        <v>5.1713956673790377E-6</v>
      </c>
    </row>
    <row r="1031" spans="3:18">
      <c r="C1031" s="121"/>
      <c r="D1031" s="123">
        <f t="shared" si="230"/>
        <v>0</v>
      </c>
      <c r="E1031" s="123">
        <f t="shared" si="231"/>
        <v>0</v>
      </c>
      <c r="F1031" s="44">
        <f t="shared" si="232"/>
        <v>0</v>
      </c>
      <c r="G1031" s="44">
        <f t="shared" si="233"/>
        <v>0</v>
      </c>
      <c r="H1031" s="44">
        <f t="shared" si="234"/>
        <v>0</v>
      </c>
      <c r="I1031" s="44">
        <f t="shared" si="235"/>
        <v>0</v>
      </c>
      <c r="J1031" s="44">
        <f t="shared" si="236"/>
        <v>0</v>
      </c>
      <c r="K1031" s="44">
        <f t="shared" si="237"/>
        <v>0</v>
      </c>
      <c r="L1031" s="44">
        <f t="shared" si="238"/>
        <v>0</v>
      </c>
      <c r="M1031" s="44">
        <f t="shared" ca="1" si="239"/>
        <v>-5.1713956673790377E-6</v>
      </c>
      <c r="N1031" s="44">
        <f t="shared" ca="1" si="240"/>
        <v>0</v>
      </c>
      <c r="O1031" s="124">
        <f t="shared" ca="1" si="241"/>
        <v>0</v>
      </c>
      <c r="P1031" s="44">
        <f t="shared" ca="1" si="242"/>
        <v>0</v>
      </c>
      <c r="Q1031" s="44">
        <f t="shared" ca="1" si="243"/>
        <v>0</v>
      </c>
      <c r="R1031" s="28">
        <f t="shared" ca="1" si="244"/>
        <v>5.1713956673790377E-6</v>
      </c>
    </row>
    <row r="1032" spans="3:18">
      <c r="C1032" s="121"/>
      <c r="D1032" s="123">
        <f t="shared" si="230"/>
        <v>0</v>
      </c>
      <c r="E1032" s="123">
        <f t="shared" si="231"/>
        <v>0</v>
      </c>
      <c r="F1032" s="44">
        <f t="shared" si="232"/>
        <v>0</v>
      </c>
      <c r="G1032" s="44">
        <f t="shared" si="233"/>
        <v>0</v>
      </c>
      <c r="H1032" s="44">
        <f t="shared" si="234"/>
        <v>0</v>
      </c>
      <c r="I1032" s="44">
        <f t="shared" si="235"/>
        <v>0</v>
      </c>
      <c r="J1032" s="44">
        <f t="shared" si="236"/>
        <v>0</v>
      </c>
      <c r="K1032" s="44">
        <f t="shared" si="237"/>
        <v>0</v>
      </c>
      <c r="L1032" s="44">
        <f t="shared" si="238"/>
        <v>0</v>
      </c>
      <c r="M1032" s="44">
        <f t="shared" ca="1" si="239"/>
        <v>-5.1713956673790377E-6</v>
      </c>
      <c r="N1032" s="44">
        <f t="shared" ca="1" si="240"/>
        <v>0</v>
      </c>
      <c r="O1032" s="124">
        <f t="shared" ca="1" si="241"/>
        <v>0</v>
      </c>
      <c r="P1032" s="44">
        <f t="shared" ca="1" si="242"/>
        <v>0</v>
      </c>
      <c r="Q1032" s="44">
        <f t="shared" ca="1" si="243"/>
        <v>0</v>
      </c>
      <c r="R1032" s="28">
        <f t="shared" ca="1" si="244"/>
        <v>5.1713956673790377E-6</v>
      </c>
    </row>
    <row r="1033" spans="3:18">
      <c r="C1033" s="121"/>
      <c r="D1033" s="123">
        <f t="shared" si="230"/>
        <v>0</v>
      </c>
      <c r="E1033" s="123">
        <f t="shared" si="231"/>
        <v>0</v>
      </c>
      <c r="F1033" s="44">
        <f t="shared" si="232"/>
        <v>0</v>
      </c>
      <c r="G1033" s="44">
        <f t="shared" si="233"/>
        <v>0</v>
      </c>
      <c r="H1033" s="44">
        <f t="shared" si="234"/>
        <v>0</v>
      </c>
      <c r="I1033" s="44">
        <f t="shared" si="235"/>
        <v>0</v>
      </c>
      <c r="J1033" s="44">
        <f t="shared" si="236"/>
        <v>0</v>
      </c>
      <c r="K1033" s="44">
        <f t="shared" si="237"/>
        <v>0</v>
      </c>
      <c r="L1033" s="44">
        <f t="shared" si="238"/>
        <v>0</v>
      </c>
      <c r="M1033" s="44">
        <f t="shared" ca="1" si="239"/>
        <v>-5.1713956673790377E-6</v>
      </c>
      <c r="N1033" s="44">
        <f t="shared" ca="1" si="240"/>
        <v>0</v>
      </c>
      <c r="O1033" s="124">
        <f t="shared" ca="1" si="241"/>
        <v>0</v>
      </c>
      <c r="P1033" s="44">
        <f t="shared" ca="1" si="242"/>
        <v>0</v>
      </c>
      <c r="Q1033" s="44">
        <f t="shared" ca="1" si="243"/>
        <v>0</v>
      </c>
      <c r="R1033" s="28">
        <f t="shared" ca="1" si="244"/>
        <v>5.1713956673790377E-6</v>
      </c>
    </row>
    <row r="1034" spans="3:18">
      <c r="C1034" s="121"/>
      <c r="D1034" s="123">
        <f t="shared" si="230"/>
        <v>0</v>
      </c>
      <c r="E1034" s="123">
        <f t="shared" si="231"/>
        <v>0</v>
      </c>
      <c r="F1034" s="44">
        <f t="shared" si="232"/>
        <v>0</v>
      </c>
      <c r="G1034" s="44">
        <f t="shared" si="233"/>
        <v>0</v>
      </c>
      <c r="H1034" s="44">
        <f t="shared" si="234"/>
        <v>0</v>
      </c>
      <c r="I1034" s="44">
        <f t="shared" si="235"/>
        <v>0</v>
      </c>
      <c r="J1034" s="44">
        <f t="shared" si="236"/>
        <v>0</v>
      </c>
      <c r="K1034" s="44">
        <f t="shared" si="237"/>
        <v>0</v>
      </c>
      <c r="L1034" s="44">
        <f t="shared" si="238"/>
        <v>0</v>
      </c>
      <c r="M1034" s="44">
        <f t="shared" ca="1" si="239"/>
        <v>-5.1713956673790377E-6</v>
      </c>
      <c r="N1034" s="44">
        <f t="shared" ca="1" si="240"/>
        <v>0</v>
      </c>
      <c r="O1034" s="124">
        <f t="shared" ca="1" si="241"/>
        <v>0</v>
      </c>
      <c r="P1034" s="44">
        <f t="shared" ca="1" si="242"/>
        <v>0</v>
      </c>
      <c r="Q1034" s="44">
        <f t="shared" ca="1" si="243"/>
        <v>0</v>
      </c>
      <c r="R1034" s="28">
        <f t="shared" ca="1" si="244"/>
        <v>5.1713956673790377E-6</v>
      </c>
    </row>
    <row r="1035" spans="3:18">
      <c r="C1035" s="121"/>
      <c r="D1035" s="123">
        <f t="shared" si="230"/>
        <v>0</v>
      </c>
      <c r="E1035" s="123">
        <f t="shared" si="231"/>
        <v>0</v>
      </c>
      <c r="F1035" s="44">
        <f t="shared" si="232"/>
        <v>0</v>
      </c>
      <c r="G1035" s="44">
        <f t="shared" si="233"/>
        <v>0</v>
      </c>
      <c r="H1035" s="44">
        <f t="shared" si="234"/>
        <v>0</v>
      </c>
      <c r="I1035" s="44">
        <f t="shared" si="235"/>
        <v>0</v>
      </c>
      <c r="J1035" s="44">
        <f t="shared" si="236"/>
        <v>0</v>
      </c>
      <c r="K1035" s="44">
        <f t="shared" si="237"/>
        <v>0</v>
      </c>
      <c r="L1035" s="44">
        <f t="shared" si="238"/>
        <v>0</v>
      </c>
      <c r="M1035" s="44">
        <f t="shared" ca="1" si="239"/>
        <v>-5.1713956673790377E-6</v>
      </c>
      <c r="N1035" s="44">
        <f t="shared" ca="1" si="240"/>
        <v>0</v>
      </c>
      <c r="O1035" s="124">
        <f t="shared" ca="1" si="241"/>
        <v>0</v>
      </c>
      <c r="P1035" s="44">
        <f t="shared" ca="1" si="242"/>
        <v>0</v>
      </c>
      <c r="Q1035" s="44">
        <f t="shared" ca="1" si="243"/>
        <v>0</v>
      </c>
      <c r="R1035" s="28">
        <f t="shared" ca="1" si="244"/>
        <v>5.1713956673790377E-6</v>
      </c>
    </row>
    <row r="1036" spans="3:18">
      <c r="C1036" s="121"/>
      <c r="D1036" s="123">
        <f t="shared" si="230"/>
        <v>0</v>
      </c>
      <c r="E1036" s="123">
        <f t="shared" si="231"/>
        <v>0</v>
      </c>
      <c r="F1036" s="44">
        <f t="shared" si="232"/>
        <v>0</v>
      </c>
      <c r="G1036" s="44">
        <f t="shared" si="233"/>
        <v>0</v>
      </c>
      <c r="H1036" s="44">
        <f t="shared" si="234"/>
        <v>0</v>
      </c>
      <c r="I1036" s="44">
        <f t="shared" si="235"/>
        <v>0</v>
      </c>
      <c r="J1036" s="44">
        <f t="shared" si="236"/>
        <v>0</v>
      </c>
      <c r="K1036" s="44">
        <f t="shared" si="237"/>
        <v>0</v>
      </c>
      <c r="L1036" s="44">
        <f t="shared" si="238"/>
        <v>0</v>
      </c>
      <c r="M1036" s="44">
        <f t="shared" ca="1" si="239"/>
        <v>-5.1713956673790377E-6</v>
      </c>
      <c r="N1036" s="44">
        <f t="shared" ca="1" si="240"/>
        <v>0</v>
      </c>
      <c r="O1036" s="124">
        <f t="shared" ca="1" si="241"/>
        <v>0</v>
      </c>
      <c r="P1036" s="44">
        <f t="shared" ca="1" si="242"/>
        <v>0</v>
      </c>
      <c r="Q1036" s="44">
        <f t="shared" ca="1" si="243"/>
        <v>0</v>
      </c>
      <c r="R1036" s="28">
        <f t="shared" ca="1" si="244"/>
        <v>5.1713956673790377E-6</v>
      </c>
    </row>
    <row r="1037" spans="3:18">
      <c r="C1037" s="121"/>
      <c r="D1037" s="123">
        <f t="shared" si="230"/>
        <v>0</v>
      </c>
      <c r="E1037" s="123">
        <f t="shared" si="231"/>
        <v>0</v>
      </c>
      <c r="F1037" s="44">
        <f t="shared" si="232"/>
        <v>0</v>
      </c>
      <c r="G1037" s="44">
        <f t="shared" si="233"/>
        <v>0</v>
      </c>
      <c r="H1037" s="44">
        <f t="shared" si="234"/>
        <v>0</v>
      </c>
      <c r="I1037" s="44">
        <f t="shared" si="235"/>
        <v>0</v>
      </c>
      <c r="J1037" s="44">
        <f t="shared" si="236"/>
        <v>0</v>
      </c>
      <c r="K1037" s="44">
        <f t="shared" si="237"/>
        <v>0</v>
      </c>
      <c r="L1037" s="44">
        <f t="shared" si="238"/>
        <v>0</v>
      </c>
      <c r="M1037" s="44">
        <f t="shared" ca="1" si="239"/>
        <v>-5.1713956673790377E-6</v>
      </c>
      <c r="N1037" s="44">
        <f t="shared" ca="1" si="240"/>
        <v>0</v>
      </c>
      <c r="O1037" s="124">
        <f t="shared" ca="1" si="241"/>
        <v>0</v>
      </c>
      <c r="P1037" s="44">
        <f t="shared" ca="1" si="242"/>
        <v>0</v>
      </c>
      <c r="Q1037" s="44">
        <f t="shared" ca="1" si="243"/>
        <v>0</v>
      </c>
      <c r="R1037" s="28">
        <f t="shared" ca="1" si="244"/>
        <v>5.1713956673790377E-6</v>
      </c>
    </row>
    <row r="1038" spans="3:18">
      <c r="C1038" s="121"/>
      <c r="D1038" s="123">
        <f t="shared" si="230"/>
        <v>0</v>
      </c>
      <c r="E1038" s="123">
        <f t="shared" si="231"/>
        <v>0</v>
      </c>
      <c r="F1038" s="44">
        <f t="shared" si="232"/>
        <v>0</v>
      </c>
      <c r="G1038" s="44">
        <f t="shared" si="233"/>
        <v>0</v>
      </c>
      <c r="H1038" s="44">
        <f t="shared" si="234"/>
        <v>0</v>
      </c>
      <c r="I1038" s="44">
        <f t="shared" si="235"/>
        <v>0</v>
      </c>
      <c r="J1038" s="44">
        <f t="shared" si="236"/>
        <v>0</v>
      </c>
      <c r="K1038" s="44">
        <f t="shared" si="237"/>
        <v>0</v>
      </c>
      <c r="L1038" s="44">
        <f t="shared" si="238"/>
        <v>0</v>
      </c>
      <c r="M1038" s="44">
        <f t="shared" ca="1" si="239"/>
        <v>-5.1713956673790377E-6</v>
      </c>
      <c r="N1038" s="44">
        <f t="shared" ca="1" si="240"/>
        <v>0</v>
      </c>
      <c r="O1038" s="124">
        <f t="shared" ca="1" si="241"/>
        <v>0</v>
      </c>
      <c r="P1038" s="44">
        <f t="shared" ca="1" si="242"/>
        <v>0</v>
      </c>
      <c r="Q1038" s="44">
        <f t="shared" ca="1" si="243"/>
        <v>0</v>
      </c>
      <c r="R1038" s="28">
        <f t="shared" ca="1" si="244"/>
        <v>5.1713956673790377E-6</v>
      </c>
    </row>
    <row r="1039" spans="3:18">
      <c r="C1039" s="121"/>
      <c r="D1039" s="123">
        <f t="shared" si="230"/>
        <v>0</v>
      </c>
      <c r="E1039" s="123">
        <f t="shared" si="231"/>
        <v>0</v>
      </c>
      <c r="F1039" s="44">
        <f t="shared" si="232"/>
        <v>0</v>
      </c>
      <c r="G1039" s="44">
        <f t="shared" si="233"/>
        <v>0</v>
      </c>
      <c r="H1039" s="44">
        <f t="shared" si="234"/>
        <v>0</v>
      </c>
      <c r="I1039" s="44">
        <f t="shared" si="235"/>
        <v>0</v>
      </c>
      <c r="J1039" s="44">
        <f t="shared" si="236"/>
        <v>0</v>
      </c>
      <c r="K1039" s="44">
        <f t="shared" si="237"/>
        <v>0</v>
      </c>
      <c r="L1039" s="44">
        <f t="shared" si="238"/>
        <v>0</v>
      </c>
      <c r="M1039" s="44">
        <f t="shared" ca="1" si="239"/>
        <v>-5.1713956673790377E-6</v>
      </c>
      <c r="N1039" s="44">
        <f t="shared" ca="1" si="240"/>
        <v>0</v>
      </c>
      <c r="O1039" s="124">
        <f t="shared" ca="1" si="241"/>
        <v>0</v>
      </c>
      <c r="P1039" s="44">
        <f t="shared" ca="1" si="242"/>
        <v>0</v>
      </c>
      <c r="Q1039" s="44">
        <f t="shared" ca="1" si="243"/>
        <v>0</v>
      </c>
      <c r="R1039" s="28">
        <f t="shared" ca="1" si="244"/>
        <v>5.1713956673790377E-6</v>
      </c>
    </row>
    <row r="1040" spans="3:18">
      <c r="C1040" s="121"/>
      <c r="D1040" s="123">
        <f t="shared" si="230"/>
        <v>0</v>
      </c>
      <c r="E1040" s="123">
        <f t="shared" si="231"/>
        <v>0</v>
      </c>
      <c r="F1040" s="44">
        <f t="shared" si="232"/>
        <v>0</v>
      </c>
      <c r="G1040" s="44">
        <f t="shared" si="233"/>
        <v>0</v>
      </c>
      <c r="H1040" s="44">
        <f t="shared" si="234"/>
        <v>0</v>
      </c>
      <c r="I1040" s="44">
        <f t="shared" si="235"/>
        <v>0</v>
      </c>
      <c r="J1040" s="44">
        <f t="shared" si="236"/>
        <v>0</v>
      </c>
      <c r="K1040" s="44">
        <f t="shared" si="237"/>
        <v>0</v>
      </c>
      <c r="L1040" s="44">
        <f t="shared" si="238"/>
        <v>0</v>
      </c>
      <c r="M1040" s="44">
        <f t="shared" ca="1" si="239"/>
        <v>-5.1713956673790377E-6</v>
      </c>
      <c r="N1040" s="44">
        <f t="shared" ca="1" si="240"/>
        <v>0</v>
      </c>
      <c r="O1040" s="124">
        <f t="shared" ca="1" si="241"/>
        <v>0</v>
      </c>
      <c r="P1040" s="44">
        <f t="shared" ca="1" si="242"/>
        <v>0</v>
      </c>
      <c r="Q1040" s="44">
        <f t="shared" ca="1" si="243"/>
        <v>0</v>
      </c>
      <c r="R1040" s="28">
        <f t="shared" ca="1" si="244"/>
        <v>5.1713956673790377E-6</v>
      </c>
    </row>
    <row r="1041" spans="3:18">
      <c r="C1041" s="121"/>
      <c r="D1041" s="123">
        <f t="shared" si="230"/>
        <v>0</v>
      </c>
      <c r="E1041" s="123">
        <f t="shared" si="231"/>
        <v>0</v>
      </c>
      <c r="F1041" s="44">
        <f t="shared" si="232"/>
        <v>0</v>
      </c>
      <c r="G1041" s="44">
        <f t="shared" si="233"/>
        <v>0</v>
      </c>
      <c r="H1041" s="44">
        <f t="shared" si="234"/>
        <v>0</v>
      </c>
      <c r="I1041" s="44">
        <f t="shared" si="235"/>
        <v>0</v>
      </c>
      <c r="J1041" s="44">
        <f t="shared" si="236"/>
        <v>0</v>
      </c>
      <c r="K1041" s="44">
        <f t="shared" si="237"/>
        <v>0</v>
      </c>
      <c r="L1041" s="44">
        <f t="shared" si="238"/>
        <v>0</v>
      </c>
      <c r="M1041" s="44">
        <f t="shared" ca="1" si="239"/>
        <v>-5.1713956673790377E-6</v>
      </c>
      <c r="N1041" s="44">
        <f t="shared" ca="1" si="240"/>
        <v>0</v>
      </c>
      <c r="O1041" s="124">
        <f t="shared" ca="1" si="241"/>
        <v>0</v>
      </c>
      <c r="P1041" s="44">
        <f t="shared" ca="1" si="242"/>
        <v>0</v>
      </c>
      <c r="Q1041" s="44">
        <f t="shared" ca="1" si="243"/>
        <v>0</v>
      </c>
      <c r="R1041" s="28">
        <f t="shared" ca="1" si="244"/>
        <v>5.1713956673790377E-6</v>
      </c>
    </row>
    <row r="1042" spans="3:18">
      <c r="C1042" s="121"/>
      <c r="D1042" s="123">
        <f t="shared" si="230"/>
        <v>0</v>
      </c>
      <c r="E1042" s="123">
        <f t="shared" si="231"/>
        <v>0</v>
      </c>
      <c r="F1042" s="44">
        <f t="shared" si="232"/>
        <v>0</v>
      </c>
      <c r="G1042" s="44">
        <f t="shared" si="233"/>
        <v>0</v>
      </c>
      <c r="H1042" s="44">
        <f t="shared" si="234"/>
        <v>0</v>
      </c>
      <c r="I1042" s="44">
        <f t="shared" si="235"/>
        <v>0</v>
      </c>
      <c r="J1042" s="44">
        <f t="shared" si="236"/>
        <v>0</v>
      </c>
      <c r="K1042" s="44">
        <f t="shared" si="237"/>
        <v>0</v>
      </c>
      <c r="L1042" s="44">
        <f t="shared" si="238"/>
        <v>0</v>
      </c>
      <c r="M1042" s="44">
        <f t="shared" ca="1" si="239"/>
        <v>-5.1713956673790377E-6</v>
      </c>
      <c r="N1042" s="44">
        <f t="shared" ca="1" si="240"/>
        <v>0</v>
      </c>
      <c r="O1042" s="124">
        <f t="shared" ca="1" si="241"/>
        <v>0</v>
      </c>
      <c r="P1042" s="44">
        <f t="shared" ca="1" si="242"/>
        <v>0</v>
      </c>
      <c r="Q1042" s="44">
        <f t="shared" ca="1" si="243"/>
        <v>0</v>
      </c>
      <c r="R1042" s="28">
        <f t="shared" ca="1" si="244"/>
        <v>5.1713956673790377E-6</v>
      </c>
    </row>
    <row r="1043" spans="3:18">
      <c r="C1043" s="121"/>
      <c r="D1043" s="123">
        <f t="shared" si="230"/>
        <v>0</v>
      </c>
      <c r="E1043" s="123">
        <f t="shared" si="231"/>
        <v>0</v>
      </c>
      <c r="F1043" s="44">
        <f t="shared" si="232"/>
        <v>0</v>
      </c>
      <c r="G1043" s="44">
        <f t="shared" si="233"/>
        <v>0</v>
      </c>
      <c r="H1043" s="44">
        <f t="shared" si="234"/>
        <v>0</v>
      </c>
      <c r="I1043" s="44">
        <f t="shared" si="235"/>
        <v>0</v>
      </c>
      <c r="J1043" s="44">
        <f t="shared" si="236"/>
        <v>0</v>
      </c>
      <c r="K1043" s="44">
        <f t="shared" si="237"/>
        <v>0</v>
      </c>
      <c r="L1043" s="44">
        <f t="shared" si="238"/>
        <v>0</v>
      </c>
      <c r="M1043" s="44">
        <f t="shared" ca="1" si="239"/>
        <v>-5.1713956673790377E-6</v>
      </c>
      <c r="N1043" s="44">
        <f t="shared" ca="1" si="240"/>
        <v>0</v>
      </c>
      <c r="O1043" s="124">
        <f t="shared" ca="1" si="241"/>
        <v>0</v>
      </c>
      <c r="P1043" s="44">
        <f t="shared" ca="1" si="242"/>
        <v>0</v>
      </c>
      <c r="Q1043" s="44">
        <f t="shared" ca="1" si="243"/>
        <v>0</v>
      </c>
      <c r="R1043" s="28">
        <f t="shared" ca="1" si="244"/>
        <v>5.1713956673790377E-6</v>
      </c>
    </row>
    <row r="1044" spans="3:18">
      <c r="C1044" s="121"/>
      <c r="D1044" s="123">
        <f t="shared" si="230"/>
        <v>0</v>
      </c>
      <c r="E1044" s="123">
        <f t="shared" si="231"/>
        <v>0</v>
      </c>
      <c r="F1044" s="44">
        <f t="shared" si="232"/>
        <v>0</v>
      </c>
      <c r="G1044" s="44">
        <f t="shared" si="233"/>
        <v>0</v>
      </c>
      <c r="H1044" s="44">
        <f t="shared" si="234"/>
        <v>0</v>
      </c>
      <c r="I1044" s="44">
        <f t="shared" si="235"/>
        <v>0</v>
      </c>
      <c r="J1044" s="44">
        <f t="shared" si="236"/>
        <v>0</v>
      </c>
      <c r="K1044" s="44">
        <f t="shared" si="237"/>
        <v>0</v>
      </c>
      <c r="L1044" s="44">
        <f t="shared" si="238"/>
        <v>0</v>
      </c>
      <c r="M1044" s="44">
        <f t="shared" ca="1" si="239"/>
        <v>-5.1713956673790377E-6</v>
      </c>
      <c r="N1044" s="44">
        <f t="shared" ca="1" si="240"/>
        <v>0</v>
      </c>
      <c r="O1044" s="124">
        <f t="shared" ca="1" si="241"/>
        <v>0</v>
      </c>
      <c r="P1044" s="44">
        <f t="shared" ca="1" si="242"/>
        <v>0</v>
      </c>
      <c r="Q1044" s="44">
        <f t="shared" ca="1" si="243"/>
        <v>0</v>
      </c>
      <c r="R1044" s="28">
        <f t="shared" ca="1" si="244"/>
        <v>5.1713956673790377E-6</v>
      </c>
    </row>
    <row r="1045" spans="3:18">
      <c r="C1045" s="121"/>
      <c r="D1045" s="123">
        <f t="shared" ref="D1045:D1108" si="245">A1045/A$18</f>
        <v>0</v>
      </c>
      <c r="E1045" s="123">
        <f t="shared" ref="E1045:E1108" si="246">B1045/B$18</f>
        <v>0</v>
      </c>
      <c r="F1045" s="44">
        <f t="shared" ref="F1045:F1108" si="247">$C1045*D1045</f>
        <v>0</v>
      </c>
      <c r="G1045" s="44">
        <f t="shared" ref="G1045:G1108" si="248">$C1045*E1045</f>
        <v>0</v>
      </c>
      <c r="H1045" s="44">
        <f t="shared" ref="H1045:H1108" si="249">C1045*D1045*D1045</f>
        <v>0</v>
      </c>
      <c r="I1045" s="44">
        <f t="shared" ref="I1045:I1108" si="250">C1045*D1045*D1045*D1045</f>
        <v>0</v>
      </c>
      <c r="J1045" s="44">
        <f t="shared" ref="J1045:J1108" si="251">C1045*D1045*D1045*D1045*D1045</f>
        <v>0</v>
      </c>
      <c r="K1045" s="44">
        <f t="shared" ref="K1045:K1108" si="252">C1045*E1045*D1045</f>
        <v>0</v>
      </c>
      <c r="L1045" s="44">
        <f t="shared" ref="L1045:L1108" si="253">C1045*E1045*D1045*D1045</f>
        <v>0</v>
      </c>
      <c r="M1045" s="44">
        <f t="shared" ref="M1045:M1108" ca="1" si="254">+E$4+E$5*D1045+E$6*D1045^2</f>
        <v>-5.1713956673790377E-6</v>
      </c>
      <c r="N1045" s="44">
        <f t="shared" ref="N1045:N1108" ca="1" si="255">C1045*(M1045-E1045)^2</f>
        <v>0</v>
      </c>
      <c r="O1045" s="124">
        <f t="shared" ref="O1045:O1108" ca="1" si="256">(C1045*O$1-O$2*F1045+O$3*H1045)^2</f>
        <v>0</v>
      </c>
      <c r="P1045" s="44">
        <f t="shared" ref="P1045:P1108" ca="1" si="257">(-C1045*O$2+O$4*F1045-O$5*H1045)^2</f>
        <v>0</v>
      </c>
      <c r="Q1045" s="44">
        <f t="shared" ref="Q1045:Q1108" ca="1" si="258">+(C1045*O$3-F1045*O$5+H1045*O$6)^2</f>
        <v>0</v>
      </c>
      <c r="R1045" s="28">
        <f t="shared" ref="R1045:R1108" ca="1" si="259">+E1045-M1045</f>
        <v>5.1713956673790377E-6</v>
      </c>
    </row>
    <row r="1046" spans="3:18">
      <c r="C1046" s="121"/>
      <c r="D1046" s="123">
        <f t="shared" si="245"/>
        <v>0</v>
      </c>
      <c r="E1046" s="123">
        <f t="shared" si="246"/>
        <v>0</v>
      </c>
      <c r="F1046" s="44">
        <f t="shared" si="247"/>
        <v>0</v>
      </c>
      <c r="G1046" s="44">
        <f t="shared" si="248"/>
        <v>0</v>
      </c>
      <c r="H1046" s="44">
        <f t="shared" si="249"/>
        <v>0</v>
      </c>
      <c r="I1046" s="44">
        <f t="shared" si="250"/>
        <v>0</v>
      </c>
      <c r="J1046" s="44">
        <f t="shared" si="251"/>
        <v>0</v>
      </c>
      <c r="K1046" s="44">
        <f t="shared" si="252"/>
        <v>0</v>
      </c>
      <c r="L1046" s="44">
        <f t="shared" si="253"/>
        <v>0</v>
      </c>
      <c r="M1046" s="44">
        <f t="shared" ca="1" si="254"/>
        <v>-5.1713956673790377E-6</v>
      </c>
      <c r="N1046" s="44">
        <f t="shared" ca="1" si="255"/>
        <v>0</v>
      </c>
      <c r="O1046" s="124">
        <f t="shared" ca="1" si="256"/>
        <v>0</v>
      </c>
      <c r="P1046" s="44">
        <f t="shared" ca="1" si="257"/>
        <v>0</v>
      </c>
      <c r="Q1046" s="44">
        <f t="shared" ca="1" si="258"/>
        <v>0</v>
      </c>
      <c r="R1046" s="28">
        <f t="shared" ca="1" si="259"/>
        <v>5.1713956673790377E-6</v>
      </c>
    </row>
    <row r="1047" spans="3:18">
      <c r="C1047" s="121"/>
      <c r="D1047" s="123">
        <f t="shared" si="245"/>
        <v>0</v>
      </c>
      <c r="E1047" s="123">
        <f t="shared" si="246"/>
        <v>0</v>
      </c>
      <c r="F1047" s="44">
        <f t="shared" si="247"/>
        <v>0</v>
      </c>
      <c r="G1047" s="44">
        <f t="shared" si="248"/>
        <v>0</v>
      </c>
      <c r="H1047" s="44">
        <f t="shared" si="249"/>
        <v>0</v>
      </c>
      <c r="I1047" s="44">
        <f t="shared" si="250"/>
        <v>0</v>
      </c>
      <c r="J1047" s="44">
        <f t="shared" si="251"/>
        <v>0</v>
      </c>
      <c r="K1047" s="44">
        <f t="shared" si="252"/>
        <v>0</v>
      </c>
      <c r="L1047" s="44">
        <f t="shared" si="253"/>
        <v>0</v>
      </c>
      <c r="M1047" s="44">
        <f t="shared" ca="1" si="254"/>
        <v>-5.1713956673790377E-6</v>
      </c>
      <c r="N1047" s="44">
        <f t="shared" ca="1" si="255"/>
        <v>0</v>
      </c>
      <c r="O1047" s="124">
        <f t="shared" ca="1" si="256"/>
        <v>0</v>
      </c>
      <c r="P1047" s="44">
        <f t="shared" ca="1" si="257"/>
        <v>0</v>
      </c>
      <c r="Q1047" s="44">
        <f t="shared" ca="1" si="258"/>
        <v>0</v>
      </c>
      <c r="R1047" s="28">
        <f t="shared" ca="1" si="259"/>
        <v>5.1713956673790377E-6</v>
      </c>
    </row>
    <row r="1048" spans="3:18">
      <c r="C1048" s="121"/>
      <c r="D1048" s="123">
        <f t="shared" si="245"/>
        <v>0</v>
      </c>
      <c r="E1048" s="123">
        <f t="shared" si="246"/>
        <v>0</v>
      </c>
      <c r="F1048" s="44">
        <f t="shared" si="247"/>
        <v>0</v>
      </c>
      <c r="G1048" s="44">
        <f t="shared" si="248"/>
        <v>0</v>
      </c>
      <c r="H1048" s="44">
        <f t="shared" si="249"/>
        <v>0</v>
      </c>
      <c r="I1048" s="44">
        <f t="shared" si="250"/>
        <v>0</v>
      </c>
      <c r="J1048" s="44">
        <f t="shared" si="251"/>
        <v>0</v>
      </c>
      <c r="K1048" s="44">
        <f t="shared" si="252"/>
        <v>0</v>
      </c>
      <c r="L1048" s="44">
        <f t="shared" si="253"/>
        <v>0</v>
      </c>
      <c r="M1048" s="44">
        <f t="shared" ca="1" si="254"/>
        <v>-5.1713956673790377E-6</v>
      </c>
      <c r="N1048" s="44">
        <f t="shared" ca="1" si="255"/>
        <v>0</v>
      </c>
      <c r="O1048" s="124">
        <f t="shared" ca="1" si="256"/>
        <v>0</v>
      </c>
      <c r="P1048" s="44">
        <f t="shared" ca="1" si="257"/>
        <v>0</v>
      </c>
      <c r="Q1048" s="44">
        <f t="shared" ca="1" si="258"/>
        <v>0</v>
      </c>
      <c r="R1048" s="28">
        <f t="shared" ca="1" si="259"/>
        <v>5.1713956673790377E-6</v>
      </c>
    </row>
    <row r="1049" spans="3:18">
      <c r="C1049" s="121"/>
      <c r="D1049" s="123">
        <f t="shared" si="245"/>
        <v>0</v>
      </c>
      <c r="E1049" s="123">
        <f t="shared" si="246"/>
        <v>0</v>
      </c>
      <c r="F1049" s="44">
        <f t="shared" si="247"/>
        <v>0</v>
      </c>
      <c r="G1049" s="44">
        <f t="shared" si="248"/>
        <v>0</v>
      </c>
      <c r="H1049" s="44">
        <f t="shared" si="249"/>
        <v>0</v>
      </c>
      <c r="I1049" s="44">
        <f t="shared" si="250"/>
        <v>0</v>
      </c>
      <c r="J1049" s="44">
        <f t="shared" si="251"/>
        <v>0</v>
      </c>
      <c r="K1049" s="44">
        <f t="shared" si="252"/>
        <v>0</v>
      </c>
      <c r="L1049" s="44">
        <f t="shared" si="253"/>
        <v>0</v>
      </c>
      <c r="M1049" s="44">
        <f t="shared" ca="1" si="254"/>
        <v>-5.1713956673790377E-6</v>
      </c>
      <c r="N1049" s="44">
        <f t="shared" ca="1" si="255"/>
        <v>0</v>
      </c>
      <c r="O1049" s="124">
        <f t="shared" ca="1" si="256"/>
        <v>0</v>
      </c>
      <c r="P1049" s="44">
        <f t="shared" ca="1" si="257"/>
        <v>0</v>
      </c>
      <c r="Q1049" s="44">
        <f t="shared" ca="1" si="258"/>
        <v>0</v>
      </c>
      <c r="R1049" s="28">
        <f t="shared" ca="1" si="259"/>
        <v>5.1713956673790377E-6</v>
      </c>
    </row>
    <row r="1050" spans="3:18">
      <c r="C1050" s="121"/>
      <c r="D1050" s="123">
        <f t="shared" si="245"/>
        <v>0</v>
      </c>
      <c r="E1050" s="123">
        <f t="shared" si="246"/>
        <v>0</v>
      </c>
      <c r="F1050" s="44">
        <f t="shared" si="247"/>
        <v>0</v>
      </c>
      <c r="G1050" s="44">
        <f t="shared" si="248"/>
        <v>0</v>
      </c>
      <c r="H1050" s="44">
        <f t="shared" si="249"/>
        <v>0</v>
      </c>
      <c r="I1050" s="44">
        <f t="shared" si="250"/>
        <v>0</v>
      </c>
      <c r="J1050" s="44">
        <f t="shared" si="251"/>
        <v>0</v>
      </c>
      <c r="K1050" s="44">
        <f t="shared" si="252"/>
        <v>0</v>
      </c>
      <c r="L1050" s="44">
        <f t="shared" si="253"/>
        <v>0</v>
      </c>
      <c r="M1050" s="44">
        <f t="shared" ca="1" si="254"/>
        <v>-5.1713956673790377E-6</v>
      </c>
      <c r="N1050" s="44">
        <f t="shared" ca="1" si="255"/>
        <v>0</v>
      </c>
      <c r="O1050" s="124">
        <f t="shared" ca="1" si="256"/>
        <v>0</v>
      </c>
      <c r="P1050" s="44">
        <f t="shared" ca="1" si="257"/>
        <v>0</v>
      </c>
      <c r="Q1050" s="44">
        <f t="shared" ca="1" si="258"/>
        <v>0</v>
      </c>
      <c r="R1050" s="28">
        <f t="shared" ca="1" si="259"/>
        <v>5.1713956673790377E-6</v>
      </c>
    </row>
    <row r="1051" spans="3:18">
      <c r="C1051" s="121"/>
      <c r="D1051" s="123">
        <f t="shared" si="245"/>
        <v>0</v>
      </c>
      <c r="E1051" s="123">
        <f t="shared" si="246"/>
        <v>0</v>
      </c>
      <c r="F1051" s="44">
        <f t="shared" si="247"/>
        <v>0</v>
      </c>
      <c r="G1051" s="44">
        <f t="shared" si="248"/>
        <v>0</v>
      </c>
      <c r="H1051" s="44">
        <f t="shared" si="249"/>
        <v>0</v>
      </c>
      <c r="I1051" s="44">
        <f t="shared" si="250"/>
        <v>0</v>
      </c>
      <c r="J1051" s="44">
        <f t="shared" si="251"/>
        <v>0</v>
      </c>
      <c r="K1051" s="44">
        <f t="shared" si="252"/>
        <v>0</v>
      </c>
      <c r="L1051" s="44">
        <f t="shared" si="253"/>
        <v>0</v>
      </c>
      <c r="M1051" s="44">
        <f t="shared" ca="1" si="254"/>
        <v>-5.1713956673790377E-6</v>
      </c>
      <c r="N1051" s="44">
        <f t="shared" ca="1" si="255"/>
        <v>0</v>
      </c>
      <c r="O1051" s="124">
        <f t="shared" ca="1" si="256"/>
        <v>0</v>
      </c>
      <c r="P1051" s="44">
        <f t="shared" ca="1" si="257"/>
        <v>0</v>
      </c>
      <c r="Q1051" s="44">
        <f t="shared" ca="1" si="258"/>
        <v>0</v>
      </c>
      <c r="R1051" s="28">
        <f t="shared" ca="1" si="259"/>
        <v>5.1713956673790377E-6</v>
      </c>
    </row>
    <row r="1052" spans="3:18">
      <c r="C1052" s="121"/>
      <c r="D1052" s="123">
        <f t="shared" si="245"/>
        <v>0</v>
      </c>
      <c r="E1052" s="123">
        <f t="shared" si="246"/>
        <v>0</v>
      </c>
      <c r="F1052" s="44">
        <f t="shared" si="247"/>
        <v>0</v>
      </c>
      <c r="G1052" s="44">
        <f t="shared" si="248"/>
        <v>0</v>
      </c>
      <c r="H1052" s="44">
        <f t="shared" si="249"/>
        <v>0</v>
      </c>
      <c r="I1052" s="44">
        <f t="shared" si="250"/>
        <v>0</v>
      </c>
      <c r="J1052" s="44">
        <f t="shared" si="251"/>
        <v>0</v>
      </c>
      <c r="K1052" s="44">
        <f t="shared" si="252"/>
        <v>0</v>
      </c>
      <c r="L1052" s="44">
        <f t="shared" si="253"/>
        <v>0</v>
      </c>
      <c r="M1052" s="44">
        <f t="shared" ca="1" si="254"/>
        <v>-5.1713956673790377E-6</v>
      </c>
      <c r="N1052" s="44">
        <f t="shared" ca="1" si="255"/>
        <v>0</v>
      </c>
      <c r="O1052" s="124">
        <f t="shared" ca="1" si="256"/>
        <v>0</v>
      </c>
      <c r="P1052" s="44">
        <f t="shared" ca="1" si="257"/>
        <v>0</v>
      </c>
      <c r="Q1052" s="44">
        <f t="shared" ca="1" si="258"/>
        <v>0</v>
      </c>
      <c r="R1052" s="28">
        <f t="shared" ca="1" si="259"/>
        <v>5.1713956673790377E-6</v>
      </c>
    </row>
    <row r="1053" spans="3:18">
      <c r="C1053" s="121"/>
      <c r="D1053" s="123">
        <f t="shared" si="245"/>
        <v>0</v>
      </c>
      <c r="E1053" s="123">
        <f t="shared" si="246"/>
        <v>0</v>
      </c>
      <c r="F1053" s="44">
        <f t="shared" si="247"/>
        <v>0</v>
      </c>
      <c r="G1053" s="44">
        <f t="shared" si="248"/>
        <v>0</v>
      </c>
      <c r="H1053" s="44">
        <f t="shared" si="249"/>
        <v>0</v>
      </c>
      <c r="I1053" s="44">
        <f t="shared" si="250"/>
        <v>0</v>
      </c>
      <c r="J1053" s="44">
        <f t="shared" si="251"/>
        <v>0</v>
      </c>
      <c r="K1053" s="44">
        <f t="shared" si="252"/>
        <v>0</v>
      </c>
      <c r="L1053" s="44">
        <f t="shared" si="253"/>
        <v>0</v>
      </c>
      <c r="M1053" s="44">
        <f t="shared" ca="1" si="254"/>
        <v>-5.1713956673790377E-6</v>
      </c>
      <c r="N1053" s="44">
        <f t="shared" ca="1" si="255"/>
        <v>0</v>
      </c>
      <c r="O1053" s="124">
        <f t="shared" ca="1" si="256"/>
        <v>0</v>
      </c>
      <c r="P1053" s="44">
        <f t="shared" ca="1" si="257"/>
        <v>0</v>
      </c>
      <c r="Q1053" s="44">
        <f t="shared" ca="1" si="258"/>
        <v>0</v>
      </c>
      <c r="R1053" s="28">
        <f t="shared" ca="1" si="259"/>
        <v>5.1713956673790377E-6</v>
      </c>
    </row>
    <row r="1054" spans="3:18">
      <c r="C1054" s="121"/>
      <c r="D1054" s="123">
        <f t="shared" si="245"/>
        <v>0</v>
      </c>
      <c r="E1054" s="123">
        <f t="shared" si="246"/>
        <v>0</v>
      </c>
      <c r="F1054" s="44">
        <f t="shared" si="247"/>
        <v>0</v>
      </c>
      <c r="G1054" s="44">
        <f t="shared" si="248"/>
        <v>0</v>
      </c>
      <c r="H1054" s="44">
        <f t="shared" si="249"/>
        <v>0</v>
      </c>
      <c r="I1054" s="44">
        <f t="shared" si="250"/>
        <v>0</v>
      </c>
      <c r="J1054" s="44">
        <f t="shared" si="251"/>
        <v>0</v>
      </c>
      <c r="K1054" s="44">
        <f t="shared" si="252"/>
        <v>0</v>
      </c>
      <c r="L1054" s="44">
        <f t="shared" si="253"/>
        <v>0</v>
      </c>
      <c r="M1054" s="44">
        <f t="shared" ca="1" si="254"/>
        <v>-5.1713956673790377E-6</v>
      </c>
      <c r="N1054" s="44">
        <f t="shared" ca="1" si="255"/>
        <v>0</v>
      </c>
      <c r="O1054" s="124">
        <f t="shared" ca="1" si="256"/>
        <v>0</v>
      </c>
      <c r="P1054" s="44">
        <f t="shared" ca="1" si="257"/>
        <v>0</v>
      </c>
      <c r="Q1054" s="44">
        <f t="shared" ca="1" si="258"/>
        <v>0</v>
      </c>
      <c r="R1054" s="28">
        <f t="shared" ca="1" si="259"/>
        <v>5.1713956673790377E-6</v>
      </c>
    </row>
    <row r="1055" spans="3:18">
      <c r="C1055" s="121"/>
      <c r="D1055" s="123">
        <f t="shared" si="245"/>
        <v>0</v>
      </c>
      <c r="E1055" s="123">
        <f t="shared" si="246"/>
        <v>0</v>
      </c>
      <c r="F1055" s="44">
        <f t="shared" si="247"/>
        <v>0</v>
      </c>
      <c r="G1055" s="44">
        <f t="shared" si="248"/>
        <v>0</v>
      </c>
      <c r="H1055" s="44">
        <f t="shared" si="249"/>
        <v>0</v>
      </c>
      <c r="I1055" s="44">
        <f t="shared" si="250"/>
        <v>0</v>
      </c>
      <c r="J1055" s="44">
        <f t="shared" si="251"/>
        <v>0</v>
      </c>
      <c r="K1055" s="44">
        <f t="shared" si="252"/>
        <v>0</v>
      </c>
      <c r="L1055" s="44">
        <f t="shared" si="253"/>
        <v>0</v>
      </c>
      <c r="M1055" s="44">
        <f t="shared" ca="1" si="254"/>
        <v>-5.1713956673790377E-6</v>
      </c>
      <c r="N1055" s="44">
        <f t="shared" ca="1" si="255"/>
        <v>0</v>
      </c>
      <c r="O1055" s="124">
        <f t="shared" ca="1" si="256"/>
        <v>0</v>
      </c>
      <c r="P1055" s="44">
        <f t="shared" ca="1" si="257"/>
        <v>0</v>
      </c>
      <c r="Q1055" s="44">
        <f t="shared" ca="1" si="258"/>
        <v>0</v>
      </c>
      <c r="R1055" s="28">
        <f t="shared" ca="1" si="259"/>
        <v>5.1713956673790377E-6</v>
      </c>
    </row>
    <row r="1056" spans="3:18">
      <c r="C1056" s="121"/>
      <c r="D1056" s="123">
        <f t="shared" si="245"/>
        <v>0</v>
      </c>
      <c r="E1056" s="123">
        <f t="shared" si="246"/>
        <v>0</v>
      </c>
      <c r="F1056" s="44">
        <f t="shared" si="247"/>
        <v>0</v>
      </c>
      <c r="G1056" s="44">
        <f t="shared" si="248"/>
        <v>0</v>
      </c>
      <c r="H1056" s="44">
        <f t="shared" si="249"/>
        <v>0</v>
      </c>
      <c r="I1056" s="44">
        <f t="shared" si="250"/>
        <v>0</v>
      </c>
      <c r="J1056" s="44">
        <f t="shared" si="251"/>
        <v>0</v>
      </c>
      <c r="K1056" s="44">
        <f t="shared" si="252"/>
        <v>0</v>
      </c>
      <c r="L1056" s="44">
        <f t="shared" si="253"/>
        <v>0</v>
      </c>
      <c r="M1056" s="44">
        <f t="shared" ca="1" si="254"/>
        <v>-5.1713956673790377E-6</v>
      </c>
      <c r="N1056" s="44">
        <f t="shared" ca="1" si="255"/>
        <v>0</v>
      </c>
      <c r="O1056" s="124">
        <f t="shared" ca="1" si="256"/>
        <v>0</v>
      </c>
      <c r="P1056" s="44">
        <f t="shared" ca="1" si="257"/>
        <v>0</v>
      </c>
      <c r="Q1056" s="44">
        <f t="shared" ca="1" si="258"/>
        <v>0</v>
      </c>
      <c r="R1056" s="28">
        <f t="shared" ca="1" si="259"/>
        <v>5.1713956673790377E-6</v>
      </c>
    </row>
    <row r="1057" spans="3:18">
      <c r="C1057" s="121"/>
      <c r="D1057" s="123">
        <f t="shared" si="245"/>
        <v>0</v>
      </c>
      <c r="E1057" s="123">
        <f t="shared" si="246"/>
        <v>0</v>
      </c>
      <c r="F1057" s="44">
        <f t="shared" si="247"/>
        <v>0</v>
      </c>
      <c r="G1057" s="44">
        <f t="shared" si="248"/>
        <v>0</v>
      </c>
      <c r="H1057" s="44">
        <f t="shared" si="249"/>
        <v>0</v>
      </c>
      <c r="I1057" s="44">
        <f t="shared" si="250"/>
        <v>0</v>
      </c>
      <c r="J1057" s="44">
        <f t="shared" si="251"/>
        <v>0</v>
      </c>
      <c r="K1057" s="44">
        <f t="shared" si="252"/>
        <v>0</v>
      </c>
      <c r="L1057" s="44">
        <f t="shared" si="253"/>
        <v>0</v>
      </c>
      <c r="M1057" s="44">
        <f t="shared" ca="1" si="254"/>
        <v>-5.1713956673790377E-6</v>
      </c>
      <c r="N1057" s="44">
        <f t="shared" ca="1" si="255"/>
        <v>0</v>
      </c>
      <c r="O1057" s="124">
        <f t="shared" ca="1" si="256"/>
        <v>0</v>
      </c>
      <c r="P1057" s="44">
        <f t="shared" ca="1" si="257"/>
        <v>0</v>
      </c>
      <c r="Q1057" s="44">
        <f t="shared" ca="1" si="258"/>
        <v>0</v>
      </c>
      <c r="R1057" s="28">
        <f t="shared" ca="1" si="259"/>
        <v>5.1713956673790377E-6</v>
      </c>
    </row>
    <row r="1058" spans="3:18">
      <c r="C1058" s="121"/>
      <c r="D1058" s="123">
        <f t="shared" si="245"/>
        <v>0</v>
      </c>
      <c r="E1058" s="123">
        <f t="shared" si="246"/>
        <v>0</v>
      </c>
      <c r="F1058" s="44">
        <f t="shared" si="247"/>
        <v>0</v>
      </c>
      <c r="G1058" s="44">
        <f t="shared" si="248"/>
        <v>0</v>
      </c>
      <c r="H1058" s="44">
        <f t="shared" si="249"/>
        <v>0</v>
      </c>
      <c r="I1058" s="44">
        <f t="shared" si="250"/>
        <v>0</v>
      </c>
      <c r="J1058" s="44">
        <f t="shared" si="251"/>
        <v>0</v>
      </c>
      <c r="K1058" s="44">
        <f t="shared" si="252"/>
        <v>0</v>
      </c>
      <c r="L1058" s="44">
        <f t="shared" si="253"/>
        <v>0</v>
      </c>
      <c r="M1058" s="44">
        <f t="shared" ca="1" si="254"/>
        <v>-5.1713956673790377E-6</v>
      </c>
      <c r="N1058" s="44">
        <f t="shared" ca="1" si="255"/>
        <v>0</v>
      </c>
      <c r="O1058" s="124">
        <f t="shared" ca="1" si="256"/>
        <v>0</v>
      </c>
      <c r="P1058" s="44">
        <f t="shared" ca="1" si="257"/>
        <v>0</v>
      </c>
      <c r="Q1058" s="44">
        <f t="shared" ca="1" si="258"/>
        <v>0</v>
      </c>
      <c r="R1058" s="28">
        <f t="shared" ca="1" si="259"/>
        <v>5.1713956673790377E-6</v>
      </c>
    </row>
    <row r="1059" spans="3:18">
      <c r="C1059" s="121"/>
      <c r="D1059" s="123">
        <f t="shared" si="245"/>
        <v>0</v>
      </c>
      <c r="E1059" s="123">
        <f t="shared" si="246"/>
        <v>0</v>
      </c>
      <c r="F1059" s="44">
        <f t="shared" si="247"/>
        <v>0</v>
      </c>
      <c r="G1059" s="44">
        <f t="shared" si="248"/>
        <v>0</v>
      </c>
      <c r="H1059" s="44">
        <f t="shared" si="249"/>
        <v>0</v>
      </c>
      <c r="I1059" s="44">
        <f t="shared" si="250"/>
        <v>0</v>
      </c>
      <c r="J1059" s="44">
        <f t="shared" si="251"/>
        <v>0</v>
      </c>
      <c r="K1059" s="44">
        <f t="shared" si="252"/>
        <v>0</v>
      </c>
      <c r="L1059" s="44">
        <f t="shared" si="253"/>
        <v>0</v>
      </c>
      <c r="M1059" s="44">
        <f t="shared" ca="1" si="254"/>
        <v>-5.1713956673790377E-6</v>
      </c>
      <c r="N1059" s="44">
        <f t="shared" ca="1" si="255"/>
        <v>0</v>
      </c>
      <c r="O1059" s="124">
        <f t="shared" ca="1" si="256"/>
        <v>0</v>
      </c>
      <c r="P1059" s="44">
        <f t="shared" ca="1" si="257"/>
        <v>0</v>
      </c>
      <c r="Q1059" s="44">
        <f t="shared" ca="1" si="258"/>
        <v>0</v>
      </c>
      <c r="R1059" s="28">
        <f t="shared" ca="1" si="259"/>
        <v>5.1713956673790377E-6</v>
      </c>
    </row>
    <row r="1060" spans="3:18">
      <c r="C1060" s="121"/>
      <c r="D1060" s="123">
        <f t="shared" si="245"/>
        <v>0</v>
      </c>
      <c r="E1060" s="123">
        <f t="shared" si="246"/>
        <v>0</v>
      </c>
      <c r="F1060" s="44">
        <f t="shared" si="247"/>
        <v>0</v>
      </c>
      <c r="G1060" s="44">
        <f t="shared" si="248"/>
        <v>0</v>
      </c>
      <c r="H1060" s="44">
        <f t="shared" si="249"/>
        <v>0</v>
      </c>
      <c r="I1060" s="44">
        <f t="shared" si="250"/>
        <v>0</v>
      </c>
      <c r="J1060" s="44">
        <f t="shared" si="251"/>
        <v>0</v>
      </c>
      <c r="K1060" s="44">
        <f t="shared" si="252"/>
        <v>0</v>
      </c>
      <c r="L1060" s="44">
        <f t="shared" si="253"/>
        <v>0</v>
      </c>
      <c r="M1060" s="44">
        <f t="shared" ca="1" si="254"/>
        <v>-5.1713956673790377E-6</v>
      </c>
      <c r="N1060" s="44">
        <f t="shared" ca="1" si="255"/>
        <v>0</v>
      </c>
      <c r="O1060" s="124">
        <f t="shared" ca="1" si="256"/>
        <v>0</v>
      </c>
      <c r="P1060" s="44">
        <f t="shared" ca="1" si="257"/>
        <v>0</v>
      </c>
      <c r="Q1060" s="44">
        <f t="shared" ca="1" si="258"/>
        <v>0</v>
      </c>
      <c r="R1060" s="28">
        <f t="shared" ca="1" si="259"/>
        <v>5.1713956673790377E-6</v>
      </c>
    </row>
    <row r="1061" spans="3:18">
      <c r="C1061" s="121"/>
      <c r="D1061" s="123">
        <f t="shared" si="245"/>
        <v>0</v>
      </c>
      <c r="E1061" s="123">
        <f t="shared" si="246"/>
        <v>0</v>
      </c>
      <c r="F1061" s="44">
        <f t="shared" si="247"/>
        <v>0</v>
      </c>
      <c r="G1061" s="44">
        <f t="shared" si="248"/>
        <v>0</v>
      </c>
      <c r="H1061" s="44">
        <f t="shared" si="249"/>
        <v>0</v>
      </c>
      <c r="I1061" s="44">
        <f t="shared" si="250"/>
        <v>0</v>
      </c>
      <c r="J1061" s="44">
        <f t="shared" si="251"/>
        <v>0</v>
      </c>
      <c r="K1061" s="44">
        <f t="shared" si="252"/>
        <v>0</v>
      </c>
      <c r="L1061" s="44">
        <f t="shared" si="253"/>
        <v>0</v>
      </c>
      <c r="M1061" s="44">
        <f t="shared" ca="1" si="254"/>
        <v>-5.1713956673790377E-6</v>
      </c>
      <c r="N1061" s="44">
        <f t="shared" ca="1" si="255"/>
        <v>0</v>
      </c>
      <c r="O1061" s="124">
        <f t="shared" ca="1" si="256"/>
        <v>0</v>
      </c>
      <c r="P1061" s="44">
        <f t="shared" ca="1" si="257"/>
        <v>0</v>
      </c>
      <c r="Q1061" s="44">
        <f t="shared" ca="1" si="258"/>
        <v>0</v>
      </c>
      <c r="R1061" s="28">
        <f t="shared" ca="1" si="259"/>
        <v>5.1713956673790377E-6</v>
      </c>
    </row>
    <row r="1062" spans="3:18">
      <c r="C1062" s="121"/>
      <c r="D1062" s="123">
        <f t="shared" si="245"/>
        <v>0</v>
      </c>
      <c r="E1062" s="123">
        <f t="shared" si="246"/>
        <v>0</v>
      </c>
      <c r="F1062" s="44">
        <f t="shared" si="247"/>
        <v>0</v>
      </c>
      <c r="G1062" s="44">
        <f t="shared" si="248"/>
        <v>0</v>
      </c>
      <c r="H1062" s="44">
        <f t="shared" si="249"/>
        <v>0</v>
      </c>
      <c r="I1062" s="44">
        <f t="shared" si="250"/>
        <v>0</v>
      </c>
      <c r="J1062" s="44">
        <f t="shared" si="251"/>
        <v>0</v>
      </c>
      <c r="K1062" s="44">
        <f t="shared" si="252"/>
        <v>0</v>
      </c>
      <c r="L1062" s="44">
        <f t="shared" si="253"/>
        <v>0</v>
      </c>
      <c r="M1062" s="44">
        <f t="shared" ca="1" si="254"/>
        <v>-5.1713956673790377E-6</v>
      </c>
      <c r="N1062" s="44">
        <f t="shared" ca="1" si="255"/>
        <v>0</v>
      </c>
      <c r="O1062" s="124">
        <f t="shared" ca="1" si="256"/>
        <v>0</v>
      </c>
      <c r="P1062" s="44">
        <f t="shared" ca="1" si="257"/>
        <v>0</v>
      </c>
      <c r="Q1062" s="44">
        <f t="shared" ca="1" si="258"/>
        <v>0</v>
      </c>
      <c r="R1062" s="28">
        <f t="shared" ca="1" si="259"/>
        <v>5.1713956673790377E-6</v>
      </c>
    </row>
    <row r="1063" spans="3:18">
      <c r="C1063" s="121"/>
      <c r="D1063" s="123">
        <f t="shared" si="245"/>
        <v>0</v>
      </c>
      <c r="E1063" s="123">
        <f t="shared" si="246"/>
        <v>0</v>
      </c>
      <c r="F1063" s="44">
        <f t="shared" si="247"/>
        <v>0</v>
      </c>
      <c r="G1063" s="44">
        <f t="shared" si="248"/>
        <v>0</v>
      </c>
      <c r="H1063" s="44">
        <f t="shared" si="249"/>
        <v>0</v>
      </c>
      <c r="I1063" s="44">
        <f t="shared" si="250"/>
        <v>0</v>
      </c>
      <c r="J1063" s="44">
        <f t="shared" si="251"/>
        <v>0</v>
      </c>
      <c r="K1063" s="44">
        <f t="shared" si="252"/>
        <v>0</v>
      </c>
      <c r="L1063" s="44">
        <f t="shared" si="253"/>
        <v>0</v>
      </c>
      <c r="M1063" s="44">
        <f t="shared" ca="1" si="254"/>
        <v>-5.1713956673790377E-6</v>
      </c>
      <c r="N1063" s="44">
        <f t="shared" ca="1" si="255"/>
        <v>0</v>
      </c>
      <c r="O1063" s="124">
        <f t="shared" ca="1" si="256"/>
        <v>0</v>
      </c>
      <c r="P1063" s="44">
        <f t="shared" ca="1" si="257"/>
        <v>0</v>
      </c>
      <c r="Q1063" s="44">
        <f t="shared" ca="1" si="258"/>
        <v>0</v>
      </c>
      <c r="R1063" s="28">
        <f t="shared" ca="1" si="259"/>
        <v>5.1713956673790377E-6</v>
      </c>
    </row>
    <row r="1064" spans="3:18">
      <c r="C1064" s="121"/>
      <c r="D1064" s="123">
        <f t="shared" si="245"/>
        <v>0</v>
      </c>
      <c r="E1064" s="123">
        <f t="shared" si="246"/>
        <v>0</v>
      </c>
      <c r="F1064" s="44">
        <f t="shared" si="247"/>
        <v>0</v>
      </c>
      <c r="G1064" s="44">
        <f t="shared" si="248"/>
        <v>0</v>
      </c>
      <c r="H1064" s="44">
        <f t="shared" si="249"/>
        <v>0</v>
      </c>
      <c r="I1064" s="44">
        <f t="shared" si="250"/>
        <v>0</v>
      </c>
      <c r="J1064" s="44">
        <f t="shared" si="251"/>
        <v>0</v>
      </c>
      <c r="K1064" s="44">
        <f t="shared" si="252"/>
        <v>0</v>
      </c>
      <c r="L1064" s="44">
        <f t="shared" si="253"/>
        <v>0</v>
      </c>
      <c r="M1064" s="44">
        <f t="shared" ca="1" si="254"/>
        <v>-5.1713956673790377E-6</v>
      </c>
      <c r="N1064" s="44">
        <f t="shared" ca="1" si="255"/>
        <v>0</v>
      </c>
      <c r="O1064" s="124">
        <f t="shared" ca="1" si="256"/>
        <v>0</v>
      </c>
      <c r="P1064" s="44">
        <f t="shared" ca="1" si="257"/>
        <v>0</v>
      </c>
      <c r="Q1064" s="44">
        <f t="shared" ca="1" si="258"/>
        <v>0</v>
      </c>
      <c r="R1064" s="28">
        <f t="shared" ca="1" si="259"/>
        <v>5.1713956673790377E-6</v>
      </c>
    </row>
    <row r="1065" spans="3:18">
      <c r="C1065" s="121"/>
      <c r="D1065" s="123">
        <f t="shared" si="245"/>
        <v>0</v>
      </c>
      <c r="E1065" s="123">
        <f t="shared" si="246"/>
        <v>0</v>
      </c>
      <c r="F1065" s="44">
        <f t="shared" si="247"/>
        <v>0</v>
      </c>
      <c r="G1065" s="44">
        <f t="shared" si="248"/>
        <v>0</v>
      </c>
      <c r="H1065" s="44">
        <f t="shared" si="249"/>
        <v>0</v>
      </c>
      <c r="I1065" s="44">
        <f t="shared" si="250"/>
        <v>0</v>
      </c>
      <c r="J1065" s="44">
        <f t="shared" si="251"/>
        <v>0</v>
      </c>
      <c r="K1065" s="44">
        <f t="shared" si="252"/>
        <v>0</v>
      </c>
      <c r="L1065" s="44">
        <f t="shared" si="253"/>
        <v>0</v>
      </c>
      <c r="M1065" s="44">
        <f t="shared" ca="1" si="254"/>
        <v>-5.1713956673790377E-6</v>
      </c>
      <c r="N1065" s="44">
        <f t="shared" ca="1" si="255"/>
        <v>0</v>
      </c>
      <c r="O1065" s="124">
        <f t="shared" ca="1" si="256"/>
        <v>0</v>
      </c>
      <c r="P1065" s="44">
        <f t="shared" ca="1" si="257"/>
        <v>0</v>
      </c>
      <c r="Q1065" s="44">
        <f t="shared" ca="1" si="258"/>
        <v>0</v>
      </c>
      <c r="R1065" s="28">
        <f t="shared" ca="1" si="259"/>
        <v>5.1713956673790377E-6</v>
      </c>
    </row>
    <row r="1066" spans="3:18">
      <c r="C1066" s="121"/>
      <c r="D1066" s="123">
        <f t="shared" si="245"/>
        <v>0</v>
      </c>
      <c r="E1066" s="123">
        <f t="shared" si="246"/>
        <v>0</v>
      </c>
      <c r="F1066" s="44">
        <f t="shared" si="247"/>
        <v>0</v>
      </c>
      <c r="G1066" s="44">
        <f t="shared" si="248"/>
        <v>0</v>
      </c>
      <c r="H1066" s="44">
        <f t="shared" si="249"/>
        <v>0</v>
      </c>
      <c r="I1066" s="44">
        <f t="shared" si="250"/>
        <v>0</v>
      </c>
      <c r="J1066" s="44">
        <f t="shared" si="251"/>
        <v>0</v>
      </c>
      <c r="K1066" s="44">
        <f t="shared" si="252"/>
        <v>0</v>
      </c>
      <c r="L1066" s="44">
        <f t="shared" si="253"/>
        <v>0</v>
      </c>
      <c r="M1066" s="44">
        <f t="shared" ca="1" si="254"/>
        <v>-5.1713956673790377E-6</v>
      </c>
      <c r="N1066" s="44">
        <f t="shared" ca="1" si="255"/>
        <v>0</v>
      </c>
      <c r="O1066" s="124">
        <f t="shared" ca="1" si="256"/>
        <v>0</v>
      </c>
      <c r="P1066" s="44">
        <f t="shared" ca="1" si="257"/>
        <v>0</v>
      </c>
      <c r="Q1066" s="44">
        <f t="shared" ca="1" si="258"/>
        <v>0</v>
      </c>
      <c r="R1066" s="28">
        <f t="shared" ca="1" si="259"/>
        <v>5.1713956673790377E-6</v>
      </c>
    </row>
    <row r="1067" spans="3:18">
      <c r="C1067" s="121"/>
      <c r="D1067" s="123">
        <f t="shared" si="245"/>
        <v>0</v>
      </c>
      <c r="E1067" s="123">
        <f t="shared" si="246"/>
        <v>0</v>
      </c>
      <c r="F1067" s="44">
        <f t="shared" si="247"/>
        <v>0</v>
      </c>
      <c r="G1067" s="44">
        <f t="shared" si="248"/>
        <v>0</v>
      </c>
      <c r="H1067" s="44">
        <f t="shared" si="249"/>
        <v>0</v>
      </c>
      <c r="I1067" s="44">
        <f t="shared" si="250"/>
        <v>0</v>
      </c>
      <c r="J1067" s="44">
        <f t="shared" si="251"/>
        <v>0</v>
      </c>
      <c r="K1067" s="44">
        <f t="shared" si="252"/>
        <v>0</v>
      </c>
      <c r="L1067" s="44">
        <f t="shared" si="253"/>
        <v>0</v>
      </c>
      <c r="M1067" s="44">
        <f t="shared" ca="1" si="254"/>
        <v>-5.1713956673790377E-6</v>
      </c>
      <c r="N1067" s="44">
        <f t="shared" ca="1" si="255"/>
        <v>0</v>
      </c>
      <c r="O1067" s="124">
        <f t="shared" ca="1" si="256"/>
        <v>0</v>
      </c>
      <c r="P1067" s="44">
        <f t="shared" ca="1" si="257"/>
        <v>0</v>
      </c>
      <c r="Q1067" s="44">
        <f t="shared" ca="1" si="258"/>
        <v>0</v>
      </c>
      <c r="R1067" s="28">
        <f t="shared" ca="1" si="259"/>
        <v>5.1713956673790377E-6</v>
      </c>
    </row>
    <row r="1068" spans="3:18">
      <c r="C1068" s="121"/>
      <c r="D1068" s="123">
        <f t="shared" si="245"/>
        <v>0</v>
      </c>
      <c r="E1068" s="123">
        <f t="shared" si="246"/>
        <v>0</v>
      </c>
      <c r="F1068" s="44">
        <f t="shared" si="247"/>
        <v>0</v>
      </c>
      <c r="G1068" s="44">
        <f t="shared" si="248"/>
        <v>0</v>
      </c>
      <c r="H1068" s="44">
        <f t="shared" si="249"/>
        <v>0</v>
      </c>
      <c r="I1068" s="44">
        <f t="shared" si="250"/>
        <v>0</v>
      </c>
      <c r="J1068" s="44">
        <f t="shared" si="251"/>
        <v>0</v>
      </c>
      <c r="K1068" s="44">
        <f t="shared" si="252"/>
        <v>0</v>
      </c>
      <c r="L1068" s="44">
        <f t="shared" si="253"/>
        <v>0</v>
      </c>
      <c r="M1068" s="44">
        <f t="shared" ca="1" si="254"/>
        <v>-5.1713956673790377E-6</v>
      </c>
      <c r="N1068" s="44">
        <f t="shared" ca="1" si="255"/>
        <v>0</v>
      </c>
      <c r="O1068" s="124">
        <f t="shared" ca="1" si="256"/>
        <v>0</v>
      </c>
      <c r="P1068" s="44">
        <f t="shared" ca="1" si="257"/>
        <v>0</v>
      </c>
      <c r="Q1068" s="44">
        <f t="shared" ca="1" si="258"/>
        <v>0</v>
      </c>
      <c r="R1068" s="28">
        <f t="shared" ca="1" si="259"/>
        <v>5.1713956673790377E-6</v>
      </c>
    </row>
    <row r="1069" spans="3:18">
      <c r="C1069" s="121"/>
      <c r="D1069" s="123">
        <f t="shared" si="245"/>
        <v>0</v>
      </c>
      <c r="E1069" s="123">
        <f t="shared" si="246"/>
        <v>0</v>
      </c>
      <c r="F1069" s="44">
        <f t="shared" si="247"/>
        <v>0</v>
      </c>
      <c r="G1069" s="44">
        <f t="shared" si="248"/>
        <v>0</v>
      </c>
      <c r="H1069" s="44">
        <f t="shared" si="249"/>
        <v>0</v>
      </c>
      <c r="I1069" s="44">
        <f t="shared" si="250"/>
        <v>0</v>
      </c>
      <c r="J1069" s="44">
        <f t="shared" si="251"/>
        <v>0</v>
      </c>
      <c r="K1069" s="44">
        <f t="shared" si="252"/>
        <v>0</v>
      </c>
      <c r="L1069" s="44">
        <f t="shared" si="253"/>
        <v>0</v>
      </c>
      <c r="M1069" s="44">
        <f t="shared" ca="1" si="254"/>
        <v>-5.1713956673790377E-6</v>
      </c>
      <c r="N1069" s="44">
        <f t="shared" ca="1" si="255"/>
        <v>0</v>
      </c>
      <c r="O1069" s="124">
        <f t="shared" ca="1" si="256"/>
        <v>0</v>
      </c>
      <c r="P1069" s="44">
        <f t="shared" ca="1" si="257"/>
        <v>0</v>
      </c>
      <c r="Q1069" s="44">
        <f t="shared" ca="1" si="258"/>
        <v>0</v>
      </c>
      <c r="R1069" s="28">
        <f t="shared" ca="1" si="259"/>
        <v>5.1713956673790377E-6</v>
      </c>
    </row>
    <row r="1070" spans="3:18">
      <c r="C1070" s="121"/>
      <c r="D1070" s="123">
        <f t="shared" si="245"/>
        <v>0</v>
      </c>
      <c r="E1070" s="123">
        <f t="shared" si="246"/>
        <v>0</v>
      </c>
      <c r="F1070" s="44">
        <f t="shared" si="247"/>
        <v>0</v>
      </c>
      <c r="G1070" s="44">
        <f t="shared" si="248"/>
        <v>0</v>
      </c>
      <c r="H1070" s="44">
        <f t="shared" si="249"/>
        <v>0</v>
      </c>
      <c r="I1070" s="44">
        <f t="shared" si="250"/>
        <v>0</v>
      </c>
      <c r="J1070" s="44">
        <f t="shared" si="251"/>
        <v>0</v>
      </c>
      <c r="K1070" s="44">
        <f t="shared" si="252"/>
        <v>0</v>
      </c>
      <c r="L1070" s="44">
        <f t="shared" si="253"/>
        <v>0</v>
      </c>
      <c r="M1070" s="44">
        <f t="shared" ca="1" si="254"/>
        <v>-5.1713956673790377E-6</v>
      </c>
      <c r="N1070" s="44">
        <f t="shared" ca="1" si="255"/>
        <v>0</v>
      </c>
      <c r="O1070" s="124">
        <f t="shared" ca="1" si="256"/>
        <v>0</v>
      </c>
      <c r="P1070" s="44">
        <f t="shared" ca="1" si="257"/>
        <v>0</v>
      </c>
      <c r="Q1070" s="44">
        <f t="shared" ca="1" si="258"/>
        <v>0</v>
      </c>
      <c r="R1070" s="28">
        <f t="shared" ca="1" si="259"/>
        <v>5.1713956673790377E-6</v>
      </c>
    </row>
    <row r="1071" spans="3:18">
      <c r="C1071" s="121"/>
      <c r="D1071" s="123">
        <f t="shared" si="245"/>
        <v>0</v>
      </c>
      <c r="E1071" s="123">
        <f t="shared" si="246"/>
        <v>0</v>
      </c>
      <c r="F1071" s="44">
        <f t="shared" si="247"/>
        <v>0</v>
      </c>
      <c r="G1071" s="44">
        <f t="shared" si="248"/>
        <v>0</v>
      </c>
      <c r="H1071" s="44">
        <f t="shared" si="249"/>
        <v>0</v>
      </c>
      <c r="I1071" s="44">
        <f t="shared" si="250"/>
        <v>0</v>
      </c>
      <c r="J1071" s="44">
        <f t="shared" si="251"/>
        <v>0</v>
      </c>
      <c r="K1071" s="44">
        <f t="shared" si="252"/>
        <v>0</v>
      </c>
      <c r="L1071" s="44">
        <f t="shared" si="253"/>
        <v>0</v>
      </c>
      <c r="M1071" s="44">
        <f t="shared" ca="1" si="254"/>
        <v>-5.1713956673790377E-6</v>
      </c>
      <c r="N1071" s="44">
        <f t="shared" ca="1" si="255"/>
        <v>0</v>
      </c>
      <c r="O1071" s="124">
        <f t="shared" ca="1" si="256"/>
        <v>0</v>
      </c>
      <c r="P1071" s="44">
        <f t="shared" ca="1" si="257"/>
        <v>0</v>
      </c>
      <c r="Q1071" s="44">
        <f t="shared" ca="1" si="258"/>
        <v>0</v>
      </c>
      <c r="R1071" s="28">
        <f t="shared" ca="1" si="259"/>
        <v>5.1713956673790377E-6</v>
      </c>
    </row>
    <row r="1072" spans="3:18">
      <c r="C1072" s="121"/>
      <c r="D1072" s="123">
        <f t="shared" si="245"/>
        <v>0</v>
      </c>
      <c r="E1072" s="123">
        <f t="shared" si="246"/>
        <v>0</v>
      </c>
      <c r="F1072" s="44">
        <f t="shared" si="247"/>
        <v>0</v>
      </c>
      <c r="G1072" s="44">
        <f t="shared" si="248"/>
        <v>0</v>
      </c>
      <c r="H1072" s="44">
        <f t="shared" si="249"/>
        <v>0</v>
      </c>
      <c r="I1072" s="44">
        <f t="shared" si="250"/>
        <v>0</v>
      </c>
      <c r="J1072" s="44">
        <f t="shared" si="251"/>
        <v>0</v>
      </c>
      <c r="K1072" s="44">
        <f t="shared" si="252"/>
        <v>0</v>
      </c>
      <c r="L1072" s="44">
        <f t="shared" si="253"/>
        <v>0</v>
      </c>
      <c r="M1072" s="44">
        <f t="shared" ca="1" si="254"/>
        <v>-5.1713956673790377E-6</v>
      </c>
      <c r="N1072" s="44">
        <f t="shared" ca="1" si="255"/>
        <v>0</v>
      </c>
      <c r="O1072" s="124">
        <f t="shared" ca="1" si="256"/>
        <v>0</v>
      </c>
      <c r="P1072" s="44">
        <f t="shared" ca="1" si="257"/>
        <v>0</v>
      </c>
      <c r="Q1072" s="44">
        <f t="shared" ca="1" si="258"/>
        <v>0</v>
      </c>
      <c r="R1072" s="28">
        <f t="shared" ca="1" si="259"/>
        <v>5.1713956673790377E-6</v>
      </c>
    </row>
    <row r="1073" spans="3:18">
      <c r="C1073" s="121"/>
      <c r="D1073" s="123">
        <f t="shared" si="245"/>
        <v>0</v>
      </c>
      <c r="E1073" s="123">
        <f t="shared" si="246"/>
        <v>0</v>
      </c>
      <c r="F1073" s="44">
        <f t="shared" si="247"/>
        <v>0</v>
      </c>
      <c r="G1073" s="44">
        <f t="shared" si="248"/>
        <v>0</v>
      </c>
      <c r="H1073" s="44">
        <f t="shared" si="249"/>
        <v>0</v>
      </c>
      <c r="I1073" s="44">
        <f t="shared" si="250"/>
        <v>0</v>
      </c>
      <c r="J1073" s="44">
        <f t="shared" si="251"/>
        <v>0</v>
      </c>
      <c r="K1073" s="44">
        <f t="shared" si="252"/>
        <v>0</v>
      </c>
      <c r="L1073" s="44">
        <f t="shared" si="253"/>
        <v>0</v>
      </c>
      <c r="M1073" s="44">
        <f t="shared" ca="1" si="254"/>
        <v>-5.1713956673790377E-6</v>
      </c>
      <c r="N1073" s="44">
        <f t="shared" ca="1" si="255"/>
        <v>0</v>
      </c>
      <c r="O1073" s="124">
        <f t="shared" ca="1" si="256"/>
        <v>0</v>
      </c>
      <c r="P1073" s="44">
        <f t="shared" ca="1" si="257"/>
        <v>0</v>
      </c>
      <c r="Q1073" s="44">
        <f t="shared" ca="1" si="258"/>
        <v>0</v>
      </c>
      <c r="R1073" s="28">
        <f t="shared" ca="1" si="259"/>
        <v>5.1713956673790377E-6</v>
      </c>
    </row>
    <row r="1074" spans="3:18">
      <c r="C1074" s="121"/>
      <c r="D1074" s="123">
        <f t="shared" si="245"/>
        <v>0</v>
      </c>
      <c r="E1074" s="123">
        <f t="shared" si="246"/>
        <v>0</v>
      </c>
      <c r="F1074" s="44">
        <f t="shared" si="247"/>
        <v>0</v>
      </c>
      <c r="G1074" s="44">
        <f t="shared" si="248"/>
        <v>0</v>
      </c>
      <c r="H1074" s="44">
        <f t="shared" si="249"/>
        <v>0</v>
      </c>
      <c r="I1074" s="44">
        <f t="shared" si="250"/>
        <v>0</v>
      </c>
      <c r="J1074" s="44">
        <f t="shared" si="251"/>
        <v>0</v>
      </c>
      <c r="K1074" s="44">
        <f t="shared" si="252"/>
        <v>0</v>
      </c>
      <c r="L1074" s="44">
        <f t="shared" si="253"/>
        <v>0</v>
      </c>
      <c r="M1074" s="44">
        <f t="shared" ca="1" si="254"/>
        <v>-5.1713956673790377E-6</v>
      </c>
      <c r="N1074" s="44">
        <f t="shared" ca="1" si="255"/>
        <v>0</v>
      </c>
      <c r="O1074" s="124">
        <f t="shared" ca="1" si="256"/>
        <v>0</v>
      </c>
      <c r="P1074" s="44">
        <f t="shared" ca="1" si="257"/>
        <v>0</v>
      </c>
      <c r="Q1074" s="44">
        <f t="shared" ca="1" si="258"/>
        <v>0</v>
      </c>
      <c r="R1074" s="28">
        <f t="shared" ca="1" si="259"/>
        <v>5.1713956673790377E-6</v>
      </c>
    </row>
    <row r="1075" spans="3:18">
      <c r="C1075" s="121"/>
      <c r="D1075" s="123">
        <f t="shared" si="245"/>
        <v>0</v>
      </c>
      <c r="E1075" s="123">
        <f t="shared" si="246"/>
        <v>0</v>
      </c>
      <c r="F1075" s="44">
        <f t="shared" si="247"/>
        <v>0</v>
      </c>
      <c r="G1075" s="44">
        <f t="shared" si="248"/>
        <v>0</v>
      </c>
      <c r="H1075" s="44">
        <f t="shared" si="249"/>
        <v>0</v>
      </c>
      <c r="I1075" s="44">
        <f t="shared" si="250"/>
        <v>0</v>
      </c>
      <c r="J1075" s="44">
        <f t="shared" si="251"/>
        <v>0</v>
      </c>
      <c r="K1075" s="44">
        <f t="shared" si="252"/>
        <v>0</v>
      </c>
      <c r="L1075" s="44">
        <f t="shared" si="253"/>
        <v>0</v>
      </c>
      <c r="M1075" s="44">
        <f t="shared" ca="1" si="254"/>
        <v>-5.1713956673790377E-6</v>
      </c>
      <c r="N1075" s="44">
        <f t="shared" ca="1" si="255"/>
        <v>0</v>
      </c>
      <c r="O1075" s="124">
        <f t="shared" ca="1" si="256"/>
        <v>0</v>
      </c>
      <c r="P1075" s="44">
        <f t="shared" ca="1" si="257"/>
        <v>0</v>
      </c>
      <c r="Q1075" s="44">
        <f t="shared" ca="1" si="258"/>
        <v>0</v>
      </c>
      <c r="R1075" s="28">
        <f t="shared" ca="1" si="259"/>
        <v>5.1713956673790377E-6</v>
      </c>
    </row>
    <row r="1076" spans="3:18">
      <c r="C1076" s="121"/>
      <c r="D1076" s="123">
        <f t="shared" si="245"/>
        <v>0</v>
      </c>
      <c r="E1076" s="123">
        <f t="shared" si="246"/>
        <v>0</v>
      </c>
      <c r="F1076" s="44">
        <f t="shared" si="247"/>
        <v>0</v>
      </c>
      <c r="G1076" s="44">
        <f t="shared" si="248"/>
        <v>0</v>
      </c>
      <c r="H1076" s="44">
        <f t="shared" si="249"/>
        <v>0</v>
      </c>
      <c r="I1076" s="44">
        <f t="shared" si="250"/>
        <v>0</v>
      </c>
      <c r="J1076" s="44">
        <f t="shared" si="251"/>
        <v>0</v>
      </c>
      <c r="K1076" s="44">
        <f t="shared" si="252"/>
        <v>0</v>
      </c>
      <c r="L1076" s="44">
        <f t="shared" si="253"/>
        <v>0</v>
      </c>
      <c r="M1076" s="44">
        <f t="shared" ca="1" si="254"/>
        <v>-5.1713956673790377E-6</v>
      </c>
      <c r="N1076" s="44">
        <f t="shared" ca="1" si="255"/>
        <v>0</v>
      </c>
      <c r="O1076" s="124">
        <f t="shared" ca="1" si="256"/>
        <v>0</v>
      </c>
      <c r="P1076" s="44">
        <f t="shared" ca="1" si="257"/>
        <v>0</v>
      </c>
      <c r="Q1076" s="44">
        <f t="shared" ca="1" si="258"/>
        <v>0</v>
      </c>
      <c r="R1076" s="28">
        <f t="shared" ca="1" si="259"/>
        <v>5.1713956673790377E-6</v>
      </c>
    </row>
    <row r="1077" spans="3:18">
      <c r="C1077" s="121"/>
      <c r="D1077" s="123">
        <f t="shared" si="245"/>
        <v>0</v>
      </c>
      <c r="E1077" s="123">
        <f t="shared" si="246"/>
        <v>0</v>
      </c>
      <c r="F1077" s="44">
        <f t="shared" si="247"/>
        <v>0</v>
      </c>
      <c r="G1077" s="44">
        <f t="shared" si="248"/>
        <v>0</v>
      </c>
      <c r="H1077" s="44">
        <f t="shared" si="249"/>
        <v>0</v>
      </c>
      <c r="I1077" s="44">
        <f t="shared" si="250"/>
        <v>0</v>
      </c>
      <c r="J1077" s="44">
        <f t="shared" si="251"/>
        <v>0</v>
      </c>
      <c r="K1077" s="44">
        <f t="shared" si="252"/>
        <v>0</v>
      </c>
      <c r="L1077" s="44">
        <f t="shared" si="253"/>
        <v>0</v>
      </c>
      <c r="M1077" s="44">
        <f t="shared" ca="1" si="254"/>
        <v>-5.1713956673790377E-6</v>
      </c>
      <c r="N1077" s="44">
        <f t="shared" ca="1" si="255"/>
        <v>0</v>
      </c>
      <c r="O1077" s="124">
        <f t="shared" ca="1" si="256"/>
        <v>0</v>
      </c>
      <c r="P1077" s="44">
        <f t="shared" ca="1" si="257"/>
        <v>0</v>
      </c>
      <c r="Q1077" s="44">
        <f t="shared" ca="1" si="258"/>
        <v>0</v>
      </c>
      <c r="R1077" s="28">
        <f t="shared" ca="1" si="259"/>
        <v>5.1713956673790377E-6</v>
      </c>
    </row>
    <row r="1078" spans="3:18">
      <c r="C1078" s="121"/>
      <c r="D1078" s="123">
        <f t="shared" si="245"/>
        <v>0</v>
      </c>
      <c r="E1078" s="123">
        <f t="shared" si="246"/>
        <v>0</v>
      </c>
      <c r="F1078" s="44">
        <f t="shared" si="247"/>
        <v>0</v>
      </c>
      <c r="G1078" s="44">
        <f t="shared" si="248"/>
        <v>0</v>
      </c>
      <c r="H1078" s="44">
        <f t="shared" si="249"/>
        <v>0</v>
      </c>
      <c r="I1078" s="44">
        <f t="shared" si="250"/>
        <v>0</v>
      </c>
      <c r="J1078" s="44">
        <f t="shared" si="251"/>
        <v>0</v>
      </c>
      <c r="K1078" s="44">
        <f t="shared" si="252"/>
        <v>0</v>
      </c>
      <c r="L1078" s="44">
        <f t="shared" si="253"/>
        <v>0</v>
      </c>
      <c r="M1078" s="44">
        <f t="shared" ca="1" si="254"/>
        <v>-5.1713956673790377E-6</v>
      </c>
      <c r="N1078" s="44">
        <f t="shared" ca="1" si="255"/>
        <v>0</v>
      </c>
      <c r="O1078" s="124">
        <f t="shared" ca="1" si="256"/>
        <v>0</v>
      </c>
      <c r="P1078" s="44">
        <f t="shared" ca="1" si="257"/>
        <v>0</v>
      </c>
      <c r="Q1078" s="44">
        <f t="shared" ca="1" si="258"/>
        <v>0</v>
      </c>
      <c r="R1078" s="28">
        <f t="shared" ca="1" si="259"/>
        <v>5.1713956673790377E-6</v>
      </c>
    </row>
    <row r="1079" spans="3:18">
      <c r="C1079" s="121"/>
      <c r="D1079" s="123">
        <f t="shared" si="245"/>
        <v>0</v>
      </c>
      <c r="E1079" s="123">
        <f t="shared" si="246"/>
        <v>0</v>
      </c>
      <c r="F1079" s="44">
        <f t="shared" si="247"/>
        <v>0</v>
      </c>
      <c r="G1079" s="44">
        <f t="shared" si="248"/>
        <v>0</v>
      </c>
      <c r="H1079" s="44">
        <f t="shared" si="249"/>
        <v>0</v>
      </c>
      <c r="I1079" s="44">
        <f t="shared" si="250"/>
        <v>0</v>
      </c>
      <c r="J1079" s="44">
        <f t="shared" si="251"/>
        <v>0</v>
      </c>
      <c r="K1079" s="44">
        <f t="shared" si="252"/>
        <v>0</v>
      </c>
      <c r="L1079" s="44">
        <f t="shared" si="253"/>
        <v>0</v>
      </c>
      <c r="M1079" s="44">
        <f t="shared" ca="1" si="254"/>
        <v>-5.1713956673790377E-6</v>
      </c>
      <c r="N1079" s="44">
        <f t="shared" ca="1" si="255"/>
        <v>0</v>
      </c>
      <c r="O1079" s="124">
        <f t="shared" ca="1" si="256"/>
        <v>0</v>
      </c>
      <c r="P1079" s="44">
        <f t="shared" ca="1" si="257"/>
        <v>0</v>
      </c>
      <c r="Q1079" s="44">
        <f t="shared" ca="1" si="258"/>
        <v>0</v>
      </c>
      <c r="R1079" s="28">
        <f t="shared" ca="1" si="259"/>
        <v>5.1713956673790377E-6</v>
      </c>
    </row>
    <row r="1080" spans="3:18">
      <c r="C1080" s="121"/>
      <c r="D1080" s="123">
        <f t="shared" si="245"/>
        <v>0</v>
      </c>
      <c r="E1080" s="123">
        <f t="shared" si="246"/>
        <v>0</v>
      </c>
      <c r="F1080" s="44">
        <f t="shared" si="247"/>
        <v>0</v>
      </c>
      <c r="G1080" s="44">
        <f t="shared" si="248"/>
        <v>0</v>
      </c>
      <c r="H1080" s="44">
        <f t="shared" si="249"/>
        <v>0</v>
      </c>
      <c r="I1080" s="44">
        <f t="shared" si="250"/>
        <v>0</v>
      </c>
      <c r="J1080" s="44">
        <f t="shared" si="251"/>
        <v>0</v>
      </c>
      <c r="K1080" s="44">
        <f t="shared" si="252"/>
        <v>0</v>
      </c>
      <c r="L1080" s="44">
        <f t="shared" si="253"/>
        <v>0</v>
      </c>
      <c r="M1080" s="44">
        <f t="shared" ca="1" si="254"/>
        <v>-5.1713956673790377E-6</v>
      </c>
      <c r="N1080" s="44">
        <f t="shared" ca="1" si="255"/>
        <v>0</v>
      </c>
      <c r="O1080" s="124">
        <f t="shared" ca="1" si="256"/>
        <v>0</v>
      </c>
      <c r="P1080" s="44">
        <f t="shared" ca="1" si="257"/>
        <v>0</v>
      </c>
      <c r="Q1080" s="44">
        <f t="shared" ca="1" si="258"/>
        <v>0</v>
      </c>
      <c r="R1080" s="28">
        <f t="shared" ca="1" si="259"/>
        <v>5.1713956673790377E-6</v>
      </c>
    </row>
    <row r="1081" spans="3:18">
      <c r="C1081" s="121"/>
      <c r="D1081" s="123">
        <f t="shared" si="245"/>
        <v>0</v>
      </c>
      <c r="E1081" s="123">
        <f t="shared" si="246"/>
        <v>0</v>
      </c>
      <c r="F1081" s="44">
        <f t="shared" si="247"/>
        <v>0</v>
      </c>
      <c r="G1081" s="44">
        <f t="shared" si="248"/>
        <v>0</v>
      </c>
      <c r="H1081" s="44">
        <f t="shared" si="249"/>
        <v>0</v>
      </c>
      <c r="I1081" s="44">
        <f t="shared" si="250"/>
        <v>0</v>
      </c>
      <c r="J1081" s="44">
        <f t="shared" si="251"/>
        <v>0</v>
      </c>
      <c r="K1081" s="44">
        <f t="shared" si="252"/>
        <v>0</v>
      </c>
      <c r="L1081" s="44">
        <f t="shared" si="253"/>
        <v>0</v>
      </c>
      <c r="M1081" s="44">
        <f t="shared" ca="1" si="254"/>
        <v>-5.1713956673790377E-6</v>
      </c>
      <c r="N1081" s="44">
        <f t="shared" ca="1" si="255"/>
        <v>0</v>
      </c>
      <c r="O1081" s="124">
        <f t="shared" ca="1" si="256"/>
        <v>0</v>
      </c>
      <c r="P1081" s="44">
        <f t="shared" ca="1" si="257"/>
        <v>0</v>
      </c>
      <c r="Q1081" s="44">
        <f t="shared" ca="1" si="258"/>
        <v>0</v>
      </c>
      <c r="R1081" s="28">
        <f t="shared" ca="1" si="259"/>
        <v>5.1713956673790377E-6</v>
      </c>
    </row>
    <row r="1082" spans="3:18">
      <c r="C1082" s="121"/>
      <c r="D1082" s="123">
        <f t="shared" si="245"/>
        <v>0</v>
      </c>
      <c r="E1082" s="123">
        <f t="shared" si="246"/>
        <v>0</v>
      </c>
      <c r="F1082" s="44">
        <f t="shared" si="247"/>
        <v>0</v>
      </c>
      <c r="G1082" s="44">
        <f t="shared" si="248"/>
        <v>0</v>
      </c>
      <c r="H1082" s="44">
        <f t="shared" si="249"/>
        <v>0</v>
      </c>
      <c r="I1082" s="44">
        <f t="shared" si="250"/>
        <v>0</v>
      </c>
      <c r="J1082" s="44">
        <f t="shared" si="251"/>
        <v>0</v>
      </c>
      <c r="K1082" s="44">
        <f t="shared" si="252"/>
        <v>0</v>
      </c>
      <c r="L1082" s="44">
        <f t="shared" si="253"/>
        <v>0</v>
      </c>
      <c r="M1082" s="44">
        <f t="shared" ca="1" si="254"/>
        <v>-5.1713956673790377E-6</v>
      </c>
      <c r="N1082" s="44">
        <f t="shared" ca="1" si="255"/>
        <v>0</v>
      </c>
      <c r="O1082" s="124">
        <f t="shared" ca="1" si="256"/>
        <v>0</v>
      </c>
      <c r="P1082" s="44">
        <f t="shared" ca="1" si="257"/>
        <v>0</v>
      </c>
      <c r="Q1082" s="44">
        <f t="shared" ca="1" si="258"/>
        <v>0</v>
      </c>
      <c r="R1082" s="28">
        <f t="shared" ca="1" si="259"/>
        <v>5.1713956673790377E-6</v>
      </c>
    </row>
    <row r="1083" spans="3:18">
      <c r="C1083" s="121"/>
      <c r="D1083" s="123">
        <f t="shared" si="245"/>
        <v>0</v>
      </c>
      <c r="E1083" s="123">
        <f t="shared" si="246"/>
        <v>0</v>
      </c>
      <c r="F1083" s="44">
        <f t="shared" si="247"/>
        <v>0</v>
      </c>
      <c r="G1083" s="44">
        <f t="shared" si="248"/>
        <v>0</v>
      </c>
      <c r="H1083" s="44">
        <f t="shared" si="249"/>
        <v>0</v>
      </c>
      <c r="I1083" s="44">
        <f t="shared" si="250"/>
        <v>0</v>
      </c>
      <c r="J1083" s="44">
        <f t="shared" si="251"/>
        <v>0</v>
      </c>
      <c r="K1083" s="44">
        <f t="shared" si="252"/>
        <v>0</v>
      </c>
      <c r="L1083" s="44">
        <f t="shared" si="253"/>
        <v>0</v>
      </c>
      <c r="M1083" s="44">
        <f t="shared" ca="1" si="254"/>
        <v>-5.1713956673790377E-6</v>
      </c>
      <c r="N1083" s="44">
        <f t="shared" ca="1" si="255"/>
        <v>0</v>
      </c>
      <c r="O1083" s="124">
        <f t="shared" ca="1" si="256"/>
        <v>0</v>
      </c>
      <c r="P1083" s="44">
        <f t="shared" ca="1" si="257"/>
        <v>0</v>
      </c>
      <c r="Q1083" s="44">
        <f t="shared" ca="1" si="258"/>
        <v>0</v>
      </c>
      <c r="R1083" s="28">
        <f t="shared" ca="1" si="259"/>
        <v>5.1713956673790377E-6</v>
      </c>
    </row>
    <row r="1084" spans="3:18">
      <c r="C1084" s="121"/>
      <c r="D1084" s="123">
        <f t="shared" si="245"/>
        <v>0</v>
      </c>
      <c r="E1084" s="123">
        <f t="shared" si="246"/>
        <v>0</v>
      </c>
      <c r="F1084" s="44">
        <f t="shared" si="247"/>
        <v>0</v>
      </c>
      <c r="G1084" s="44">
        <f t="shared" si="248"/>
        <v>0</v>
      </c>
      <c r="H1084" s="44">
        <f t="shared" si="249"/>
        <v>0</v>
      </c>
      <c r="I1084" s="44">
        <f t="shared" si="250"/>
        <v>0</v>
      </c>
      <c r="J1084" s="44">
        <f t="shared" si="251"/>
        <v>0</v>
      </c>
      <c r="K1084" s="44">
        <f t="shared" si="252"/>
        <v>0</v>
      </c>
      <c r="L1084" s="44">
        <f t="shared" si="253"/>
        <v>0</v>
      </c>
      <c r="M1084" s="44">
        <f t="shared" ca="1" si="254"/>
        <v>-5.1713956673790377E-6</v>
      </c>
      <c r="N1084" s="44">
        <f t="shared" ca="1" si="255"/>
        <v>0</v>
      </c>
      <c r="O1084" s="124">
        <f t="shared" ca="1" si="256"/>
        <v>0</v>
      </c>
      <c r="P1084" s="44">
        <f t="shared" ca="1" si="257"/>
        <v>0</v>
      </c>
      <c r="Q1084" s="44">
        <f t="shared" ca="1" si="258"/>
        <v>0</v>
      </c>
      <c r="R1084" s="28">
        <f t="shared" ca="1" si="259"/>
        <v>5.1713956673790377E-6</v>
      </c>
    </row>
    <row r="1085" spans="3:18">
      <c r="C1085" s="121"/>
      <c r="D1085" s="123">
        <f t="shared" si="245"/>
        <v>0</v>
      </c>
      <c r="E1085" s="123">
        <f t="shared" si="246"/>
        <v>0</v>
      </c>
      <c r="F1085" s="44">
        <f t="shared" si="247"/>
        <v>0</v>
      </c>
      <c r="G1085" s="44">
        <f t="shared" si="248"/>
        <v>0</v>
      </c>
      <c r="H1085" s="44">
        <f t="shared" si="249"/>
        <v>0</v>
      </c>
      <c r="I1085" s="44">
        <f t="shared" si="250"/>
        <v>0</v>
      </c>
      <c r="J1085" s="44">
        <f t="shared" si="251"/>
        <v>0</v>
      </c>
      <c r="K1085" s="44">
        <f t="shared" si="252"/>
        <v>0</v>
      </c>
      <c r="L1085" s="44">
        <f t="shared" si="253"/>
        <v>0</v>
      </c>
      <c r="M1085" s="44">
        <f t="shared" ca="1" si="254"/>
        <v>-5.1713956673790377E-6</v>
      </c>
      <c r="N1085" s="44">
        <f t="shared" ca="1" si="255"/>
        <v>0</v>
      </c>
      <c r="O1085" s="124">
        <f t="shared" ca="1" si="256"/>
        <v>0</v>
      </c>
      <c r="P1085" s="44">
        <f t="shared" ca="1" si="257"/>
        <v>0</v>
      </c>
      <c r="Q1085" s="44">
        <f t="shared" ca="1" si="258"/>
        <v>0</v>
      </c>
      <c r="R1085" s="28">
        <f t="shared" ca="1" si="259"/>
        <v>5.1713956673790377E-6</v>
      </c>
    </row>
    <row r="1086" spans="3:18">
      <c r="C1086" s="121"/>
      <c r="D1086" s="123">
        <f t="shared" si="245"/>
        <v>0</v>
      </c>
      <c r="E1086" s="123">
        <f t="shared" si="246"/>
        <v>0</v>
      </c>
      <c r="F1086" s="44">
        <f t="shared" si="247"/>
        <v>0</v>
      </c>
      <c r="G1086" s="44">
        <f t="shared" si="248"/>
        <v>0</v>
      </c>
      <c r="H1086" s="44">
        <f t="shared" si="249"/>
        <v>0</v>
      </c>
      <c r="I1086" s="44">
        <f t="shared" si="250"/>
        <v>0</v>
      </c>
      <c r="J1086" s="44">
        <f t="shared" si="251"/>
        <v>0</v>
      </c>
      <c r="K1086" s="44">
        <f t="shared" si="252"/>
        <v>0</v>
      </c>
      <c r="L1086" s="44">
        <f t="shared" si="253"/>
        <v>0</v>
      </c>
      <c r="M1086" s="44">
        <f t="shared" ca="1" si="254"/>
        <v>-5.1713956673790377E-6</v>
      </c>
      <c r="N1086" s="44">
        <f t="shared" ca="1" si="255"/>
        <v>0</v>
      </c>
      <c r="O1086" s="124">
        <f t="shared" ca="1" si="256"/>
        <v>0</v>
      </c>
      <c r="P1086" s="44">
        <f t="shared" ca="1" si="257"/>
        <v>0</v>
      </c>
      <c r="Q1086" s="44">
        <f t="shared" ca="1" si="258"/>
        <v>0</v>
      </c>
      <c r="R1086" s="28">
        <f t="shared" ca="1" si="259"/>
        <v>5.1713956673790377E-6</v>
      </c>
    </row>
    <row r="1087" spans="3:18">
      <c r="C1087" s="121"/>
      <c r="D1087" s="123">
        <f t="shared" si="245"/>
        <v>0</v>
      </c>
      <c r="E1087" s="123">
        <f t="shared" si="246"/>
        <v>0</v>
      </c>
      <c r="F1087" s="44">
        <f t="shared" si="247"/>
        <v>0</v>
      </c>
      <c r="G1087" s="44">
        <f t="shared" si="248"/>
        <v>0</v>
      </c>
      <c r="H1087" s="44">
        <f t="shared" si="249"/>
        <v>0</v>
      </c>
      <c r="I1087" s="44">
        <f t="shared" si="250"/>
        <v>0</v>
      </c>
      <c r="J1087" s="44">
        <f t="shared" si="251"/>
        <v>0</v>
      </c>
      <c r="K1087" s="44">
        <f t="shared" si="252"/>
        <v>0</v>
      </c>
      <c r="L1087" s="44">
        <f t="shared" si="253"/>
        <v>0</v>
      </c>
      <c r="M1087" s="44">
        <f t="shared" ca="1" si="254"/>
        <v>-5.1713956673790377E-6</v>
      </c>
      <c r="N1087" s="44">
        <f t="shared" ca="1" si="255"/>
        <v>0</v>
      </c>
      <c r="O1087" s="124">
        <f t="shared" ca="1" si="256"/>
        <v>0</v>
      </c>
      <c r="P1087" s="44">
        <f t="shared" ca="1" si="257"/>
        <v>0</v>
      </c>
      <c r="Q1087" s="44">
        <f t="shared" ca="1" si="258"/>
        <v>0</v>
      </c>
      <c r="R1087" s="28">
        <f t="shared" ca="1" si="259"/>
        <v>5.1713956673790377E-6</v>
      </c>
    </row>
    <row r="1088" spans="3:18">
      <c r="C1088" s="121"/>
      <c r="D1088" s="123">
        <f t="shared" si="245"/>
        <v>0</v>
      </c>
      <c r="E1088" s="123">
        <f t="shared" si="246"/>
        <v>0</v>
      </c>
      <c r="F1088" s="44">
        <f t="shared" si="247"/>
        <v>0</v>
      </c>
      <c r="G1088" s="44">
        <f t="shared" si="248"/>
        <v>0</v>
      </c>
      <c r="H1088" s="44">
        <f t="shared" si="249"/>
        <v>0</v>
      </c>
      <c r="I1088" s="44">
        <f t="shared" si="250"/>
        <v>0</v>
      </c>
      <c r="J1088" s="44">
        <f t="shared" si="251"/>
        <v>0</v>
      </c>
      <c r="K1088" s="44">
        <f t="shared" si="252"/>
        <v>0</v>
      </c>
      <c r="L1088" s="44">
        <f t="shared" si="253"/>
        <v>0</v>
      </c>
      <c r="M1088" s="44">
        <f t="shared" ca="1" si="254"/>
        <v>-5.1713956673790377E-6</v>
      </c>
      <c r="N1088" s="44">
        <f t="shared" ca="1" si="255"/>
        <v>0</v>
      </c>
      <c r="O1088" s="124">
        <f t="shared" ca="1" si="256"/>
        <v>0</v>
      </c>
      <c r="P1088" s="44">
        <f t="shared" ca="1" si="257"/>
        <v>0</v>
      </c>
      <c r="Q1088" s="44">
        <f t="shared" ca="1" si="258"/>
        <v>0</v>
      </c>
      <c r="R1088" s="28">
        <f t="shared" ca="1" si="259"/>
        <v>5.1713956673790377E-6</v>
      </c>
    </row>
    <row r="1089" spans="3:18">
      <c r="C1089" s="121"/>
      <c r="D1089" s="123">
        <f t="shared" si="245"/>
        <v>0</v>
      </c>
      <c r="E1089" s="123">
        <f t="shared" si="246"/>
        <v>0</v>
      </c>
      <c r="F1089" s="44">
        <f t="shared" si="247"/>
        <v>0</v>
      </c>
      <c r="G1089" s="44">
        <f t="shared" si="248"/>
        <v>0</v>
      </c>
      <c r="H1089" s="44">
        <f t="shared" si="249"/>
        <v>0</v>
      </c>
      <c r="I1089" s="44">
        <f t="shared" si="250"/>
        <v>0</v>
      </c>
      <c r="J1089" s="44">
        <f t="shared" si="251"/>
        <v>0</v>
      </c>
      <c r="K1089" s="44">
        <f t="shared" si="252"/>
        <v>0</v>
      </c>
      <c r="L1089" s="44">
        <f t="shared" si="253"/>
        <v>0</v>
      </c>
      <c r="M1089" s="44">
        <f t="shared" ca="1" si="254"/>
        <v>-5.1713956673790377E-6</v>
      </c>
      <c r="N1089" s="44">
        <f t="shared" ca="1" si="255"/>
        <v>0</v>
      </c>
      <c r="O1089" s="124">
        <f t="shared" ca="1" si="256"/>
        <v>0</v>
      </c>
      <c r="P1089" s="44">
        <f t="shared" ca="1" si="257"/>
        <v>0</v>
      </c>
      <c r="Q1089" s="44">
        <f t="shared" ca="1" si="258"/>
        <v>0</v>
      </c>
      <c r="R1089" s="28">
        <f t="shared" ca="1" si="259"/>
        <v>5.1713956673790377E-6</v>
      </c>
    </row>
    <row r="1090" spans="3:18">
      <c r="C1090" s="121"/>
      <c r="D1090" s="123">
        <f t="shared" si="245"/>
        <v>0</v>
      </c>
      <c r="E1090" s="123">
        <f t="shared" si="246"/>
        <v>0</v>
      </c>
      <c r="F1090" s="44">
        <f t="shared" si="247"/>
        <v>0</v>
      </c>
      <c r="G1090" s="44">
        <f t="shared" si="248"/>
        <v>0</v>
      </c>
      <c r="H1090" s="44">
        <f t="shared" si="249"/>
        <v>0</v>
      </c>
      <c r="I1090" s="44">
        <f t="shared" si="250"/>
        <v>0</v>
      </c>
      <c r="J1090" s="44">
        <f t="shared" si="251"/>
        <v>0</v>
      </c>
      <c r="K1090" s="44">
        <f t="shared" si="252"/>
        <v>0</v>
      </c>
      <c r="L1090" s="44">
        <f t="shared" si="253"/>
        <v>0</v>
      </c>
      <c r="M1090" s="44">
        <f t="shared" ca="1" si="254"/>
        <v>-5.1713956673790377E-6</v>
      </c>
      <c r="N1090" s="44">
        <f t="shared" ca="1" si="255"/>
        <v>0</v>
      </c>
      <c r="O1090" s="124">
        <f t="shared" ca="1" si="256"/>
        <v>0</v>
      </c>
      <c r="P1090" s="44">
        <f t="shared" ca="1" si="257"/>
        <v>0</v>
      </c>
      <c r="Q1090" s="44">
        <f t="shared" ca="1" si="258"/>
        <v>0</v>
      </c>
      <c r="R1090" s="28">
        <f t="shared" ca="1" si="259"/>
        <v>5.1713956673790377E-6</v>
      </c>
    </row>
    <row r="1091" spans="3:18">
      <c r="C1091" s="121"/>
      <c r="D1091" s="123">
        <f t="shared" si="245"/>
        <v>0</v>
      </c>
      <c r="E1091" s="123">
        <f t="shared" si="246"/>
        <v>0</v>
      </c>
      <c r="F1091" s="44">
        <f t="shared" si="247"/>
        <v>0</v>
      </c>
      <c r="G1091" s="44">
        <f t="shared" si="248"/>
        <v>0</v>
      </c>
      <c r="H1091" s="44">
        <f t="shared" si="249"/>
        <v>0</v>
      </c>
      <c r="I1091" s="44">
        <f t="shared" si="250"/>
        <v>0</v>
      </c>
      <c r="J1091" s="44">
        <f t="shared" si="251"/>
        <v>0</v>
      </c>
      <c r="K1091" s="44">
        <f t="shared" si="252"/>
        <v>0</v>
      </c>
      <c r="L1091" s="44">
        <f t="shared" si="253"/>
        <v>0</v>
      </c>
      <c r="M1091" s="44">
        <f t="shared" ca="1" si="254"/>
        <v>-5.1713956673790377E-6</v>
      </c>
      <c r="N1091" s="44">
        <f t="shared" ca="1" si="255"/>
        <v>0</v>
      </c>
      <c r="O1091" s="124">
        <f t="shared" ca="1" si="256"/>
        <v>0</v>
      </c>
      <c r="P1091" s="44">
        <f t="shared" ca="1" si="257"/>
        <v>0</v>
      </c>
      <c r="Q1091" s="44">
        <f t="shared" ca="1" si="258"/>
        <v>0</v>
      </c>
      <c r="R1091" s="28">
        <f t="shared" ca="1" si="259"/>
        <v>5.1713956673790377E-6</v>
      </c>
    </row>
    <row r="1092" spans="3:18">
      <c r="C1092" s="121"/>
      <c r="D1092" s="123">
        <f t="shared" si="245"/>
        <v>0</v>
      </c>
      <c r="E1092" s="123">
        <f t="shared" si="246"/>
        <v>0</v>
      </c>
      <c r="F1092" s="44">
        <f t="shared" si="247"/>
        <v>0</v>
      </c>
      <c r="G1092" s="44">
        <f t="shared" si="248"/>
        <v>0</v>
      </c>
      <c r="H1092" s="44">
        <f t="shared" si="249"/>
        <v>0</v>
      </c>
      <c r="I1092" s="44">
        <f t="shared" si="250"/>
        <v>0</v>
      </c>
      <c r="J1092" s="44">
        <f t="shared" si="251"/>
        <v>0</v>
      </c>
      <c r="K1092" s="44">
        <f t="shared" si="252"/>
        <v>0</v>
      </c>
      <c r="L1092" s="44">
        <f t="shared" si="253"/>
        <v>0</v>
      </c>
      <c r="M1092" s="44">
        <f t="shared" ca="1" si="254"/>
        <v>-5.1713956673790377E-6</v>
      </c>
      <c r="N1092" s="44">
        <f t="shared" ca="1" si="255"/>
        <v>0</v>
      </c>
      <c r="O1092" s="124">
        <f t="shared" ca="1" si="256"/>
        <v>0</v>
      </c>
      <c r="P1092" s="44">
        <f t="shared" ca="1" si="257"/>
        <v>0</v>
      </c>
      <c r="Q1092" s="44">
        <f t="shared" ca="1" si="258"/>
        <v>0</v>
      </c>
      <c r="R1092" s="28">
        <f t="shared" ca="1" si="259"/>
        <v>5.1713956673790377E-6</v>
      </c>
    </row>
    <row r="1093" spans="3:18">
      <c r="C1093" s="121"/>
      <c r="D1093" s="123">
        <f t="shared" si="245"/>
        <v>0</v>
      </c>
      <c r="E1093" s="123">
        <f t="shared" si="246"/>
        <v>0</v>
      </c>
      <c r="F1093" s="44">
        <f t="shared" si="247"/>
        <v>0</v>
      </c>
      <c r="G1093" s="44">
        <f t="shared" si="248"/>
        <v>0</v>
      </c>
      <c r="H1093" s="44">
        <f t="shared" si="249"/>
        <v>0</v>
      </c>
      <c r="I1093" s="44">
        <f t="shared" si="250"/>
        <v>0</v>
      </c>
      <c r="J1093" s="44">
        <f t="shared" si="251"/>
        <v>0</v>
      </c>
      <c r="K1093" s="44">
        <f t="shared" si="252"/>
        <v>0</v>
      </c>
      <c r="L1093" s="44">
        <f t="shared" si="253"/>
        <v>0</v>
      </c>
      <c r="M1093" s="44">
        <f t="shared" ca="1" si="254"/>
        <v>-5.1713956673790377E-6</v>
      </c>
      <c r="N1093" s="44">
        <f t="shared" ca="1" si="255"/>
        <v>0</v>
      </c>
      <c r="O1093" s="124">
        <f t="shared" ca="1" si="256"/>
        <v>0</v>
      </c>
      <c r="P1093" s="44">
        <f t="shared" ca="1" si="257"/>
        <v>0</v>
      </c>
      <c r="Q1093" s="44">
        <f t="shared" ca="1" si="258"/>
        <v>0</v>
      </c>
      <c r="R1093" s="28">
        <f t="shared" ca="1" si="259"/>
        <v>5.1713956673790377E-6</v>
      </c>
    </row>
    <row r="1094" spans="3:18">
      <c r="C1094" s="121"/>
      <c r="D1094" s="123">
        <f t="shared" si="245"/>
        <v>0</v>
      </c>
      <c r="E1094" s="123">
        <f t="shared" si="246"/>
        <v>0</v>
      </c>
      <c r="F1094" s="44">
        <f t="shared" si="247"/>
        <v>0</v>
      </c>
      <c r="G1094" s="44">
        <f t="shared" si="248"/>
        <v>0</v>
      </c>
      <c r="H1094" s="44">
        <f t="shared" si="249"/>
        <v>0</v>
      </c>
      <c r="I1094" s="44">
        <f t="shared" si="250"/>
        <v>0</v>
      </c>
      <c r="J1094" s="44">
        <f t="shared" si="251"/>
        <v>0</v>
      </c>
      <c r="K1094" s="44">
        <f t="shared" si="252"/>
        <v>0</v>
      </c>
      <c r="L1094" s="44">
        <f t="shared" si="253"/>
        <v>0</v>
      </c>
      <c r="M1094" s="44">
        <f t="shared" ca="1" si="254"/>
        <v>-5.1713956673790377E-6</v>
      </c>
      <c r="N1094" s="44">
        <f t="shared" ca="1" si="255"/>
        <v>0</v>
      </c>
      <c r="O1094" s="124">
        <f t="shared" ca="1" si="256"/>
        <v>0</v>
      </c>
      <c r="P1094" s="44">
        <f t="shared" ca="1" si="257"/>
        <v>0</v>
      </c>
      <c r="Q1094" s="44">
        <f t="shared" ca="1" si="258"/>
        <v>0</v>
      </c>
      <c r="R1094" s="28">
        <f t="shared" ca="1" si="259"/>
        <v>5.1713956673790377E-6</v>
      </c>
    </row>
    <row r="1095" spans="3:18">
      <c r="C1095" s="121"/>
      <c r="D1095" s="123">
        <f t="shared" si="245"/>
        <v>0</v>
      </c>
      <c r="E1095" s="123">
        <f t="shared" si="246"/>
        <v>0</v>
      </c>
      <c r="F1095" s="44">
        <f t="shared" si="247"/>
        <v>0</v>
      </c>
      <c r="G1095" s="44">
        <f t="shared" si="248"/>
        <v>0</v>
      </c>
      <c r="H1095" s="44">
        <f t="shared" si="249"/>
        <v>0</v>
      </c>
      <c r="I1095" s="44">
        <f t="shared" si="250"/>
        <v>0</v>
      </c>
      <c r="J1095" s="44">
        <f t="shared" si="251"/>
        <v>0</v>
      </c>
      <c r="K1095" s="44">
        <f t="shared" si="252"/>
        <v>0</v>
      </c>
      <c r="L1095" s="44">
        <f t="shared" si="253"/>
        <v>0</v>
      </c>
      <c r="M1095" s="44">
        <f t="shared" ca="1" si="254"/>
        <v>-5.1713956673790377E-6</v>
      </c>
      <c r="N1095" s="44">
        <f t="shared" ca="1" si="255"/>
        <v>0</v>
      </c>
      <c r="O1095" s="124">
        <f t="shared" ca="1" si="256"/>
        <v>0</v>
      </c>
      <c r="P1095" s="44">
        <f t="shared" ca="1" si="257"/>
        <v>0</v>
      </c>
      <c r="Q1095" s="44">
        <f t="shared" ca="1" si="258"/>
        <v>0</v>
      </c>
      <c r="R1095" s="28">
        <f t="shared" ca="1" si="259"/>
        <v>5.1713956673790377E-6</v>
      </c>
    </row>
    <row r="1096" spans="3:18">
      <c r="C1096" s="121"/>
      <c r="D1096" s="123">
        <f t="shared" si="245"/>
        <v>0</v>
      </c>
      <c r="E1096" s="123">
        <f t="shared" si="246"/>
        <v>0</v>
      </c>
      <c r="F1096" s="44">
        <f t="shared" si="247"/>
        <v>0</v>
      </c>
      <c r="G1096" s="44">
        <f t="shared" si="248"/>
        <v>0</v>
      </c>
      <c r="H1096" s="44">
        <f t="shared" si="249"/>
        <v>0</v>
      </c>
      <c r="I1096" s="44">
        <f t="shared" si="250"/>
        <v>0</v>
      </c>
      <c r="J1096" s="44">
        <f t="shared" si="251"/>
        <v>0</v>
      </c>
      <c r="K1096" s="44">
        <f t="shared" si="252"/>
        <v>0</v>
      </c>
      <c r="L1096" s="44">
        <f t="shared" si="253"/>
        <v>0</v>
      </c>
      <c r="M1096" s="44">
        <f t="shared" ca="1" si="254"/>
        <v>-5.1713956673790377E-6</v>
      </c>
      <c r="N1096" s="44">
        <f t="shared" ca="1" si="255"/>
        <v>0</v>
      </c>
      <c r="O1096" s="124">
        <f t="shared" ca="1" si="256"/>
        <v>0</v>
      </c>
      <c r="P1096" s="44">
        <f t="shared" ca="1" si="257"/>
        <v>0</v>
      </c>
      <c r="Q1096" s="44">
        <f t="shared" ca="1" si="258"/>
        <v>0</v>
      </c>
      <c r="R1096" s="28">
        <f t="shared" ca="1" si="259"/>
        <v>5.1713956673790377E-6</v>
      </c>
    </row>
    <row r="1097" spans="3:18">
      <c r="C1097" s="121"/>
      <c r="D1097" s="123">
        <f t="shared" si="245"/>
        <v>0</v>
      </c>
      <c r="E1097" s="123">
        <f t="shared" si="246"/>
        <v>0</v>
      </c>
      <c r="F1097" s="44">
        <f t="shared" si="247"/>
        <v>0</v>
      </c>
      <c r="G1097" s="44">
        <f t="shared" si="248"/>
        <v>0</v>
      </c>
      <c r="H1097" s="44">
        <f t="shared" si="249"/>
        <v>0</v>
      </c>
      <c r="I1097" s="44">
        <f t="shared" si="250"/>
        <v>0</v>
      </c>
      <c r="J1097" s="44">
        <f t="shared" si="251"/>
        <v>0</v>
      </c>
      <c r="K1097" s="44">
        <f t="shared" si="252"/>
        <v>0</v>
      </c>
      <c r="L1097" s="44">
        <f t="shared" si="253"/>
        <v>0</v>
      </c>
      <c r="M1097" s="44">
        <f t="shared" ca="1" si="254"/>
        <v>-5.1713956673790377E-6</v>
      </c>
      <c r="N1097" s="44">
        <f t="shared" ca="1" si="255"/>
        <v>0</v>
      </c>
      <c r="O1097" s="124">
        <f t="shared" ca="1" si="256"/>
        <v>0</v>
      </c>
      <c r="P1097" s="44">
        <f t="shared" ca="1" si="257"/>
        <v>0</v>
      </c>
      <c r="Q1097" s="44">
        <f t="shared" ca="1" si="258"/>
        <v>0</v>
      </c>
      <c r="R1097" s="28">
        <f t="shared" ca="1" si="259"/>
        <v>5.1713956673790377E-6</v>
      </c>
    </row>
    <row r="1098" spans="3:18">
      <c r="C1098" s="121"/>
      <c r="D1098" s="123">
        <f t="shared" si="245"/>
        <v>0</v>
      </c>
      <c r="E1098" s="123">
        <f t="shared" si="246"/>
        <v>0</v>
      </c>
      <c r="F1098" s="44">
        <f t="shared" si="247"/>
        <v>0</v>
      </c>
      <c r="G1098" s="44">
        <f t="shared" si="248"/>
        <v>0</v>
      </c>
      <c r="H1098" s="44">
        <f t="shared" si="249"/>
        <v>0</v>
      </c>
      <c r="I1098" s="44">
        <f t="shared" si="250"/>
        <v>0</v>
      </c>
      <c r="J1098" s="44">
        <f t="shared" si="251"/>
        <v>0</v>
      </c>
      <c r="K1098" s="44">
        <f t="shared" si="252"/>
        <v>0</v>
      </c>
      <c r="L1098" s="44">
        <f t="shared" si="253"/>
        <v>0</v>
      </c>
      <c r="M1098" s="44">
        <f t="shared" ca="1" si="254"/>
        <v>-5.1713956673790377E-6</v>
      </c>
      <c r="N1098" s="44">
        <f t="shared" ca="1" si="255"/>
        <v>0</v>
      </c>
      <c r="O1098" s="124">
        <f t="shared" ca="1" si="256"/>
        <v>0</v>
      </c>
      <c r="P1098" s="44">
        <f t="shared" ca="1" si="257"/>
        <v>0</v>
      </c>
      <c r="Q1098" s="44">
        <f t="shared" ca="1" si="258"/>
        <v>0</v>
      </c>
      <c r="R1098" s="28">
        <f t="shared" ca="1" si="259"/>
        <v>5.1713956673790377E-6</v>
      </c>
    </row>
    <row r="1099" spans="3:18">
      <c r="C1099" s="121"/>
      <c r="D1099" s="123">
        <f t="shared" si="245"/>
        <v>0</v>
      </c>
      <c r="E1099" s="123">
        <f t="shared" si="246"/>
        <v>0</v>
      </c>
      <c r="F1099" s="44">
        <f t="shared" si="247"/>
        <v>0</v>
      </c>
      <c r="G1099" s="44">
        <f t="shared" si="248"/>
        <v>0</v>
      </c>
      <c r="H1099" s="44">
        <f t="shared" si="249"/>
        <v>0</v>
      </c>
      <c r="I1099" s="44">
        <f t="shared" si="250"/>
        <v>0</v>
      </c>
      <c r="J1099" s="44">
        <f t="shared" si="251"/>
        <v>0</v>
      </c>
      <c r="K1099" s="44">
        <f t="shared" si="252"/>
        <v>0</v>
      </c>
      <c r="L1099" s="44">
        <f t="shared" si="253"/>
        <v>0</v>
      </c>
      <c r="M1099" s="44">
        <f t="shared" ca="1" si="254"/>
        <v>-5.1713956673790377E-6</v>
      </c>
      <c r="N1099" s="44">
        <f t="shared" ca="1" si="255"/>
        <v>0</v>
      </c>
      <c r="O1099" s="124">
        <f t="shared" ca="1" si="256"/>
        <v>0</v>
      </c>
      <c r="P1099" s="44">
        <f t="shared" ca="1" si="257"/>
        <v>0</v>
      </c>
      <c r="Q1099" s="44">
        <f t="shared" ca="1" si="258"/>
        <v>0</v>
      </c>
      <c r="R1099" s="28">
        <f t="shared" ca="1" si="259"/>
        <v>5.1713956673790377E-6</v>
      </c>
    </row>
    <row r="1100" spans="3:18">
      <c r="C1100" s="121"/>
      <c r="D1100" s="123">
        <f t="shared" si="245"/>
        <v>0</v>
      </c>
      <c r="E1100" s="123">
        <f t="shared" si="246"/>
        <v>0</v>
      </c>
      <c r="F1100" s="44">
        <f t="shared" si="247"/>
        <v>0</v>
      </c>
      <c r="G1100" s="44">
        <f t="shared" si="248"/>
        <v>0</v>
      </c>
      <c r="H1100" s="44">
        <f t="shared" si="249"/>
        <v>0</v>
      </c>
      <c r="I1100" s="44">
        <f t="shared" si="250"/>
        <v>0</v>
      </c>
      <c r="J1100" s="44">
        <f t="shared" si="251"/>
        <v>0</v>
      </c>
      <c r="K1100" s="44">
        <f t="shared" si="252"/>
        <v>0</v>
      </c>
      <c r="L1100" s="44">
        <f t="shared" si="253"/>
        <v>0</v>
      </c>
      <c r="M1100" s="44">
        <f t="shared" ca="1" si="254"/>
        <v>-5.1713956673790377E-6</v>
      </c>
      <c r="N1100" s="44">
        <f t="shared" ca="1" si="255"/>
        <v>0</v>
      </c>
      <c r="O1100" s="124">
        <f t="shared" ca="1" si="256"/>
        <v>0</v>
      </c>
      <c r="P1100" s="44">
        <f t="shared" ca="1" si="257"/>
        <v>0</v>
      </c>
      <c r="Q1100" s="44">
        <f t="shared" ca="1" si="258"/>
        <v>0</v>
      </c>
      <c r="R1100" s="28">
        <f t="shared" ca="1" si="259"/>
        <v>5.1713956673790377E-6</v>
      </c>
    </row>
    <row r="1101" spans="3:18">
      <c r="C1101" s="121"/>
      <c r="D1101" s="123">
        <f t="shared" si="245"/>
        <v>0</v>
      </c>
      <c r="E1101" s="123">
        <f t="shared" si="246"/>
        <v>0</v>
      </c>
      <c r="F1101" s="44">
        <f t="shared" si="247"/>
        <v>0</v>
      </c>
      <c r="G1101" s="44">
        <f t="shared" si="248"/>
        <v>0</v>
      </c>
      <c r="H1101" s="44">
        <f t="shared" si="249"/>
        <v>0</v>
      </c>
      <c r="I1101" s="44">
        <f t="shared" si="250"/>
        <v>0</v>
      </c>
      <c r="J1101" s="44">
        <f t="shared" si="251"/>
        <v>0</v>
      </c>
      <c r="K1101" s="44">
        <f t="shared" si="252"/>
        <v>0</v>
      </c>
      <c r="L1101" s="44">
        <f t="shared" si="253"/>
        <v>0</v>
      </c>
      <c r="M1101" s="44">
        <f t="shared" ca="1" si="254"/>
        <v>-5.1713956673790377E-6</v>
      </c>
      <c r="N1101" s="44">
        <f t="shared" ca="1" si="255"/>
        <v>0</v>
      </c>
      <c r="O1101" s="124">
        <f t="shared" ca="1" si="256"/>
        <v>0</v>
      </c>
      <c r="P1101" s="44">
        <f t="shared" ca="1" si="257"/>
        <v>0</v>
      </c>
      <c r="Q1101" s="44">
        <f t="shared" ca="1" si="258"/>
        <v>0</v>
      </c>
      <c r="R1101" s="28">
        <f t="shared" ca="1" si="259"/>
        <v>5.1713956673790377E-6</v>
      </c>
    </row>
    <row r="1102" spans="3:18">
      <c r="C1102" s="121"/>
      <c r="D1102" s="123">
        <f t="shared" si="245"/>
        <v>0</v>
      </c>
      <c r="E1102" s="123">
        <f t="shared" si="246"/>
        <v>0</v>
      </c>
      <c r="F1102" s="44">
        <f t="shared" si="247"/>
        <v>0</v>
      </c>
      <c r="G1102" s="44">
        <f t="shared" si="248"/>
        <v>0</v>
      </c>
      <c r="H1102" s="44">
        <f t="shared" si="249"/>
        <v>0</v>
      </c>
      <c r="I1102" s="44">
        <f t="shared" si="250"/>
        <v>0</v>
      </c>
      <c r="J1102" s="44">
        <f t="shared" si="251"/>
        <v>0</v>
      </c>
      <c r="K1102" s="44">
        <f t="shared" si="252"/>
        <v>0</v>
      </c>
      <c r="L1102" s="44">
        <f t="shared" si="253"/>
        <v>0</v>
      </c>
      <c r="M1102" s="44">
        <f t="shared" ca="1" si="254"/>
        <v>-5.1713956673790377E-6</v>
      </c>
      <c r="N1102" s="44">
        <f t="shared" ca="1" si="255"/>
        <v>0</v>
      </c>
      <c r="O1102" s="124">
        <f t="shared" ca="1" si="256"/>
        <v>0</v>
      </c>
      <c r="P1102" s="44">
        <f t="shared" ca="1" si="257"/>
        <v>0</v>
      </c>
      <c r="Q1102" s="44">
        <f t="shared" ca="1" si="258"/>
        <v>0</v>
      </c>
      <c r="R1102" s="28">
        <f t="shared" ca="1" si="259"/>
        <v>5.1713956673790377E-6</v>
      </c>
    </row>
    <row r="1103" spans="3:18">
      <c r="C1103" s="121"/>
      <c r="D1103" s="123">
        <f t="shared" si="245"/>
        <v>0</v>
      </c>
      <c r="E1103" s="123">
        <f t="shared" si="246"/>
        <v>0</v>
      </c>
      <c r="F1103" s="44">
        <f t="shared" si="247"/>
        <v>0</v>
      </c>
      <c r="G1103" s="44">
        <f t="shared" si="248"/>
        <v>0</v>
      </c>
      <c r="H1103" s="44">
        <f t="shared" si="249"/>
        <v>0</v>
      </c>
      <c r="I1103" s="44">
        <f t="shared" si="250"/>
        <v>0</v>
      </c>
      <c r="J1103" s="44">
        <f t="shared" si="251"/>
        <v>0</v>
      </c>
      <c r="K1103" s="44">
        <f t="shared" si="252"/>
        <v>0</v>
      </c>
      <c r="L1103" s="44">
        <f t="shared" si="253"/>
        <v>0</v>
      </c>
      <c r="M1103" s="44">
        <f t="shared" ca="1" si="254"/>
        <v>-5.1713956673790377E-6</v>
      </c>
      <c r="N1103" s="44">
        <f t="shared" ca="1" si="255"/>
        <v>0</v>
      </c>
      <c r="O1103" s="124">
        <f t="shared" ca="1" si="256"/>
        <v>0</v>
      </c>
      <c r="P1103" s="44">
        <f t="shared" ca="1" si="257"/>
        <v>0</v>
      </c>
      <c r="Q1103" s="44">
        <f t="shared" ca="1" si="258"/>
        <v>0</v>
      </c>
      <c r="R1103" s="28">
        <f t="shared" ca="1" si="259"/>
        <v>5.1713956673790377E-6</v>
      </c>
    </row>
    <row r="1104" spans="3:18">
      <c r="C1104" s="121"/>
      <c r="D1104" s="123">
        <f t="shared" si="245"/>
        <v>0</v>
      </c>
      <c r="E1104" s="123">
        <f t="shared" si="246"/>
        <v>0</v>
      </c>
      <c r="F1104" s="44">
        <f t="shared" si="247"/>
        <v>0</v>
      </c>
      <c r="G1104" s="44">
        <f t="shared" si="248"/>
        <v>0</v>
      </c>
      <c r="H1104" s="44">
        <f t="shared" si="249"/>
        <v>0</v>
      </c>
      <c r="I1104" s="44">
        <f t="shared" si="250"/>
        <v>0</v>
      </c>
      <c r="J1104" s="44">
        <f t="shared" si="251"/>
        <v>0</v>
      </c>
      <c r="K1104" s="44">
        <f t="shared" si="252"/>
        <v>0</v>
      </c>
      <c r="L1104" s="44">
        <f t="shared" si="253"/>
        <v>0</v>
      </c>
      <c r="M1104" s="44">
        <f t="shared" ca="1" si="254"/>
        <v>-5.1713956673790377E-6</v>
      </c>
      <c r="N1104" s="44">
        <f t="shared" ca="1" si="255"/>
        <v>0</v>
      </c>
      <c r="O1104" s="124">
        <f t="shared" ca="1" si="256"/>
        <v>0</v>
      </c>
      <c r="P1104" s="44">
        <f t="shared" ca="1" si="257"/>
        <v>0</v>
      </c>
      <c r="Q1104" s="44">
        <f t="shared" ca="1" si="258"/>
        <v>0</v>
      </c>
      <c r="R1104" s="28">
        <f t="shared" ca="1" si="259"/>
        <v>5.1713956673790377E-6</v>
      </c>
    </row>
    <row r="1105" spans="3:18">
      <c r="C1105" s="121"/>
      <c r="D1105" s="123">
        <f t="shared" si="245"/>
        <v>0</v>
      </c>
      <c r="E1105" s="123">
        <f t="shared" si="246"/>
        <v>0</v>
      </c>
      <c r="F1105" s="44">
        <f t="shared" si="247"/>
        <v>0</v>
      </c>
      <c r="G1105" s="44">
        <f t="shared" si="248"/>
        <v>0</v>
      </c>
      <c r="H1105" s="44">
        <f t="shared" si="249"/>
        <v>0</v>
      </c>
      <c r="I1105" s="44">
        <f t="shared" si="250"/>
        <v>0</v>
      </c>
      <c r="J1105" s="44">
        <f t="shared" si="251"/>
        <v>0</v>
      </c>
      <c r="K1105" s="44">
        <f t="shared" si="252"/>
        <v>0</v>
      </c>
      <c r="L1105" s="44">
        <f t="shared" si="253"/>
        <v>0</v>
      </c>
      <c r="M1105" s="44">
        <f t="shared" ca="1" si="254"/>
        <v>-5.1713956673790377E-6</v>
      </c>
      <c r="N1105" s="44">
        <f t="shared" ca="1" si="255"/>
        <v>0</v>
      </c>
      <c r="O1105" s="124">
        <f t="shared" ca="1" si="256"/>
        <v>0</v>
      </c>
      <c r="P1105" s="44">
        <f t="shared" ca="1" si="257"/>
        <v>0</v>
      </c>
      <c r="Q1105" s="44">
        <f t="shared" ca="1" si="258"/>
        <v>0</v>
      </c>
      <c r="R1105" s="28">
        <f t="shared" ca="1" si="259"/>
        <v>5.1713956673790377E-6</v>
      </c>
    </row>
    <row r="1106" spans="3:18">
      <c r="C1106" s="121"/>
      <c r="D1106" s="123">
        <f t="shared" si="245"/>
        <v>0</v>
      </c>
      <c r="E1106" s="123">
        <f t="shared" si="246"/>
        <v>0</v>
      </c>
      <c r="F1106" s="44">
        <f t="shared" si="247"/>
        <v>0</v>
      </c>
      <c r="G1106" s="44">
        <f t="shared" si="248"/>
        <v>0</v>
      </c>
      <c r="H1106" s="44">
        <f t="shared" si="249"/>
        <v>0</v>
      </c>
      <c r="I1106" s="44">
        <f t="shared" si="250"/>
        <v>0</v>
      </c>
      <c r="J1106" s="44">
        <f t="shared" si="251"/>
        <v>0</v>
      </c>
      <c r="K1106" s="44">
        <f t="shared" si="252"/>
        <v>0</v>
      </c>
      <c r="L1106" s="44">
        <f t="shared" si="253"/>
        <v>0</v>
      </c>
      <c r="M1106" s="44">
        <f t="shared" ca="1" si="254"/>
        <v>-5.1713956673790377E-6</v>
      </c>
      <c r="N1106" s="44">
        <f t="shared" ca="1" si="255"/>
        <v>0</v>
      </c>
      <c r="O1106" s="124">
        <f t="shared" ca="1" si="256"/>
        <v>0</v>
      </c>
      <c r="P1106" s="44">
        <f t="shared" ca="1" si="257"/>
        <v>0</v>
      </c>
      <c r="Q1106" s="44">
        <f t="shared" ca="1" si="258"/>
        <v>0</v>
      </c>
      <c r="R1106" s="28">
        <f t="shared" ca="1" si="259"/>
        <v>5.1713956673790377E-6</v>
      </c>
    </row>
    <row r="1107" spans="3:18">
      <c r="C1107" s="121"/>
      <c r="D1107" s="123">
        <f t="shared" si="245"/>
        <v>0</v>
      </c>
      <c r="E1107" s="123">
        <f t="shared" si="246"/>
        <v>0</v>
      </c>
      <c r="F1107" s="44">
        <f t="shared" si="247"/>
        <v>0</v>
      </c>
      <c r="G1107" s="44">
        <f t="shared" si="248"/>
        <v>0</v>
      </c>
      <c r="H1107" s="44">
        <f t="shared" si="249"/>
        <v>0</v>
      </c>
      <c r="I1107" s="44">
        <f t="shared" si="250"/>
        <v>0</v>
      </c>
      <c r="J1107" s="44">
        <f t="shared" si="251"/>
        <v>0</v>
      </c>
      <c r="K1107" s="44">
        <f t="shared" si="252"/>
        <v>0</v>
      </c>
      <c r="L1107" s="44">
        <f t="shared" si="253"/>
        <v>0</v>
      </c>
      <c r="M1107" s="44">
        <f t="shared" ca="1" si="254"/>
        <v>-5.1713956673790377E-6</v>
      </c>
      <c r="N1107" s="44">
        <f t="shared" ca="1" si="255"/>
        <v>0</v>
      </c>
      <c r="O1107" s="124">
        <f t="shared" ca="1" si="256"/>
        <v>0</v>
      </c>
      <c r="P1107" s="44">
        <f t="shared" ca="1" si="257"/>
        <v>0</v>
      </c>
      <c r="Q1107" s="44">
        <f t="shared" ca="1" si="258"/>
        <v>0</v>
      </c>
      <c r="R1107" s="28">
        <f t="shared" ca="1" si="259"/>
        <v>5.1713956673790377E-6</v>
      </c>
    </row>
    <row r="1108" spans="3:18">
      <c r="C1108" s="121"/>
      <c r="D1108" s="123">
        <f t="shared" si="245"/>
        <v>0</v>
      </c>
      <c r="E1108" s="123">
        <f t="shared" si="246"/>
        <v>0</v>
      </c>
      <c r="F1108" s="44">
        <f t="shared" si="247"/>
        <v>0</v>
      </c>
      <c r="G1108" s="44">
        <f t="shared" si="248"/>
        <v>0</v>
      </c>
      <c r="H1108" s="44">
        <f t="shared" si="249"/>
        <v>0</v>
      </c>
      <c r="I1108" s="44">
        <f t="shared" si="250"/>
        <v>0</v>
      </c>
      <c r="J1108" s="44">
        <f t="shared" si="251"/>
        <v>0</v>
      </c>
      <c r="K1108" s="44">
        <f t="shared" si="252"/>
        <v>0</v>
      </c>
      <c r="L1108" s="44">
        <f t="shared" si="253"/>
        <v>0</v>
      </c>
      <c r="M1108" s="44">
        <f t="shared" ca="1" si="254"/>
        <v>-5.1713956673790377E-6</v>
      </c>
      <c r="N1108" s="44">
        <f t="shared" ca="1" si="255"/>
        <v>0</v>
      </c>
      <c r="O1108" s="124">
        <f t="shared" ca="1" si="256"/>
        <v>0</v>
      </c>
      <c r="P1108" s="44">
        <f t="shared" ca="1" si="257"/>
        <v>0</v>
      </c>
      <c r="Q1108" s="44">
        <f t="shared" ca="1" si="258"/>
        <v>0</v>
      </c>
      <c r="R1108" s="28">
        <f t="shared" ca="1" si="259"/>
        <v>5.1713956673790377E-6</v>
      </c>
    </row>
    <row r="1109" spans="3:18">
      <c r="C1109" s="121"/>
      <c r="D1109" s="123">
        <f t="shared" ref="D1109:D1172" si="260">A1109/A$18</f>
        <v>0</v>
      </c>
      <c r="E1109" s="123">
        <f t="shared" ref="E1109:E1172" si="261">B1109/B$18</f>
        <v>0</v>
      </c>
      <c r="F1109" s="44">
        <f t="shared" ref="F1109:F1172" si="262">$C1109*D1109</f>
        <v>0</v>
      </c>
      <c r="G1109" s="44">
        <f t="shared" ref="G1109:G1172" si="263">$C1109*E1109</f>
        <v>0</v>
      </c>
      <c r="H1109" s="44">
        <f t="shared" ref="H1109:H1172" si="264">C1109*D1109*D1109</f>
        <v>0</v>
      </c>
      <c r="I1109" s="44">
        <f t="shared" ref="I1109:I1172" si="265">C1109*D1109*D1109*D1109</f>
        <v>0</v>
      </c>
      <c r="J1109" s="44">
        <f t="shared" ref="J1109:J1172" si="266">C1109*D1109*D1109*D1109*D1109</f>
        <v>0</v>
      </c>
      <c r="K1109" s="44">
        <f t="shared" ref="K1109:K1172" si="267">C1109*E1109*D1109</f>
        <v>0</v>
      </c>
      <c r="L1109" s="44">
        <f t="shared" ref="L1109:L1172" si="268">C1109*E1109*D1109*D1109</f>
        <v>0</v>
      </c>
      <c r="M1109" s="44">
        <f t="shared" ref="M1109:M1172" ca="1" si="269">+E$4+E$5*D1109+E$6*D1109^2</f>
        <v>-5.1713956673790377E-6</v>
      </c>
      <c r="N1109" s="44">
        <f t="shared" ref="N1109:N1172" ca="1" si="270">C1109*(M1109-E1109)^2</f>
        <v>0</v>
      </c>
      <c r="O1109" s="124">
        <f t="shared" ref="O1109:O1172" ca="1" si="271">(C1109*O$1-O$2*F1109+O$3*H1109)^2</f>
        <v>0</v>
      </c>
      <c r="P1109" s="44">
        <f t="shared" ref="P1109:P1172" ca="1" si="272">(-C1109*O$2+O$4*F1109-O$5*H1109)^2</f>
        <v>0</v>
      </c>
      <c r="Q1109" s="44">
        <f t="shared" ref="Q1109:Q1172" ca="1" si="273">+(C1109*O$3-F1109*O$5+H1109*O$6)^2</f>
        <v>0</v>
      </c>
      <c r="R1109" s="28">
        <f t="shared" ref="R1109:R1172" ca="1" si="274">+E1109-M1109</f>
        <v>5.1713956673790377E-6</v>
      </c>
    </row>
    <row r="1110" spans="3:18">
      <c r="C1110" s="121"/>
      <c r="D1110" s="123">
        <f t="shared" si="260"/>
        <v>0</v>
      </c>
      <c r="E1110" s="123">
        <f t="shared" si="261"/>
        <v>0</v>
      </c>
      <c r="F1110" s="44">
        <f t="shared" si="262"/>
        <v>0</v>
      </c>
      <c r="G1110" s="44">
        <f t="shared" si="263"/>
        <v>0</v>
      </c>
      <c r="H1110" s="44">
        <f t="shared" si="264"/>
        <v>0</v>
      </c>
      <c r="I1110" s="44">
        <f t="shared" si="265"/>
        <v>0</v>
      </c>
      <c r="J1110" s="44">
        <f t="shared" si="266"/>
        <v>0</v>
      </c>
      <c r="K1110" s="44">
        <f t="shared" si="267"/>
        <v>0</v>
      </c>
      <c r="L1110" s="44">
        <f t="shared" si="268"/>
        <v>0</v>
      </c>
      <c r="M1110" s="44">
        <f t="shared" ca="1" si="269"/>
        <v>-5.1713956673790377E-6</v>
      </c>
      <c r="N1110" s="44">
        <f t="shared" ca="1" si="270"/>
        <v>0</v>
      </c>
      <c r="O1110" s="124">
        <f t="shared" ca="1" si="271"/>
        <v>0</v>
      </c>
      <c r="P1110" s="44">
        <f t="shared" ca="1" si="272"/>
        <v>0</v>
      </c>
      <c r="Q1110" s="44">
        <f t="shared" ca="1" si="273"/>
        <v>0</v>
      </c>
      <c r="R1110" s="28">
        <f t="shared" ca="1" si="274"/>
        <v>5.1713956673790377E-6</v>
      </c>
    </row>
    <row r="1111" spans="3:18">
      <c r="C1111" s="121"/>
      <c r="D1111" s="123">
        <f t="shared" si="260"/>
        <v>0</v>
      </c>
      <c r="E1111" s="123">
        <f t="shared" si="261"/>
        <v>0</v>
      </c>
      <c r="F1111" s="44">
        <f t="shared" si="262"/>
        <v>0</v>
      </c>
      <c r="G1111" s="44">
        <f t="shared" si="263"/>
        <v>0</v>
      </c>
      <c r="H1111" s="44">
        <f t="shared" si="264"/>
        <v>0</v>
      </c>
      <c r="I1111" s="44">
        <f t="shared" si="265"/>
        <v>0</v>
      </c>
      <c r="J1111" s="44">
        <f t="shared" si="266"/>
        <v>0</v>
      </c>
      <c r="K1111" s="44">
        <f t="shared" si="267"/>
        <v>0</v>
      </c>
      <c r="L1111" s="44">
        <f t="shared" si="268"/>
        <v>0</v>
      </c>
      <c r="M1111" s="44">
        <f t="shared" ca="1" si="269"/>
        <v>-5.1713956673790377E-6</v>
      </c>
      <c r="N1111" s="44">
        <f t="shared" ca="1" si="270"/>
        <v>0</v>
      </c>
      <c r="O1111" s="124">
        <f t="shared" ca="1" si="271"/>
        <v>0</v>
      </c>
      <c r="P1111" s="44">
        <f t="shared" ca="1" si="272"/>
        <v>0</v>
      </c>
      <c r="Q1111" s="44">
        <f t="shared" ca="1" si="273"/>
        <v>0</v>
      </c>
      <c r="R1111" s="28">
        <f t="shared" ca="1" si="274"/>
        <v>5.1713956673790377E-6</v>
      </c>
    </row>
    <row r="1112" spans="3:18">
      <c r="C1112" s="121"/>
      <c r="D1112" s="123">
        <f t="shared" si="260"/>
        <v>0</v>
      </c>
      <c r="E1112" s="123">
        <f t="shared" si="261"/>
        <v>0</v>
      </c>
      <c r="F1112" s="44">
        <f t="shared" si="262"/>
        <v>0</v>
      </c>
      <c r="G1112" s="44">
        <f t="shared" si="263"/>
        <v>0</v>
      </c>
      <c r="H1112" s="44">
        <f t="shared" si="264"/>
        <v>0</v>
      </c>
      <c r="I1112" s="44">
        <f t="shared" si="265"/>
        <v>0</v>
      </c>
      <c r="J1112" s="44">
        <f t="shared" si="266"/>
        <v>0</v>
      </c>
      <c r="K1112" s="44">
        <f t="shared" si="267"/>
        <v>0</v>
      </c>
      <c r="L1112" s="44">
        <f t="shared" si="268"/>
        <v>0</v>
      </c>
      <c r="M1112" s="44">
        <f t="shared" ca="1" si="269"/>
        <v>-5.1713956673790377E-6</v>
      </c>
      <c r="N1112" s="44">
        <f t="shared" ca="1" si="270"/>
        <v>0</v>
      </c>
      <c r="O1112" s="124">
        <f t="shared" ca="1" si="271"/>
        <v>0</v>
      </c>
      <c r="P1112" s="44">
        <f t="shared" ca="1" si="272"/>
        <v>0</v>
      </c>
      <c r="Q1112" s="44">
        <f t="shared" ca="1" si="273"/>
        <v>0</v>
      </c>
      <c r="R1112" s="28">
        <f t="shared" ca="1" si="274"/>
        <v>5.1713956673790377E-6</v>
      </c>
    </row>
    <row r="1113" spans="3:18">
      <c r="C1113" s="121"/>
      <c r="D1113" s="123">
        <f t="shared" si="260"/>
        <v>0</v>
      </c>
      <c r="E1113" s="123">
        <f t="shared" si="261"/>
        <v>0</v>
      </c>
      <c r="F1113" s="44">
        <f t="shared" si="262"/>
        <v>0</v>
      </c>
      <c r="G1113" s="44">
        <f t="shared" si="263"/>
        <v>0</v>
      </c>
      <c r="H1113" s="44">
        <f t="shared" si="264"/>
        <v>0</v>
      </c>
      <c r="I1113" s="44">
        <f t="shared" si="265"/>
        <v>0</v>
      </c>
      <c r="J1113" s="44">
        <f t="shared" si="266"/>
        <v>0</v>
      </c>
      <c r="K1113" s="44">
        <f t="shared" si="267"/>
        <v>0</v>
      </c>
      <c r="L1113" s="44">
        <f t="shared" si="268"/>
        <v>0</v>
      </c>
      <c r="M1113" s="44">
        <f t="shared" ca="1" si="269"/>
        <v>-5.1713956673790377E-6</v>
      </c>
      <c r="N1113" s="44">
        <f t="shared" ca="1" si="270"/>
        <v>0</v>
      </c>
      <c r="O1113" s="124">
        <f t="shared" ca="1" si="271"/>
        <v>0</v>
      </c>
      <c r="P1113" s="44">
        <f t="shared" ca="1" si="272"/>
        <v>0</v>
      </c>
      <c r="Q1113" s="44">
        <f t="shared" ca="1" si="273"/>
        <v>0</v>
      </c>
      <c r="R1113" s="28">
        <f t="shared" ca="1" si="274"/>
        <v>5.1713956673790377E-6</v>
      </c>
    </row>
    <row r="1114" spans="3:18">
      <c r="C1114" s="121"/>
      <c r="D1114" s="123">
        <f t="shared" si="260"/>
        <v>0</v>
      </c>
      <c r="E1114" s="123">
        <f t="shared" si="261"/>
        <v>0</v>
      </c>
      <c r="F1114" s="44">
        <f t="shared" si="262"/>
        <v>0</v>
      </c>
      <c r="G1114" s="44">
        <f t="shared" si="263"/>
        <v>0</v>
      </c>
      <c r="H1114" s="44">
        <f t="shared" si="264"/>
        <v>0</v>
      </c>
      <c r="I1114" s="44">
        <f t="shared" si="265"/>
        <v>0</v>
      </c>
      <c r="J1114" s="44">
        <f t="shared" si="266"/>
        <v>0</v>
      </c>
      <c r="K1114" s="44">
        <f t="shared" si="267"/>
        <v>0</v>
      </c>
      <c r="L1114" s="44">
        <f t="shared" si="268"/>
        <v>0</v>
      </c>
      <c r="M1114" s="44">
        <f t="shared" ca="1" si="269"/>
        <v>-5.1713956673790377E-6</v>
      </c>
      <c r="N1114" s="44">
        <f t="shared" ca="1" si="270"/>
        <v>0</v>
      </c>
      <c r="O1114" s="124">
        <f t="shared" ca="1" si="271"/>
        <v>0</v>
      </c>
      <c r="P1114" s="44">
        <f t="shared" ca="1" si="272"/>
        <v>0</v>
      </c>
      <c r="Q1114" s="44">
        <f t="shared" ca="1" si="273"/>
        <v>0</v>
      </c>
      <c r="R1114" s="28">
        <f t="shared" ca="1" si="274"/>
        <v>5.1713956673790377E-6</v>
      </c>
    </row>
    <row r="1115" spans="3:18">
      <c r="C1115" s="121"/>
      <c r="D1115" s="123">
        <f t="shared" si="260"/>
        <v>0</v>
      </c>
      <c r="E1115" s="123">
        <f t="shared" si="261"/>
        <v>0</v>
      </c>
      <c r="F1115" s="44">
        <f t="shared" si="262"/>
        <v>0</v>
      </c>
      <c r="G1115" s="44">
        <f t="shared" si="263"/>
        <v>0</v>
      </c>
      <c r="H1115" s="44">
        <f t="shared" si="264"/>
        <v>0</v>
      </c>
      <c r="I1115" s="44">
        <f t="shared" si="265"/>
        <v>0</v>
      </c>
      <c r="J1115" s="44">
        <f t="shared" si="266"/>
        <v>0</v>
      </c>
      <c r="K1115" s="44">
        <f t="shared" si="267"/>
        <v>0</v>
      </c>
      <c r="L1115" s="44">
        <f t="shared" si="268"/>
        <v>0</v>
      </c>
      <c r="M1115" s="44">
        <f t="shared" ca="1" si="269"/>
        <v>-5.1713956673790377E-6</v>
      </c>
      <c r="N1115" s="44">
        <f t="shared" ca="1" si="270"/>
        <v>0</v>
      </c>
      <c r="O1115" s="124">
        <f t="shared" ca="1" si="271"/>
        <v>0</v>
      </c>
      <c r="P1115" s="44">
        <f t="shared" ca="1" si="272"/>
        <v>0</v>
      </c>
      <c r="Q1115" s="44">
        <f t="shared" ca="1" si="273"/>
        <v>0</v>
      </c>
      <c r="R1115" s="28">
        <f t="shared" ca="1" si="274"/>
        <v>5.1713956673790377E-6</v>
      </c>
    </row>
    <row r="1116" spans="3:18">
      <c r="C1116" s="121"/>
      <c r="D1116" s="123">
        <f t="shared" si="260"/>
        <v>0</v>
      </c>
      <c r="E1116" s="123">
        <f t="shared" si="261"/>
        <v>0</v>
      </c>
      <c r="F1116" s="44">
        <f t="shared" si="262"/>
        <v>0</v>
      </c>
      <c r="G1116" s="44">
        <f t="shared" si="263"/>
        <v>0</v>
      </c>
      <c r="H1116" s="44">
        <f t="shared" si="264"/>
        <v>0</v>
      </c>
      <c r="I1116" s="44">
        <f t="shared" si="265"/>
        <v>0</v>
      </c>
      <c r="J1116" s="44">
        <f t="shared" si="266"/>
        <v>0</v>
      </c>
      <c r="K1116" s="44">
        <f t="shared" si="267"/>
        <v>0</v>
      </c>
      <c r="L1116" s="44">
        <f t="shared" si="268"/>
        <v>0</v>
      </c>
      <c r="M1116" s="44">
        <f t="shared" ca="1" si="269"/>
        <v>-5.1713956673790377E-6</v>
      </c>
      <c r="N1116" s="44">
        <f t="shared" ca="1" si="270"/>
        <v>0</v>
      </c>
      <c r="O1116" s="124">
        <f t="shared" ca="1" si="271"/>
        <v>0</v>
      </c>
      <c r="P1116" s="44">
        <f t="shared" ca="1" si="272"/>
        <v>0</v>
      </c>
      <c r="Q1116" s="44">
        <f t="shared" ca="1" si="273"/>
        <v>0</v>
      </c>
      <c r="R1116" s="28">
        <f t="shared" ca="1" si="274"/>
        <v>5.1713956673790377E-6</v>
      </c>
    </row>
    <row r="1117" spans="3:18">
      <c r="C1117" s="121"/>
      <c r="D1117" s="123">
        <f t="shared" si="260"/>
        <v>0</v>
      </c>
      <c r="E1117" s="123">
        <f t="shared" si="261"/>
        <v>0</v>
      </c>
      <c r="F1117" s="44">
        <f t="shared" si="262"/>
        <v>0</v>
      </c>
      <c r="G1117" s="44">
        <f t="shared" si="263"/>
        <v>0</v>
      </c>
      <c r="H1117" s="44">
        <f t="shared" si="264"/>
        <v>0</v>
      </c>
      <c r="I1117" s="44">
        <f t="shared" si="265"/>
        <v>0</v>
      </c>
      <c r="J1117" s="44">
        <f t="shared" si="266"/>
        <v>0</v>
      </c>
      <c r="K1117" s="44">
        <f t="shared" si="267"/>
        <v>0</v>
      </c>
      <c r="L1117" s="44">
        <f t="shared" si="268"/>
        <v>0</v>
      </c>
      <c r="M1117" s="44">
        <f t="shared" ca="1" si="269"/>
        <v>-5.1713956673790377E-6</v>
      </c>
      <c r="N1117" s="44">
        <f t="shared" ca="1" si="270"/>
        <v>0</v>
      </c>
      <c r="O1117" s="124">
        <f t="shared" ca="1" si="271"/>
        <v>0</v>
      </c>
      <c r="P1117" s="44">
        <f t="shared" ca="1" si="272"/>
        <v>0</v>
      </c>
      <c r="Q1117" s="44">
        <f t="shared" ca="1" si="273"/>
        <v>0</v>
      </c>
      <c r="R1117" s="28">
        <f t="shared" ca="1" si="274"/>
        <v>5.1713956673790377E-6</v>
      </c>
    </row>
    <row r="1118" spans="3:18">
      <c r="C1118" s="121"/>
      <c r="D1118" s="123">
        <f t="shared" si="260"/>
        <v>0</v>
      </c>
      <c r="E1118" s="123">
        <f t="shared" si="261"/>
        <v>0</v>
      </c>
      <c r="F1118" s="44">
        <f t="shared" si="262"/>
        <v>0</v>
      </c>
      <c r="G1118" s="44">
        <f t="shared" si="263"/>
        <v>0</v>
      </c>
      <c r="H1118" s="44">
        <f t="shared" si="264"/>
        <v>0</v>
      </c>
      <c r="I1118" s="44">
        <f t="shared" si="265"/>
        <v>0</v>
      </c>
      <c r="J1118" s="44">
        <f t="shared" si="266"/>
        <v>0</v>
      </c>
      <c r="K1118" s="44">
        <f t="shared" si="267"/>
        <v>0</v>
      </c>
      <c r="L1118" s="44">
        <f t="shared" si="268"/>
        <v>0</v>
      </c>
      <c r="M1118" s="44">
        <f t="shared" ca="1" si="269"/>
        <v>-5.1713956673790377E-6</v>
      </c>
      <c r="N1118" s="44">
        <f t="shared" ca="1" si="270"/>
        <v>0</v>
      </c>
      <c r="O1118" s="124">
        <f t="shared" ca="1" si="271"/>
        <v>0</v>
      </c>
      <c r="P1118" s="44">
        <f t="shared" ca="1" si="272"/>
        <v>0</v>
      </c>
      <c r="Q1118" s="44">
        <f t="shared" ca="1" si="273"/>
        <v>0</v>
      </c>
      <c r="R1118" s="28">
        <f t="shared" ca="1" si="274"/>
        <v>5.1713956673790377E-6</v>
      </c>
    </row>
    <row r="1119" spans="3:18">
      <c r="C1119" s="121"/>
      <c r="D1119" s="123">
        <f t="shared" si="260"/>
        <v>0</v>
      </c>
      <c r="E1119" s="123">
        <f t="shared" si="261"/>
        <v>0</v>
      </c>
      <c r="F1119" s="44">
        <f t="shared" si="262"/>
        <v>0</v>
      </c>
      <c r="G1119" s="44">
        <f t="shared" si="263"/>
        <v>0</v>
      </c>
      <c r="H1119" s="44">
        <f t="shared" si="264"/>
        <v>0</v>
      </c>
      <c r="I1119" s="44">
        <f t="shared" si="265"/>
        <v>0</v>
      </c>
      <c r="J1119" s="44">
        <f t="shared" si="266"/>
        <v>0</v>
      </c>
      <c r="K1119" s="44">
        <f t="shared" si="267"/>
        <v>0</v>
      </c>
      <c r="L1119" s="44">
        <f t="shared" si="268"/>
        <v>0</v>
      </c>
      <c r="M1119" s="44">
        <f t="shared" ca="1" si="269"/>
        <v>-5.1713956673790377E-6</v>
      </c>
      <c r="N1119" s="44">
        <f t="shared" ca="1" si="270"/>
        <v>0</v>
      </c>
      <c r="O1119" s="124">
        <f t="shared" ca="1" si="271"/>
        <v>0</v>
      </c>
      <c r="P1119" s="44">
        <f t="shared" ca="1" si="272"/>
        <v>0</v>
      </c>
      <c r="Q1119" s="44">
        <f t="shared" ca="1" si="273"/>
        <v>0</v>
      </c>
      <c r="R1119" s="28">
        <f t="shared" ca="1" si="274"/>
        <v>5.1713956673790377E-6</v>
      </c>
    </row>
    <row r="1120" spans="3:18">
      <c r="C1120" s="121"/>
      <c r="D1120" s="123">
        <f t="shared" si="260"/>
        <v>0</v>
      </c>
      <c r="E1120" s="123">
        <f t="shared" si="261"/>
        <v>0</v>
      </c>
      <c r="F1120" s="44">
        <f t="shared" si="262"/>
        <v>0</v>
      </c>
      <c r="G1120" s="44">
        <f t="shared" si="263"/>
        <v>0</v>
      </c>
      <c r="H1120" s="44">
        <f t="shared" si="264"/>
        <v>0</v>
      </c>
      <c r="I1120" s="44">
        <f t="shared" si="265"/>
        <v>0</v>
      </c>
      <c r="J1120" s="44">
        <f t="shared" si="266"/>
        <v>0</v>
      </c>
      <c r="K1120" s="44">
        <f t="shared" si="267"/>
        <v>0</v>
      </c>
      <c r="L1120" s="44">
        <f t="shared" si="268"/>
        <v>0</v>
      </c>
      <c r="M1120" s="44">
        <f t="shared" ca="1" si="269"/>
        <v>-5.1713956673790377E-6</v>
      </c>
      <c r="N1120" s="44">
        <f t="shared" ca="1" si="270"/>
        <v>0</v>
      </c>
      <c r="O1120" s="124">
        <f t="shared" ca="1" si="271"/>
        <v>0</v>
      </c>
      <c r="P1120" s="44">
        <f t="shared" ca="1" si="272"/>
        <v>0</v>
      </c>
      <c r="Q1120" s="44">
        <f t="shared" ca="1" si="273"/>
        <v>0</v>
      </c>
      <c r="R1120" s="28">
        <f t="shared" ca="1" si="274"/>
        <v>5.1713956673790377E-6</v>
      </c>
    </row>
    <row r="1121" spans="3:18">
      <c r="C1121" s="121"/>
      <c r="D1121" s="123">
        <f t="shared" si="260"/>
        <v>0</v>
      </c>
      <c r="E1121" s="123">
        <f t="shared" si="261"/>
        <v>0</v>
      </c>
      <c r="F1121" s="44">
        <f t="shared" si="262"/>
        <v>0</v>
      </c>
      <c r="G1121" s="44">
        <f t="shared" si="263"/>
        <v>0</v>
      </c>
      <c r="H1121" s="44">
        <f t="shared" si="264"/>
        <v>0</v>
      </c>
      <c r="I1121" s="44">
        <f t="shared" si="265"/>
        <v>0</v>
      </c>
      <c r="J1121" s="44">
        <f t="shared" si="266"/>
        <v>0</v>
      </c>
      <c r="K1121" s="44">
        <f t="shared" si="267"/>
        <v>0</v>
      </c>
      <c r="L1121" s="44">
        <f t="shared" si="268"/>
        <v>0</v>
      </c>
      <c r="M1121" s="44">
        <f t="shared" ca="1" si="269"/>
        <v>-5.1713956673790377E-6</v>
      </c>
      <c r="N1121" s="44">
        <f t="shared" ca="1" si="270"/>
        <v>0</v>
      </c>
      <c r="O1121" s="124">
        <f t="shared" ca="1" si="271"/>
        <v>0</v>
      </c>
      <c r="P1121" s="44">
        <f t="shared" ca="1" si="272"/>
        <v>0</v>
      </c>
      <c r="Q1121" s="44">
        <f t="shared" ca="1" si="273"/>
        <v>0</v>
      </c>
      <c r="R1121" s="28">
        <f t="shared" ca="1" si="274"/>
        <v>5.1713956673790377E-6</v>
      </c>
    </row>
    <row r="1122" spans="3:18">
      <c r="C1122" s="121"/>
      <c r="D1122" s="123">
        <f t="shared" si="260"/>
        <v>0</v>
      </c>
      <c r="E1122" s="123">
        <f t="shared" si="261"/>
        <v>0</v>
      </c>
      <c r="F1122" s="44">
        <f t="shared" si="262"/>
        <v>0</v>
      </c>
      <c r="G1122" s="44">
        <f t="shared" si="263"/>
        <v>0</v>
      </c>
      <c r="H1122" s="44">
        <f t="shared" si="264"/>
        <v>0</v>
      </c>
      <c r="I1122" s="44">
        <f t="shared" si="265"/>
        <v>0</v>
      </c>
      <c r="J1122" s="44">
        <f t="shared" si="266"/>
        <v>0</v>
      </c>
      <c r="K1122" s="44">
        <f t="shared" si="267"/>
        <v>0</v>
      </c>
      <c r="L1122" s="44">
        <f t="shared" si="268"/>
        <v>0</v>
      </c>
      <c r="M1122" s="44">
        <f t="shared" ca="1" si="269"/>
        <v>-5.1713956673790377E-6</v>
      </c>
      <c r="N1122" s="44">
        <f t="shared" ca="1" si="270"/>
        <v>0</v>
      </c>
      <c r="O1122" s="124">
        <f t="shared" ca="1" si="271"/>
        <v>0</v>
      </c>
      <c r="P1122" s="44">
        <f t="shared" ca="1" si="272"/>
        <v>0</v>
      </c>
      <c r="Q1122" s="44">
        <f t="shared" ca="1" si="273"/>
        <v>0</v>
      </c>
      <c r="R1122" s="28">
        <f t="shared" ca="1" si="274"/>
        <v>5.1713956673790377E-6</v>
      </c>
    </row>
    <row r="1123" spans="3:18">
      <c r="C1123" s="121"/>
      <c r="D1123" s="123">
        <f t="shared" si="260"/>
        <v>0</v>
      </c>
      <c r="E1123" s="123">
        <f t="shared" si="261"/>
        <v>0</v>
      </c>
      <c r="F1123" s="44">
        <f t="shared" si="262"/>
        <v>0</v>
      </c>
      <c r="G1123" s="44">
        <f t="shared" si="263"/>
        <v>0</v>
      </c>
      <c r="H1123" s="44">
        <f t="shared" si="264"/>
        <v>0</v>
      </c>
      <c r="I1123" s="44">
        <f t="shared" si="265"/>
        <v>0</v>
      </c>
      <c r="J1123" s="44">
        <f t="shared" si="266"/>
        <v>0</v>
      </c>
      <c r="K1123" s="44">
        <f t="shared" si="267"/>
        <v>0</v>
      </c>
      <c r="L1123" s="44">
        <f t="shared" si="268"/>
        <v>0</v>
      </c>
      <c r="M1123" s="44">
        <f t="shared" ca="1" si="269"/>
        <v>-5.1713956673790377E-6</v>
      </c>
      <c r="N1123" s="44">
        <f t="shared" ca="1" si="270"/>
        <v>0</v>
      </c>
      <c r="O1123" s="124">
        <f t="shared" ca="1" si="271"/>
        <v>0</v>
      </c>
      <c r="P1123" s="44">
        <f t="shared" ca="1" si="272"/>
        <v>0</v>
      </c>
      <c r="Q1123" s="44">
        <f t="shared" ca="1" si="273"/>
        <v>0</v>
      </c>
      <c r="R1123" s="28">
        <f t="shared" ca="1" si="274"/>
        <v>5.1713956673790377E-6</v>
      </c>
    </row>
    <row r="1124" spans="3:18">
      <c r="C1124" s="121"/>
      <c r="D1124" s="123">
        <f t="shared" si="260"/>
        <v>0</v>
      </c>
      <c r="E1124" s="123">
        <f t="shared" si="261"/>
        <v>0</v>
      </c>
      <c r="F1124" s="44">
        <f t="shared" si="262"/>
        <v>0</v>
      </c>
      <c r="G1124" s="44">
        <f t="shared" si="263"/>
        <v>0</v>
      </c>
      <c r="H1124" s="44">
        <f t="shared" si="264"/>
        <v>0</v>
      </c>
      <c r="I1124" s="44">
        <f t="shared" si="265"/>
        <v>0</v>
      </c>
      <c r="J1124" s="44">
        <f t="shared" si="266"/>
        <v>0</v>
      </c>
      <c r="K1124" s="44">
        <f t="shared" si="267"/>
        <v>0</v>
      </c>
      <c r="L1124" s="44">
        <f t="shared" si="268"/>
        <v>0</v>
      </c>
      <c r="M1124" s="44">
        <f t="shared" ca="1" si="269"/>
        <v>-5.1713956673790377E-6</v>
      </c>
      <c r="N1124" s="44">
        <f t="shared" ca="1" si="270"/>
        <v>0</v>
      </c>
      <c r="O1124" s="124">
        <f t="shared" ca="1" si="271"/>
        <v>0</v>
      </c>
      <c r="P1124" s="44">
        <f t="shared" ca="1" si="272"/>
        <v>0</v>
      </c>
      <c r="Q1124" s="44">
        <f t="shared" ca="1" si="273"/>
        <v>0</v>
      </c>
      <c r="R1124" s="28">
        <f t="shared" ca="1" si="274"/>
        <v>5.1713956673790377E-6</v>
      </c>
    </row>
    <row r="1125" spans="3:18">
      <c r="C1125" s="121"/>
      <c r="D1125" s="123">
        <f t="shared" si="260"/>
        <v>0</v>
      </c>
      <c r="E1125" s="123">
        <f t="shared" si="261"/>
        <v>0</v>
      </c>
      <c r="F1125" s="44">
        <f t="shared" si="262"/>
        <v>0</v>
      </c>
      <c r="G1125" s="44">
        <f t="shared" si="263"/>
        <v>0</v>
      </c>
      <c r="H1125" s="44">
        <f t="shared" si="264"/>
        <v>0</v>
      </c>
      <c r="I1125" s="44">
        <f t="shared" si="265"/>
        <v>0</v>
      </c>
      <c r="J1125" s="44">
        <f t="shared" si="266"/>
        <v>0</v>
      </c>
      <c r="K1125" s="44">
        <f t="shared" si="267"/>
        <v>0</v>
      </c>
      <c r="L1125" s="44">
        <f t="shared" si="268"/>
        <v>0</v>
      </c>
      <c r="M1125" s="44">
        <f t="shared" ca="1" si="269"/>
        <v>-5.1713956673790377E-6</v>
      </c>
      <c r="N1125" s="44">
        <f t="shared" ca="1" si="270"/>
        <v>0</v>
      </c>
      <c r="O1125" s="124">
        <f t="shared" ca="1" si="271"/>
        <v>0</v>
      </c>
      <c r="P1125" s="44">
        <f t="shared" ca="1" si="272"/>
        <v>0</v>
      </c>
      <c r="Q1125" s="44">
        <f t="shared" ca="1" si="273"/>
        <v>0</v>
      </c>
      <c r="R1125" s="28">
        <f t="shared" ca="1" si="274"/>
        <v>5.1713956673790377E-6</v>
      </c>
    </row>
    <row r="1126" spans="3:18">
      <c r="C1126" s="121"/>
      <c r="D1126" s="123">
        <f t="shared" si="260"/>
        <v>0</v>
      </c>
      <c r="E1126" s="123">
        <f t="shared" si="261"/>
        <v>0</v>
      </c>
      <c r="F1126" s="44">
        <f t="shared" si="262"/>
        <v>0</v>
      </c>
      <c r="G1126" s="44">
        <f t="shared" si="263"/>
        <v>0</v>
      </c>
      <c r="H1126" s="44">
        <f t="shared" si="264"/>
        <v>0</v>
      </c>
      <c r="I1126" s="44">
        <f t="shared" si="265"/>
        <v>0</v>
      </c>
      <c r="J1126" s="44">
        <f t="shared" si="266"/>
        <v>0</v>
      </c>
      <c r="K1126" s="44">
        <f t="shared" si="267"/>
        <v>0</v>
      </c>
      <c r="L1126" s="44">
        <f t="shared" si="268"/>
        <v>0</v>
      </c>
      <c r="M1126" s="44">
        <f t="shared" ca="1" si="269"/>
        <v>-5.1713956673790377E-6</v>
      </c>
      <c r="N1126" s="44">
        <f t="shared" ca="1" si="270"/>
        <v>0</v>
      </c>
      <c r="O1126" s="124">
        <f t="shared" ca="1" si="271"/>
        <v>0</v>
      </c>
      <c r="P1126" s="44">
        <f t="shared" ca="1" si="272"/>
        <v>0</v>
      </c>
      <c r="Q1126" s="44">
        <f t="shared" ca="1" si="273"/>
        <v>0</v>
      </c>
      <c r="R1126" s="28">
        <f t="shared" ca="1" si="274"/>
        <v>5.1713956673790377E-6</v>
      </c>
    </row>
    <row r="1127" spans="3:18">
      <c r="C1127" s="121"/>
      <c r="D1127" s="123">
        <f t="shared" si="260"/>
        <v>0</v>
      </c>
      <c r="E1127" s="123">
        <f t="shared" si="261"/>
        <v>0</v>
      </c>
      <c r="F1127" s="44">
        <f t="shared" si="262"/>
        <v>0</v>
      </c>
      <c r="G1127" s="44">
        <f t="shared" si="263"/>
        <v>0</v>
      </c>
      <c r="H1127" s="44">
        <f t="shared" si="264"/>
        <v>0</v>
      </c>
      <c r="I1127" s="44">
        <f t="shared" si="265"/>
        <v>0</v>
      </c>
      <c r="J1127" s="44">
        <f t="shared" si="266"/>
        <v>0</v>
      </c>
      <c r="K1127" s="44">
        <f t="shared" si="267"/>
        <v>0</v>
      </c>
      <c r="L1127" s="44">
        <f t="shared" si="268"/>
        <v>0</v>
      </c>
      <c r="M1127" s="44">
        <f t="shared" ca="1" si="269"/>
        <v>-5.1713956673790377E-6</v>
      </c>
      <c r="N1127" s="44">
        <f t="shared" ca="1" si="270"/>
        <v>0</v>
      </c>
      <c r="O1127" s="124">
        <f t="shared" ca="1" si="271"/>
        <v>0</v>
      </c>
      <c r="P1127" s="44">
        <f t="shared" ca="1" si="272"/>
        <v>0</v>
      </c>
      <c r="Q1127" s="44">
        <f t="shared" ca="1" si="273"/>
        <v>0</v>
      </c>
      <c r="R1127" s="28">
        <f t="shared" ca="1" si="274"/>
        <v>5.1713956673790377E-6</v>
      </c>
    </row>
    <row r="1128" spans="3:18">
      <c r="C1128" s="121"/>
      <c r="D1128" s="123">
        <f t="shared" si="260"/>
        <v>0</v>
      </c>
      <c r="E1128" s="123">
        <f t="shared" si="261"/>
        <v>0</v>
      </c>
      <c r="F1128" s="44">
        <f t="shared" si="262"/>
        <v>0</v>
      </c>
      <c r="G1128" s="44">
        <f t="shared" si="263"/>
        <v>0</v>
      </c>
      <c r="H1128" s="44">
        <f t="shared" si="264"/>
        <v>0</v>
      </c>
      <c r="I1128" s="44">
        <f t="shared" si="265"/>
        <v>0</v>
      </c>
      <c r="J1128" s="44">
        <f t="shared" si="266"/>
        <v>0</v>
      </c>
      <c r="K1128" s="44">
        <f t="shared" si="267"/>
        <v>0</v>
      </c>
      <c r="L1128" s="44">
        <f t="shared" si="268"/>
        <v>0</v>
      </c>
      <c r="M1128" s="44">
        <f t="shared" ca="1" si="269"/>
        <v>-5.1713956673790377E-6</v>
      </c>
      <c r="N1128" s="44">
        <f t="shared" ca="1" si="270"/>
        <v>0</v>
      </c>
      <c r="O1128" s="124">
        <f t="shared" ca="1" si="271"/>
        <v>0</v>
      </c>
      <c r="P1128" s="44">
        <f t="shared" ca="1" si="272"/>
        <v>0</v>
      </c>
      <c r="Q1128" s="44">
        <f t="shared" ca="1" si="273"/>
        <v>0</v>
      </c>
      <c r="R1128" s="28">
        <f t="shared" ca="1" si="274"/>
        <v>5.1713956673790377E-6</v>
      </c>
    </row>
    <row r="1129" spans="3:18">
      <c r="C1129" s="121"/>
      <c r="D1129" s="123">
        <f t="shared" si="260"/>
        <v>0</v>
      </c>
      <c r="E1129" s="123">
        <f t="shared" si="261"/>
        <v>0</v>
      </c>
      <c r="F1129" s="44">
        <f t="shared" si="262"/>
        <v>0</v>
      </c>
      <c r="G1129" s="44">
        <f t="shared" si="263"/>
        <v>0</v>
      </c>
      <c r="H1129" s="44">
        <f t="shared" si="264"/>
        <v>0</v>
      </c>
      <c r="I1129" s="44">
        <f t="shared" si="265"/>
        <v>0</v>
      </c>
      <c r="J1129" s="44">
        <f t="shared" si="266"/>
        <v>0</v>
      </c>
      <c r="K1129" s="44">
        <f t="shared" si="267"/>
        <v>0</v>
      </c>
      <c r="L1129" s="44">
        <f t="shared" si="268"/>
        <v>0</v>
      </c>
      <c r="M1129" s="44">
        <f t="shared" ca="1" si="269"/>
        <v>-5.1713956673790377E-6</v>
      </c>
      <c r="N1129" s="44">
        <f t="shared" ca="1" si="270"/>
        <v>0</v>
      </c>
      <c r="O1129" s="124">
        <f t="shared" ca="1" si="271"/>
        <v>0</v>
      </c>
      <c r="P1129" s="44">
        <f t="shared" ca="1" si="272"/>
        <v>0</v>
      </c>
      <c r="Q1129" s="44">
        <f t="shared" ca="1" si="273"/>
        <v>0</v>
      </c>
      <c r="R1129" s="28">
        <f t="shared" ca="1" si="274"/>
        <v>5.1713956673790377E-6</v>
      </c>
    </row>
    <row r="1130" spans="3:18">
      <c r="C1130" s="121"/>
      <c r="D1130" s="123">
        <f t="shared" si="260"/>
        <v>0</v>
      </c>
      <c r="E1130" s="123">
        <f t="shared" si="261"/>
        <v>0</v>
      </c>
      <c r="F1130" s="44">
        <f t="shared" si="262"/>
        <v>0</v>
      </c>
      <c r="G1130" s="44">
        <f t="shared" si="263"/>
        <v>0</v>
      </c>
      <c r="H1130" s="44">
        <f t="shared" si="264"/>
        <v>0</v>
      </c>
      <c r="I1130" s="44">
        <f t="shared" si="265"/>
        <v>0</v>
      </c>
      <c r="J1130" s="44">
        <f t="shared" si="266"/>
        <v>0</v>
      </c>
      <c r="K1130" s="44">
        <f t="shared" si="267"/>
        <v>0</v>
      </c>
      <c r="L1130" s="44">
        <f t="shared" si="268"/>
        <v>0</v>
      </c>
      <c r="M1130" s="44">
        <f t="shared" ca="1" si="269"/>
        <v>-5.1713956673790377E-6</v>
      </c>
      <c r="N1130" s="44">
        <f t="shared" ca="1" si="270"/>
        <v>0</v>
      </c>
      <c r="O1130" s="124">
        <f t="shared" ca="1" si="271"/>
        <v>0</v>
      </c>
      <c r="P1130" s="44">
        <f t="shared" ca="1" si="272"/>
        <v>0</v>
      </c>
      <c r="Q1130" s="44">
        <f t="shared" ca="1" si="273"/>
        <v>0</v>
      </c>
      <c r="R1130" s="28">
        <f t="shared" ca="1" si="274"/>
        <v>5.1713956673790377E-6</v>
      </c>
    </row>
    <row r="1131" spans="3:18">
      <c r="C1131" s="121"/>
      <c r="D1131" s="123">
        <f t="shared" si="260"/>
        <v>0</v>
      </c>
      <c r="E1131" s="123">
        <f t="shared" si="261"/>
        <v>0</v>
      </c>
      <c r="F1131" s="44">
        <f t="shared" si="262"/>
        <v>0</v>
      </c>
      <c r="G1131" s="44">
        <f t="shared" si="263"/>
        <v>0</v>
      </c>
      <c r="H1131" s="44">
        <f t="shared" si="264"/>
        <v>0</v>
      </c>
      <c r="I1131" s="44">
        <f t="shared" si="265"/>
        <v>0</v>
      </c>
      <c r="J1131" s="44">
        <f t="shared" si="266"/>
        <v>0</v>
      </c>
      <c r="K1131" s="44">
        <f t="shared" si="267"/>
        <v>0</v>
      </c>
      <c r="L1131" s="44">
        <f t="shared" si="268"/>
        <v>0</v>
      </c>
      <c r="M1131" s="44">
        <f t="shared" ca="1" si="269"/>
        <v>-5.1713956673790377E-6</v>
      </c>
      <c r="N1131" s="44">
        <f t="shared" ca="1" si="270"/>
        <v>0</v>
      </c>
      <c r="O1131" s="124">
        <f t="shared" ca="1" si="271"/>
        <v>0</v>
      </c>
      <c r="P1131" s="44">
        <f t="shared" ca="1" si="272"/>
        <v>0</v>
      </c>
      <c r="Q1131" s="44">
        <f t="shared" ca="1" si="273"/>
        <v>0</v>
      </c>
      <c r="R1131" s="28">
        <f t="shared" ca="1" si="274"/>
        <v>5.1713956673790377E-6</v>
      </c>
    </row>
    <row r="1132" spans="3:18">
      <c r="C1132" s="121"/>
      <c r="D1132" s="123">
        <f t="shared" si="260"/>
        <v>0</v>
      </c>
      <c r="E1132" s="123">
        <f t="shared" si="261"/>
        <v>0</v>
      </c>
      <c r="F1132" s="44">
        <f t="shared" si="262"/>
        <v>0</v>
      </c>
      <c r="G1132" s="44">
        <f t="shared" si="263"/>
        <v>0</v>
      </c>
      <c r="H1132" s="44">
        <f t="shared" si="264"/>
        <v>0</v>
      </c>
      <c r="I1132" s="44">
        <f t="shared" si="265"/>
        <v>0</v>
      </c>
      <c r="J1132" s="44">
        <f t="shared" si="266"/>
        <v>0</v>
      </c>
      <c r="K1132" s="44">
        <f t="shared" si="267"/>
        <v>0</v>
      </c>
      <c r="L1132" s="44">
        <f t="shared" si="268"/>
        <v>0</v>
      </c>
      <c r="M1132" s="44">
        <f t="shared" ca="1" si="269"/>
        <v>-5.1713956673790377E-6</v>
      </c>
      <c r="N1132" s="44">
        <f t="shared" ca="1" si="270"/>
        <v>0</v>
      </c>
      <c r="O1132" s="124">
        <f t="shared" ca="1" si="271"/>
        <v>0</v>
      </c>
      <c r="P1132" s="44">
        <f t="shared" ca="1" si="272"/>
        <v>0</v>
      </c>
      <c r="Q1132" s="44">
        <f t="shared" ca="1" si="273"/>
        <v>0</v>
      </c>
      <c r="R1132" s="28">
        <f t="shared" ca="1" si="274"/>
        <v>5.1713956673790377E-6</v>
      </c>
    </row>
    <row r="1133" spans="3:18">
      <c r="C1133" s="121"/>
      <c r="D1133" s="123">
        <f t="shared" si="260"/>
        <v>0</v>
      </c>
      <c r="E1133" s="123">
        <f t="shared" si="261"/>
        <v>0</v>
      </c>
      <c r="F1133" s="44">
        <f t="shared" si="262"/>
        <v>0</v>
      </c>
      <c r="G1133" s="44">
        <f t="shared" si="263"/>
        <v>0</v>
      </c>
      <c r="H1133" s="44">
        <f t="shared" si="264"/>
        <v>0</v>
      </c>
      <c r="I1133" s="44">
        <f t="shared" si="265"/>
        <v>0</v>
      </c>
      <c r="J1133" s="44">
        <f t="shared" si="266"/>
        <v>0</v>
      </c>
      <c r="K1133" s="44">
        <f t="shared" si="267"/>
        <v>0</v>
      </c>
      <c r="L1133" s="44">
        <f t="shared" si="268"/>
        <v>0</v>
      </c>
      <c r="M1133" s="44">
        <f t="shared" ca="1" si="269"/>
        <v>-5.1713956673790377E-6</v>
      </c>
      <c r="N1133" s="44">
        <f t="shared" ca="1" si="270"/>
        <v>0</v>
      </c>
      <c r="O1133" s="124">
        <f t="shared" ca="1" si="271"/>
        <v>0</v>
      </c>
      <c r="P1133" s="44">
        <f t="shared" ca="1" si="272"/>
        <v>0</v>
      </c>
      <c r="Q1133" s="44">
        <f t="shared" ca="1" si="273"/>
        <v>0</v>
      </c>
      <c r="R1133" s="28">
        <f t="shared" ca="1" si="274"/>
        <v>5.1713956673790377E-6</v>
      </c>
    </row>
    <row r="1134" spans="3:18">
      <c r="C1134" s="121"/>
      <c r="D1134" s="123">
        <f t="shared" si="260"/>
        <v>0</v>
      </c>
      <c r="E1134" s="123">
        <f t="shared" si="261"/>
        <v>0</v>
      </c>
      <c r="F1134" s="44">
        <f t="shared" si="262"/>
        <v>0</v>
      </c>
      <c r="G1134" s="44">
        <f t="shared" si="263"/>
        <v>0</v>
      </c>
      <c r="H1134" s="44">
        <f t="shared" si="264"/>
        <v>0</v>
      </c>
      <c r="I1134" s="44">
        <f t="shared" si="265"/>
        <v>0</v>
      </c>
      <c r="J1134" s="44">
        <f t="shared" si="266"/>
        <v>0</v>
      </c>
      <c r="K1134" s="44">
        <f t="shared" si="267"/>
        <v>0</v>
      </c>
      <c r="L1134" s="44">
        <f t="shared" si="268"/>
        <v>0</v>
      </c>
      <c r="M1134" s="44">
        <f t="shared" ca="1" si="269"/>
        <v>-5.1713956673790377E-6</v>
      </c>
      <c r="N1134" s="44">
        <f t="shared" ca="1" si="270"/>
        <v>0</v>
      </c>
      <c r="O1134" s="124">
        <f t="shared" ca="1" si="271"/>
        <v>0</v>
      </c>
      <c r="P1134" s="44">
        <f t="shared" ca="1" si="272"/>
        <v>0</v>
      </c>
      <c r="Q1134" s="44">
        <f t="shared" ca="1" si="273"/>
        <v>0</v>
      </c>
      <c r="R1134" s="28">
        <f t="shared" ca="1" si="274"/>
        <v>5.1713956673790377E-6</v>
      </c>
    </row>
    <row r="1135" spans="3:18">
      <c r="C1135" s="121"/>
      <c r="D1135" s="123">
        <f t="shared" si="260"/>
        <v>0</v>
      </c>
      <c r="E1135" s="123">
        <f t="shared" si="261"/>
        <v>0</v>
      </c>
      <c r="F1135" s="44">
        <f t="shared" si="262"/>
        <v>0</v>
      </c>
      <c r="G1135" s="44">
        <f t="shared" si="263"/>
        <v>0</v>
      </c>
      <c r="H1135" s="44">
        <f t="shared" si="264"/>
        <v>0</v>
      </c>
      <c r="I1135" s="44">
        <f t="shared" si="265"/>
        <v>0</v>
      </c>
      <c r="J1135" s="44">
        <f t="shared" si="266"/>
        <v>0</v>
      </c>
      <c r="K1135" s="44">
        <f t="shared" si="267"/>
        <v>0</v>
      </c>
      <c r="L1135" s="44">
        <f t="shared" si="268"/>
        <v>0</v>
      </c>
      <c r="M1135" s="44">
        <f t="shared" ca="1" si="269"/>
        <v>-5.1713956673790377E-6</v>
      </c>
      <c r="N1135" s="44">
        <f t="shared" ca="1" si="270"/>
        <v>0</v>
      </c>
      <c r="O1135" s="124">
        <f t="shared" ca="1" si="271"/>
        <v>0</v>
      </c>
      <c r="P1135" s="44">
        <f t="shared" ca="1" si="272"/>
        <v>0</v>
      </c>
      <c r="Q1135" s="44">
        <f t="shared" ca="1" si="273"/>
        <v>0</v>
      </c>
      <c r="R1135" s="28">
        <f t="shared" ca="1" si="274"/>
        <v>5.1713956673790377E-6</v>
      </c>
    </row>
    <row r="1136" spans="3:18">
      <c r="C1136" s="121"/>
      <c r="D1136" s="123">
        <f t="shared" si="260"/>
        <v>0</v>
      </c>
      <c r="E1136" s="123">
        <f t="shared" si="261"/>
        <v>0</v>
      </c>
      <c r="F1136" s="44">
        <f t="shared" si="262"/>
        <v>0</v>
      </c>
      <c r="G1136" s="44">
        <f t="shared" si="263"/>
        <v>0</v>
      </c>
      <c r="H1136" s="44">
        <f t="shared" si="264"/>
        <v>0</v>
      </c>
      <c r="I1136" s="44">
        <f t="shared" si="265"/>
        <v>0</v>
      </c>
      <c r="J1136" s="44">
        <f t="shared" si="266"/>
        <v>0</v>
      </c>
      <c r="K1136" s="44">
        <f t="shared" si="267"/>
        <v>0</v>
      </c>
      <c r="L1136" s="44">
        <f t="shared" si="268"/>
        <v>0</v>
      </c>
      <c r="M1136" s="44">
        <f t="shared" ca="1" si="269"/>
        <v>-5.1713956673790377E-6</v>
      </c>
      <c r="N1136" s="44">
        <f t="shared" ca="1" si="270"/>
        <v>0</v>
      </c>
      <c r="O1136" s="124">
        <f t="shared" ca="1" si="271"/>
        <v>0</v>
      </c>
      <c r="P1136" s="44">
        <f t="shared" ca="1" si="272"/>
        <v>0</v>
      </c>
      <c r="Q1136" s="44">
        <f t="shared" ca="1" si="273"/>
        <v>0</v>
      </c>
      <c r="R1136" s="28">
        <f t="shared" ca="1" si="274"/>
        <v>5.1713956673790377E-6</v>
      </c>
    </row>
    <row r="1137" spans="3:18">
      <c r="C1137" s="121"/>
      <c r="D1137" s="123">
        <f t="shared" si="260"/>
        <v>0</v>
      </c>
      <c r="E1137" s="123">
        <f t="shared" si="261"/>
        <v>0</v>
      </c>
      <c r="F1137" s="44">
        <f t="shared" si="262"/>
        <v>0</v>
      </c>
      <c r="G1137" s="44">
        <f t="shared" si="263"/>
        <v>0</v>
      </c>
      <c r="H1137" s="44">
        <f t="shared" si="264"/>
        <v>0</v>
      </c>
      <c r="I1137" s="44">
        <f t="shared" si="265"/>
        <v>0</v>
      </c>
      <c r="J1137" s="44">
        <f t="shared" si="266"/>
        <v>0</v>
      </c>
      <c r="K1137" s="44">
        <f t="shared" si="267"/>
        <v>0</v>
      </c>
      <c r="L1137" s="44">
        <f t="shared" si="268"/>
        <v>0</v>
      </c>
      <c r="M1137" s="44">
        <f t="shared" ca="1" si="269"/>
        <v>-5.1713956673790377E-6</v>
      </c>
      <c r="N1137" s="44">
        <f t="shared" ca="1" si="270"/>
        <v>0</v>
      </c>
      <c r="O1137" s="124">
        <f t="shared" ca="1" si="271"/>
        <v>0</v>
      </c>
      <c r="P1137" s="44">
        <f t="shared" ca="1" si="272"/>
        <v>0</v>
      </c>
      <c r="Q1137" s="44">
        <f t="shared" ca="1" si="273"/>
        <v>0</v>
      </c>
      <c r="R1137" s="28">
        <f t="shared" ca="1" si="274"/>
        <v>5.1713956673790377E-6</v>
      </c>
    </row>
    <row r="1138" spans="3:18">
      <c r="C1138" s="121"/>
      <c r="D1138" s="123">
        <f t="shared" si="260"/>
        <v>0</v>
      </c>
      <c r="E1138" s="123">
        <f t="shared" si="261"/>
        <v>0</v>
      </c>
      <c r="F1138" s="44">
        <f t="shared" si="262"/>
        <v>0</v>
      </c>
      <c r="G1138" s="44">
        <f t="shared" si="263"/>
        <v>0</v>
      </c>
      <c r="H1138" s="44">
        <f t="shared" si="264"/>
        <v>0</v>
      </c>
      <c r="I1138" s="44">
        <f t="shared" si="265"/>
        <v>0</v>
      </c>
      <c r="J1138" s="44">
        <f t="shared" si="266"/>
        <v>0</v>
      </c>
      <c r="K1138" s="44">
        <f t="shared" si="267"/>
        <v>0</v>
      </c>
      <c r="L1138" s="44">
        <f t="shared" si="268"/>
        <v>0</v>
      </c>
      <c r="M1138" s="44">
        <f t="shared" ca="1" si="269"/>
        <v>-5.1713956673790377E-6</v>
      </c>
      <c r="N1138" s="44">
        <f t="shared" ca="1" si="270"/>
        <v>0</v>
      </c>
      <c r="O1138" s="124">
        <f t="shared" ca="1" si="271"/>
        <v>0</v>
      </c>
      <c r="P1138" s="44">
        <f t="shared" ca="1" si="272"/>
        <v>0</v>
      </c>
      <c r="Q1138" s="44">
        <f t="shared" ca="1" si="273"/>
        <v>0</v>
      </c>
      <c r="R1138" s="28">
        <f t="shared" ca="1" si="274"/>
        <v>5.1713956673790377E-6</v>
      </c>
    </row>
    <row r="1139" spans="3:18">
      <c r="C1139" s="121"/>
      <c r="D1139" s="123">
        <f t="shared" si="260"/>
        <v>0</v>
      </c>
      <c r="E1139" s="123">
        <f t="shared" si="261"/>
        <v>0</v>
      </c>
      <c r="F1139" s="44">
        <f t="shared" si="262"/>
        <v>0</v>
      </c>
      <c r="G1139" s="44">
        <f t="shared" si="263"/>
        <v>0</v>
      </c>
      <c r="H1139" s="44">
        <f t="shared" si="264"/>
        <v>0</v>
      </c>
      <c r="I1139" s="44">
        <f t="shared" si="265"/>
        <v>0</v>
      </c>
      <c r="J1139" s="44">
        <f t="shared" si="266"/>
        <v>0</v>
      </c>
      <c r="K1139" s="44">
        <f t="shared" si="267"/>
        <v>0</v>
      </c>
      <c r="L1139" s="44">
        <f t="shared" si="268"/>
        <v>0</v>
      </c>
      <c r="M1139" s="44">
        <f t="shared" ca="1" si="269"/>
        <v>-5.1713956673790377E-6</v>
      </c>
      <c r="N1139" s="44">
        <f t="shared" ca="1" si="270"/>
        <v>0</v>
      </c>
      <c r="O1139" s="124">
        <f t="shared" ca="1" si="271"/>
        <v>0</v>
      </c>
      <c r="P1139" s="44">
        <f t="shared" ca="1" si="272"/>
        <v>0</v>
      </c>
      <c r="Q1139" s="44">
        <f t="shared" ca="1" si="273"/>
        <v>0</v>
      </c>
      <c r="R1139" s="28">
        <f t="shared" ca="1" si="274"/>
        <v>5.1713956673790377E-6</v>
      </c>
    </row>
    <row r="1140" spans="3:18">
      <c r="C1140" s="121"/>
      <c r="D1140" s="123">
        <f t="shared" si="260"/>
        <v>0</v>
      </c>
      <c r="E1140" s="123">
        <f t="shared" si="261"/>
        <v>0</v>
      </c>
      <c r="F1140" s="44">
        <f t="shared" si="262"/>
        <v>0</v>
      </c>
      <c r="G1140" s="44">
        <f t="shared" si="263"/>
        <v>0</v>
      </c>
      <c r="H1140" s="44">
        <f t="shared" si="264"/>
        <v>0</v>
      </c>
      <c r="I1140" s="44">
        <f t="shared" si="265"/>
        <v>0</v>
      </c>
      <c r="J1140" s="44">
        <f t="shared" si="266"/>
        <v>0</v>
      </c>
      <c r="K1140" s="44">
        <f t="shared" si="267"/>
        <v>0</v>
      </c>
      <c r="L1140" s="44">
        <f t="shared" si="268"/>
        <v>0</v>
      </c>
      <c r="M1140" s="44">
        <f t="shared" ca="1" si="269"/>
        <v>-5.1713956673790377E-6</v>
      </c>
      <c r="N1140" s="44">
        <f t="shared" ca="1" si="270"/>
        <v>0</v>
      </c>
      <c r="O1140" s="124">
        <f t="shared" ca="1" si="271"/>
        <v>0</v>
      </c>
      <c r="P1140" s="44">
        <f t="shared" ca="1" si="272"/>
        <v>0</v>
      </c>
      <c r="Q1140" s="44">
        <f t="shared" ca="1" si="273"/>
        <v>0</v>
      </c>
      <c r="R1140" s="28">
        <f t="shared" ca="1" si="274"/>
        <v>5.1713956673790377E-6</v>
      </c>
    </row>
    <row r="1141" spans="3:18">
      <c r="C1141" s="121"/>
      <c r="D1141" s="123">
        <f t="shared" si="260"/>
        <v>0</v>
      </c>
      <c r="E1141" s="123">
        <f t="shared" si="261"/>
        <v>0</v>
      </c>
      <c r="F1141" s="44">
        <f t="shared" si="262"/>
        <v>0</v>
      </c>
      <c r="G1141" s="44">
        <f t="shared" si="263"/>
        <v>0</v>
      </c>
      <c r="H1141" s="44">
        <f t="shared" si="264"/>
        <v>0</v>
      </c>
      <c r="I1141" s="44">
        <f t="shared" si="265"/>
        <v>0</v>
      </c>
      <c r="J1141" s="44">
        <f t="shared" si="266"/>
        <v>0</v>
      </c>
      <c r="K1141" s="44">
        <f t="shared" si="267"/>
        <v>0</v>
      </c>
      <c r="L1141" s="44">
        <f t="shared" si="268"/>
        <v>0</v>
      </c>
      <c r="M1141" s="44">
        <f t="shared" ca="1" si="269"/>
        <v>-5.1713956673790377E-6</v>
      </c>
      <c r="N1141" s="44">
        <f t="shared" ca="1" si="270"/>
        <v>0</v>
      </c>
      <c r="O1141" s="124">
        <f t="shared" ca="1" si="271"/>
        <v>0</v>
      </c>
      <c r="P1141" s="44">
        <f t="shared" ca="1" si="272"/>
        <v>0</v>
      </c>
      <c r="Q1141" s="44">
        <f t="shared" ca="1" si="273"/>
        <v>0</v>
      </c>
      <c r="R1141" s="28">
        <f t="shared" ca="1" si="274"/>
        <v>5.1713956673790377E-6</v>
      </c>
    </row>
    <row r="1142" spans="3:18">
      <c r="C1142" s="121"/>
      <c r="D1142" s="123">
        <f t="shared" si="260"/>
        <v>0</v>
      </c>
      <c r="E1142" s="123">
        <f t="shared" si="261"/>
        <v>0</v>
      </c>
      <c r="F1142" s="44">
        <f t="shared" si="262"/>
        <v>0</v>
      </c>
      <c r="G1142" s="44">
        <f t="shared" si="263"/>
        <v>0</v>
      </c>
      <c r="H1142" s="44">
        <f t="shared" si="264"/>
        <v>0</v>
      </c>
      <c r="I1142" s="44">
        <f t="shared" si="265"/>
        <v>0</v>
      </c>
      <c r="J1142" s="44">
        <f t="shared" si="266"/>
        <v>0</v>
      </c>
      <c r="K1142" s="44">
        <f t="shared" si="267"/>
        <v>0</v>
      </c>
      <c r="L1142" s="44">
        <f t="shared" si="268"/>
        <v>0</v>
      </c>
      <c r="M1142" s="44">
        <f t="shared" ca="1" si="269"/>
        <v>-5.1713956673790377E-6</v>
      </c>
      <c r="N1142" s="44">
        <f t="shared" ca="1" si="270"/>
        <v>0</v>
      </c>
      <c r="O1142" s="124">
        <f t="shared" ca="1" si="271"/>
        <v>0</v>
      </c>
      <c r="P1142" s="44">
        <f t="shared" ca="1" si="272"/>
        <v>0</v>
      </c>
      <c r="Q1142" s="44">
        <f t="shared" ca="1" si="273"/>
        <v>0</v>
      </c>
      <c r="R1142" s="28">
        <f t="shared" ca="1" si="274"/>
        <v>5.1713956673790377E-6</v>
      </c>
    </row>
    <row r="1143" spans="3:18">
      <c r="C1143" s="121"/>
      <c r="D1143" s="123">
        <f t="shared" si="260"/>
        <v>0</v>
      </c>
      <c r="E1143" s="123">
        <f t="shared" si="261"/>
        <v>0</v>
      </c>
      <c r="F1143" s="44">
        <f t="shared" si="262"/>
        <v>0</v>
      </c>
      <c r="G1143" s="44">
        <f t="shared" si="263"/>
        <v>0</v>
      </c>
      <c r="H1143" s="44">
        <f t="shared" si="264"/>
        <v>0</v>
      </c>
      <c r="I1143" s="44">
        <f t="shared" si="265"/>
        <v>0</v>
      </c>
      <c r="J1143" s="44">
        <f t="shared" si="266"/>
        <v>0</v>
      </c>
      <c r="K1143" s="44">
        <f t="shared" si="267"/>
        <v>0</v>
      </c>
      <c r="L1143" s="44">
        <f t="shared" si="268"/>
        <v>0</v>
      </c>
      <c r="M1143" s="44">
        <f t="shared" ca="1" si="269"/>
        <v>-5.1713956673790377E-6</v>
      </c>
      <c r="N1143" s="44">
        <f t="shared" ca="1" si="270"/>
        <v>0</v>
      </c>
      <c r="O1143" s="124">
        <f t="shared" ca="1" si="271"/>
        <v>0</v>
      </c>
      <c r="P1143" s="44">
        <f t="shared" ca="1" si="272"/>
        <v>0</v>
      </c>
      <c r="Q1143" s="44">
        <f t="shared" ca="1" si="273"/>
        <v>0</v>
      </c>
      <c r="R1143" s="28">
        <f t="shared" ca="1" si="274"/>
        <v>5.1713956673790377E-6</v>
      </c>
    </row>
    <row r="1144" spans="3:18">
      <c r="C1144" s="121"/>
      <c r="D1144" s="123">
        <f t="shared" si="260"/>
        <v>0</v>
      </c>
      <c r="E1144" s="123">
        <f t="shared" si="261"/>
        <v>0</v>
      </c>
      <c r="F1144" s="44">
        <f t="shared" si="262"/>
        <v>0</v>
      </c>
      <c r="G1144" s="44">
        <f t="shared" si="263"/>
        <v>0</v>
      </c>
      <c r="H1144" s="44">
        <f t="shared" si="264"/>
        <v>0</v>
      </c>
      <c r="I1144" s="44">
        <f t="shared" si="265"/>
        <v>0</v>
      </c>
      <c r="J1144" s="44">
        <f t="shared" si="266"/>
        <v>0</v>
      </c>
      <c r="K1144" s="44">
        <f t="shared" si="267"/>
        <v>0</v>
      </c>
      <c r="L1144" s="44">
        <f t="shared" si="268"/>
        <v>0</v>
      </c>
      <c r="M1144" s="44">
        <f t="shared" ca="1" si="269"/>
        <v>-5.1713956673790377E-6</v>
      </c>
      <c r="N1144" s="44">
        <f t="shared" ca="1" si="270"/>
        <v>0</v>
      </c>
      <c r="O1144" s="124">
        <f t="shared" ca="1" si="271"/>
        <v>0</v>
      </c>
      <c r="P1144" s="44">
        <f t="shared" ca="1" si="272"/>
        <v>0</v>
      </c>
      <c r="Q1144" s="44">
        <f t="shared" ca="1" si="273"/>
        <v>0</v>
      </c>
      <c r="R1144" s="28">
        <f t="shared" ca="1" si="274"/>
        <v>5.1713956673790377E-6</v>
      </c>
    </row>
    <row r="1145" spans="3:18">
      <c r="C1145" s="121"/>
      <c r="D1145" s="123">
        <f t="shared" si="260"/>
        <v>0</v>
      </c>
      <c r="E1145" s="123">
        <f t="shared" si="261"/>
        <v>0</v>
      </c>
      <c r="F1145" s="44">
        <f t="shared" si="262"/>
        <v>0</v>
      </c>
      <c r="G1145" s="44">
        <f t="shared" si="263"/>
        <v>0</v>
      </c>
      <c r="H1145" s="44">
        <f t="shared" si="264"/>
        <v>0</v>
      </c>
      <c r="I1145" s="44">
        <f t="shared" si="265"/>
        <v>0</v>
      </c>
      <c r="J1145" s="44">
        <f t="shared" si="266"/>
        <v>0</v>
      </c>
      <c r="K1145" s="44">
        <f t="shared" si="267"/>
        <v>0</v>
      </c>
      <c r="L1145" s="44">
        <f t="shared" si="268"/>
        <v>0</v>
      </c>
      <c r="M1145" s="44">
        <f t="shared" ca="1" si="269"/>
        <v>-5.1713956673790377E-6</v>
      </c>
      <c r="N1145" s="44">
        <f t="shared" ca="1" si="270"/>
        <v>0</v>
      </c>
      <c r="O1145" s="124">
        <f t="shared" ca="1" si="271"/>
        <v>0</v>
      </c>
      <c r="P1145" s="44">
        <f t="shared" ca="1" si="272"/>
        <v>0</v>
      </c>
      <c r="Q1145" s="44">
        <f t="shared" ca="1" si="273"/>
        <v>0</v>
      </c>
      <c r="R1145" s="28">
        <f t="shared" ca="1" si="274"/>
        <v>5.1713956673790377E-6</v>
      </c>
    </row>
    <row r="1146" spans="3:18">
      <c r="C1146" s="121"/>
      <c r="D1146" s="123">
        <f t="shared" si="260"/>
        <v>0</v>
      </c>
      <c r="E1146" s="123">
        <f t="shared" si="261"/>
        <v>0</v>
      </c>
      <c r="F1146" s="44">
        <f t="shared" si="262"/>
        <v>0</v>
      </c>
      <c r="G1146" s="44">
        <f t="shared" si="263"/>
        <v>0</v>
      </c>
      <c r="H1146" s="44">
        <f t="shared" si="264"/>
        <v>0</v>
      </c>
      <c r="I1146" s="44">
        <f t="shared" si="265"/>
        <v>0</v>
      </c>
      <c r="J1146" s="44">
        <f t="shared" si="266"/>
        <v>0</v>
      </c>
      <c r="K1146" s="44">
        <f t="shared" si="267"/>
        <v>0</v>
      </c>
      <c r="L1146" s="44">
        <f t="shared" si="268"/>
        <v>0</v>
      </c>
      <c r="M1146" s="44">
        <f t="shared" ca="1" si="269"/>
        <v>-5.1713956673790377E-6</v>
      </c>
      <c r="N1146" s="44">
        <f t="shared" ca="1" si="270"/>
        <v>0</v>
      </c>
      <c r="O1146" s="124">
        <f t="shared" ca="1" si="271"/>
        <v>0</v>
      </c>
      <c r="P1146" s="44">
        <f t="shared" ca="1" si="272"/>
        <v>0</v>
      </c>
      <c r="Q1146" s="44">
        <f t="shared" ca="1" si="273"/>
        <v>0</v>
      </c>
      <c r="R1146" s="28">
        <f t="shared" ca="1" si="274"/>
        <v>5.1713956673790377E-6</v>
      </c>
    </row>
    <row r="1147" spans="3:18">
      <c r="C1147" s="121"/>
      <c r="D1147" s="123">
        <f t="shared" si="260"/>
        <v>0</v>
      </c>
      <c r="E1147" s="123">
        <f t="shared" si="261"/>
        <v>0</v>
      </c>
      <c r="F1147" s="44">
        <f t="shared" si="262"/>
        <v>0</v>
      </c>
      <c r="G1147" s="44">
        <f t="shared" si="263"/>
        <v>0</v>
      </c>
      <c r="H1147" s="44">
        <f t="shared" si="264"/>
        <v>0</v>
      </c>
      <c r="I1147" s="44">
        <f t="shared" si="265"/>
        <v>0</v>
      </c>
      <c r="J1147" s="44">
        <f t="shared" si="266"/>
        <v>0</v>
      </c>
      <c r="K1147" s="44">
        <f t="shared" si="267"/>
        <v>0</v>
      </c>
      <c r="L1147" s="44">
        <f t="shared" si="268"/>
        <v>0</v>
      </c>
      <c r="M1147" s="44">
        <f t="shared" ca="1" si="269"/>
        <v>-5.1713956673790377E-6</v>
      </c>
      <c r="N1147" s="44">
        <f t="shared" ca="1" si="270"/>
        <v>0</v>
      </c>
      <c r="O1147" s="124">
        <f t="shared" ca="1" si="271"/>
        <v>0</v>
      </c>
      <c r="P1147" s="44">
        <f t="shared" ca="1" si="272"/>
        <v>0</v>
      </c>
      <c r="Q1147" s="44">
        <f t="shared" ca="1" si="273"/>
        <v>0</v>
      </c>
      <c r="R1147" s="28">
        <f t="shared" ca="1" si="274"/>
        <v>5.1713956673790377E-6</v>
      </c>
    </row>
    <row r="1148" spans="3:18">
      <c r="C1148" s="121"/>
      <c r="D1148" s="123">
        <f t="shared" si="260"/>
        <v>0</v>
      </c>
      <c r="E1148" s="123">
        <f t="shared" si="261"/>
        <v>0</v>
      </c>
      <c r="F1148" s="44">
        <f t="shared" si="262"/>
        <v>0</v>
      </c>
      <c r="G1148" s="44">
        <f t="shared" si="263"/>
        <v>0</v>
      </c>
      <c r="H1148" s="44">
        <f t="shared" si="264"/>
        <v>0</v>
      </c>
      <c r="I1148" s="44">
        <f t="shared" si="265"/>
        <v>0</v>
      </c>
      <c r="J1148" s="44">
        <f t="shared" si="266"/>
        <v>0</v>
      </c>
      <c r="K1148" s="44">
        <f t="shared" si="267"/>
        <v>0</v>
      </c>
      <c r="L1148" s="44">
        <f t="shared" si="268"/>
        <v>0</v>
      </c>
      <c r="M1148" s="44">
        <f t="shared" ca="1" si="269"/>
        <v>-5.1713956673790377E-6</v>
      </c>
      <c r="N1148" s="44">
        <f t="shared" ca="1" si="270"/>
        <v>0</v>
      </c>
      <c r="O1148" s="124">
        <f t="shared" ca="1" si="271"/>
        <v>0</v>
      </c>
      <c r="P1148" s="44">
        <f t="shared" ca="1" si="272"/>
        <v>0</v>
      </c>
      <c r="Q1148" s="44">
        <f t="shared" ca="1" si="273"/>
        <v>0</v>
      </c>
      <c r="R1148" s="28">
        <f t="shared" ca="1" si="274"/>
        <v>5.1713956673790377E-6</v>
      </c>
    </row>
    <row r="1149" spans="3:18">
      <c r="C1149" s="121"/>
      <c r="D1149" s="123">
        <f t="shared" si="260"/>
        <v>0</v>
      </c>
      <c r="E1149" s="123">
        <f t="shared" si="261"/>
        <v>0</v>
      </c>
      <c r="F1149" s="44">
        <f t="shared" si="262"/>
        <v>0</v>
      </c>
      <c r="G1149" s="44">
        <f t="shared" si="263"/>
        <v>0</v>
      </c>
      <c r="H1149" s="44">
        <f t="shared" si="264"/>
        <v>0</v>
      </c>
      <c r="I1149" s="44">
        <f t="shared" si="265"/>
        <v>0</v>
      </c>
      <c r="J1149" s="44">
        <f t="shared" si="266"/>
        <v>0</v>
      </c>
      <c r="K1149" s="44">
        <f t="shared" si="267"/>
        <v>0</v>
      </c>
      <c r="L1149" s="44">
        <f t="shared" si="268"/>
        <v>0</v>
      </c>
      <c r="M1149" s="44">
        <f t="shared" ca="1" si="269"/>
        <v>-5.1713956673790377E-6</v>
      </c>
      <c r="N1149" s="44">
        <f t="shared" ca="1" si="270"/>
        <v>0</v>
      </c>
      <c r="O1149" s="124">
        <f t="shared" ca="1" si="271"/>
        <v>0</v>
      </c>
      <c r="P1149" s="44">
        <f t="shared" ca="1" si="272"/>
        <v>0</v>
      </c>
      <c r="Q1149" s="44">
        <f t="shared" ca="1" si="273"/>
        <v>0</v>
      </c>
      <c r="R1149" s="28">
        <f t="shared" ca="1" si="274"/>
        <v>5.1713956673790377E-6</v>
      </c>
    </row>
    <row r="1150" spans="3:18">
      <c r="C1150" s="121"/>
      <c r="D1150" s="123">
        <f t="shared" si="260"/>
        <v>0</v>
      </c>
      <c r="E1150" s="123">
        <f t="shared" si="261"/>
        <v>0</v>
      </c>
      <c r="F1150" s="44">
        <f t="shared" si="262"/>
        <v>0</v>
      </c>
      <c r="G1150" s="44">
        <f t="shared" si="263"/>
        <v>0</v>
      </c>
      <c r="H1150" s="44">
        <f t="shared" si="264"/>
        <v>0</v>
      </c>
      <c r="I1150" s="44">
        <f t="shared" si="265"/>
        <v>0</v>
      </c>
      <c r="J1150" s="44">
        <f t="shared" si="266"/>
        <v>0</v>
      </c>
      <c r="K1150" s="44">
        <f t="shared" si="267"/>
        <v>0</v>
      </c>
      <c r="L1150" s="44">
        <f t="shared" si="268"/>
        <v>0</v>
      </c>
      <c r="M1150" s="44">
        <f t="shared" ca="1" si="269"/>
        <v>-5.1713956673790377E-6</v>
      </c>
      <c r="N1150" s="44">
        <f t="shared" ca="1" si="270"/>
        <v>0</v>
      </c>
      <c r="O1150" s="124">
        <f t="shared" ca="1" si="271"/>
        <v>0</v>
      </c>
      <c r="P1150" s="44">
        <f t="shared" ca="1" si="272"/>
        <v>0</v>
      </c>
      <c r="Q1150" s="44">
        <f t="shared" ca="1" si="273"/>
        <v>0</v>
      </c>
      <c r="R1150" s="28">
        <f t="shared" ca="1" si="274"/>
        <v>5.1713956673790377E-6</v>
      </c>
    </row>
    <row r="1151" spans="3:18">
      <c r="C1151" s="121"/>
      <c r="D1151" s="123">
        <f t="shared" si="260"/>
        <v>0</v>
      </c>
      <c r="E1151" s="123">
        <f t="shared" si="261"/>
        <v>0</v>
      </c>
      <c r="F1151" s="44">
        <f t="shared" si="262"/>
        <v>0</v>
      </c>
      <c r="G1151" s="44">
        <f t="shared" si="263"/>
        <v>0</v>
      </c>
      <c r="H1151" s="44">
        <f t="shared" si="264"/>
        <v>0</v>
      </c>
      <c r="I1151" s="44">
        <f t="shared" si="265"/>
        <v>0</v>
      </c>
      <c r="J1151" s="44">
        <f t="shared" si="266"/>
        <v>0</v>
      </c>
      <c r="K1151" s="44">
        <f t="shared" si="267"/>
        <v>0</v>
      </c>
      <c r="L1151" s="44">
        <f t="shared" si="268"/>
        <v>0</v>
      </c>
      <c r="M1151" s="44">
        <f t="shared" ca="1" si="269"/>
        <v>-5.1713956673790377E-6</v>
      </c>
      <c r="N1151" s="44">
        <f t="shared" ca="1" si="270"/>
        <v>0</v>
      </c>
      <c r="O1151" s="124">
        <f t="shared" ca="1" si="271"/>
        <v>0</v>
      </c>
      <c r="P1151" s="44">
        <f t="shared" ca="1" si="272"/>
        <v>0</v>
      </c>
      <c r="Q1151" s="44">
        <f t="shared" ca="1" si="273"/>
        <v>0</v>
      </c>
      <c r="R1151" s="28">
        <f t="shared" ca="1" si="274"/>
        <v>5.1713956673790377E-6</v>
      </c>
    </row>
    <row r="1152" spans="3:18">
      <c r="C1152" s="121"/>
      <c r="D1152" s="123">
        <f t="shared" si="260"/>
        <v>0</v>
      </c>
      <c r="E1152" s="123">
        <f t="shared" si="261"/>
        <v>0</v>
      </c>
      <c r="F1152" s="44">
        <f t="shared" si="262"/>
        <v>0</v>
      </c>
      <c r="G1152" s="44">
        <f t="shared" si="263"/>
        <v>0</v>
      </c>
      <c r="H1152" s="44">
        <f t="shared" si="264"/>
        <v>0</v>
      </c>
      <c r="I1152" s="44">
        <f t="shared" si="265"/>
        <v>0</v>
      </c>
      <c r="J1152" s="44">
        <f t="shared" si="266"/>
        <v>0</v>
      </c>
      <c r="K1152" s="44">
        <f t="shared" si="267"/>
        <v>0</v>
      </c>
      <c r="L1152" s="44">
        <f t="shared" si="268"/>
        <v>0</v>
      </c>
      <c r="M1152" s="44">
        <f t="shared" ca="1" si="269"/>
        <v>-5.1713956673790377E-6</v>
      </c>
      <c r="N1152" s="44">
        <f t="shared" ca="1" si="270"/>
        <v>0</v>
      </c>
      <c r="O1152" s="124">
        <f t="shared" ca="1" si="271"/>
        <v>0</v>
      </c>
      <c r="P1152" s="44">
        <f t="shared" ca="1" si="272"/>
        <v>0</v>
      </c>
      <c r="Q1152" s="44">
        <f t="shared" ca="1" si="273"/>
        <v>0</v>
      </c>
      <c r="R1152" s="28">
        <f t="shared" ca="1" si="274"/>
        <v>5.1713956673790377E-6</v>
      </c>
    </row>
    <row r="1153" spans="3:18">
      <c r="C1153" s="121"/>
      <c r="D1153" s="123">
        <f t="shared" si="260"/>
        <v>0</v>
      </c>
      <c r="E1153" s="123">
        <f t="shared" si="261"/>
        <v>0</v>
      </c>
      <c r="F1153" s="44">
        <f t="shared" si="262"/>
        <v>0</v>
      </c>
      <c r="G1153" s="44">
        <f t="shared" si="263"/>
        <v>0</v>
      </c>
      <c r="H1153" s="44">
        <f t="shared" si="264"/>
        <v>0</v>
      </c>
      <c r="I1153" s="44">
        <f t="shared" si="265"/>
        <v>0</v>
      </c>
      <c r="J1153" s="44">
        <f t="shared" si="266"/>
        <v>0</v>
      </c>
      <c r="K1153" s="44">
        <f t="shared" si="267"/>
        <v>0</v>
      </c>
      <c r="L1153" s="44">
        <f t="shared" si="268"/>
        <v>0</v>
      </c>
      <c r="M1153" s="44">
        <f t="shared" ca="1" si="269"/>
        <v>-5.1713956673790377E-6</v>
      </c>
      <c r="N1153" s="44">
        <f t="shared" ca="1" si="270"/>
        <v>0</v>
      </c>
      <c r="O1153" s="124">
        <f t="shared" ca="1" si="271"/>
        <v>0</v>
      </c>
      <c r="P1153" s="44">
        <f t="shared" ca="1" si="272"/>
        <v>0</v>
      </c>
      <c r="Q1153" s="44">
        <f t="shared" ca="1" si="273"/>
        <v>0</v>
      </c>
      <c r="R1153" s="28">
        <f t="shared" ca="1" si="274"/>
        <v>5.1713956673790377E-6</v>
      </c>
    </row>
    <row r="1154" spans="3:18">
      <c r="C1154" s="121"/>
      <c r="D1154" s="123">
        <f t="shared" si="260"/>
        <v>0</v>
      </c>
      <c r="E1154" s="123">
        <f t="shared" si="261"/>
        <v>0</v>
      </c>
      <c r="F1154" s="44">
        <f t="shared" si="262"/>
        <v>0</v>
      </c>
      <c r="G1154" s="44">
        <f t="shared" si="263"/>
        <v>0</v>
      </c>
      <c r="H1154" s="44">
        <f t="shared" si="264"/>
        <v>0</v>
      </c>
      <c r="I1154" s="44">
        <f t="shared" si="265"/>
        <v>0</v>
      </c>
      <c r="J1154" s="44">
        <f t="shared" si="266"/>
        <v>0</v>
      </c>
      <c r="K1154" s="44">
        <f t="shared" si="267"/>
        <v>0</v>
      </c>
      <c r="L1154" s="44">
        <f t="shared" si="268"/>
        <v>0</v>
      </c>
      <c r="M1154" s="44">
        <f t="shared" ca="1" si="269"/>
        <v>-5.1713956673790377E-6</v>
      </c>
      <c r="N1154" s="44">
        <f t="shared" ca="1" si="270"/>
        <v>0</v>
      </c>
      <c r="O1154" s="124">
        <f t="shared" ca="1" si="271"/>
        <v>0</v>
      </c>
      <c r="P1154" s="44">
        <f t="shared" ca="1" si="272"/>
        <v>0</v>
      </c>
      <c r="Q1154" s="44">
        <f t="shared" ca="1" si="273"/>
        <v>0</v>
      </c>
      <c r="R1154" s="28">
        <f t="shared" ca="1" si="274"/>
        <v>5.1713956673790377E-6</v>
      </c>
    </row>
    <row r="1155" spans="3:18">
      <c r="C1155" s="121"/>
      <c r="D1155" s="123">
        <f t="shared" si="260"/>
        <v>0</v>
      </c>
      <c r="E1155" s="123">
        <f t="shared" si="261"/>
        <v>0</v>
      </c>
      <c r="F1155" s="44">
        <f t="shared" si="262"/>
        <v>0</v>
      </c>
      <c r="G1155" s="44">
        <f t="shared" si="263"/>
        <v>0</v>
      </c>
      <c r="H1155" s="44">
        <f t="shared" si="264"/>
        <v>0</v>
      </c>
      <c r="I1155" s="44">
        <f t="shared" si="265"/>
        <v>0</v>
      </c>
      <c r="J1155" s="44">
        <f t="shared" si="266"/>
        <v>0</v>
      </c>
      <c r="K1155" s="44">
        <f t="shared" si="267"/>
        <v>0</v>
      </c>
      <c r="L1155" s="44">
        <f t="shared" si="268"/>
        <v>0</v>
      </c>
      <c r="M1155" s="44">
        <f t="shared" ca="1" si="269"/>
        <v>-5.1713956673790377E-6</v>
      </c>
      <c r="N1155" s="44">
        <f t="shared" ca="1" si="270"/>
        <v>0</v>
      </c>
      <c r="O1155" s="124">
        <f t="shared" ca="1" si="271"/>
        <v>0</v>
      </c>
      <c r="P1155" s="44">
        <f t="shared" ca="1" si="272"/>
        <v>0</v>
      </c>
      <c r="Q1155" s="44">
        <f t="shared" ca="1" si="273"/>
        <v>0</v>
      </c>
      <c r="R1155" s="28">
        <f t="shared" ca="1" si="274"/>
        <v>5.1713956673790377E-6</v>
      </c>
    </row>
    <row r="1156" spans="3:18">
      <c r="C1156" s="121"/>
      <c r="D1156" s="123">
        <f t="shared" si="260"/>
        <v>0</v>
      </c>
      <c r="E1156" s="123">
        <f t="shared" si="261"/>
        <v>0</v>
      </c>
      <c r="F1156" s="44">
        <f t="shared" si="262"/>
        <v>0</v>
      </c>
      <c r="G1156" s="44">
        <f t="shared" si="263"/>
        <v>0</v>
      </c>
      <c r="H1156" s="44">
        <f t="shared" si="264"/>
        <v>0</v>
      </c>
      <c r="I1156" s="44">
        <f t="shared" si="265"/>
        <v>0</v>
      </c>
      <c r="J1156" s="44">
        <f t="shared" si="266"/>
        <v>0</v>
      </c>
      <c r="K1156" s="44">
        <f t="shared" si="267"/>
        <v>0</v>
      </c>
      <c r="L1156" s="44">
        <f t="shared" si="268"/>
        <v>0</v>
      </c>
      <c r="M1156" s="44">
        <f t="shared" ca="1" si="269"/>
        <v>-5.1713956673790377E-6</v>
      </c>
      <c r="N1156" s="44">
        <f t="shared" ca="1" si="270"/>
        <v>0</v>
      </c>
      <c r="O1156" s="124">
        <f t="shared" ca="1" si="271"/>
        <v>0</v>
      </c>
      <c r="P1156" s="44">
        <f t="shared" ca="1" si="272"/>
        <v>0</v>
      </c>
      <c r="Q1156" s="44">
        <f t="shared" ca="1" si="273"/>
        <v>0</v>
      </c>
      <c r="R1156" s="28">
        <f t="shared" ca="1" si="274"/>
        <v>5.1713956673790377E-6</v>
      </c>
    </row>
    <row r="1157" spans="3:18">
      <c r="C1157" s="121"/>
      <c r="D1157" s="123">
        <f t="shared" si="260"/>
        <v>0</v>
      </c>
      <c r="E1157" s="123">
        <f t="shared" si="261"/>
        <v>0</v>
      </c>
      <c r="F1157" s="44">
        <f t="shared" si="262"/>
        <v>0</v>
      </c>
      <c r="G1157" s="44">
        <f t="shared" si="263"/>
        <v>0</v>
      </c>
      <c r="H1157" s="44">
        <f t="shared" si="264"/>
        <v>0</v>
      </c>
      <c r="I1157" s="44">
        <f t="shared" si="265"/>
        <v>0</v>
      </c>
      <c r="J1157" s="44">
        <f t="shared" si="266"/>
        <v>0</v>
      </c>
      <c r="K1157" s="44">
        <f t="shared" si="267"/>
        <v>0</v>
      </c>
      <c r="L1157" s="44">
        <f t="shared" si="268"/>
        <v>0</v>
      </c>
      <c r="M1157" s="44">
        <f t="shared" ca="1" si="269"/>
        <v>-5.1713956673790377E-6</v>
      </c>
      <c r="N1157" s="44">
        <f t="shared" ca="1" si="270"/>
        <v>0</v>
      </c>
      <c r="O1157" s="124">
        <f t="shared" ca="1" si="271"/>
        <v>0</v>
      </c>
      <c r="P1157" s="44">
        <f t="shared" ca="1" si="272"/>
        <v>0</v>
      </c>
      <c r="Q1157" s="44">
        <f t="shared" ca="1" si="273"/>
        <v>0</v>
      </c>
      <c r="R1157" s="28">
        <f t="shared" ca="1" si="274"/>
        <v>5.1713956673790377E-6</v>
      </c>
    </row>
    <row r="1158" spans="3:18">
      <c r="C1158" s="121"/>
      <c r="D1158" s="123">
        <f t="shared" si="260"/>
        <v>0</v>
      </c>
      <c r="E1158" s="123">
        <f t="shared" si="261"/>
        <v>0</v>
      </c>
      <c r="F1158" s="44">
        <f t="shared" si="262"/>
        <v>0</v>
      </c>
      <c r="G1158" s="44">
        <f t="shared" si="263"/>
        <v>0</v>
      </c>
      <c r="H1158" s="44">
        <f t="shared" si="264"/>
        <v>0</v>
      </c>
      <c r="I1158" s="44">
        <f t="shared" si="265"/>
        <v>0</v>
      </c>
      <c r="J1158" s="44">
        <f t="shared" si="266"/>
        <v>0</v>
      </c>
      <c r="K1158" s="44">
        <f t="shared" si="267"/>
        <v>0</v>
      </c>
      <c r="L1158" s="44">
        <f t="shared" si="268"/>
        <v>0</v>
      </c>
      <c r="M1158" s="44">
        <f t="shared" ca="1" si="269"/>
        <v>-5.1713956673790377E-6</v>
      </c>
      <c r="N1158" s="44">
        <f t="shared" ca="1" si="270"/>
        <v>0</v>
      </c>
      <c r="O1158" s="124">
        <f t="shared" ca="1" si="271"/>
        <v>0</v>
      </c>
      <c r="P1158" s="44">
        <f t="shared" ca="1" si="272"/>
        <v>0</v>
      </c>
      <c r="Q1158" s="44">
        <f t="shared" ca="1" si="273"/>
        <v>0</v>
      </c>
      <c r="R1158" s="28">
        <f t="shared" ca="1" si="274"/>
        <v>5.1713956673790377E-6</v>
      </c>
    </row>
    <row r="1159" spans="3:18">
      <c r="C1159" s="121"/>
      <c r="D1159" s="123">
        <f t="shared" si="260"/>
        <v>0</v>
      </c>
      <c r="E1159" s="123">
        <f t="shared" si="261"/>
        <v>0</v>
      </c>
      <c r="F1159" s="44">
        <f t="shared" si="262"/>
        <v>0</v>
      </c>
      <c r="G1159" s="44">
        <f t="shared" si="263"/>
        <v>0</v>
      </c>
      <c r="H1159" s="44">
        <f t="shared" si="264"/>
        <v>0</v>
      </c>
      <c r="I1159" s="44">
        <f t="shared" si="265"/>
        <v>0</v>
      </c>
      <c r="J1159" s="44">
        <f t="shared" si="266"/>
        <v>0</v>
      </c>
      <c r="K1159" s="44">
        <f t="shared" si="267"/>
        <v>0</v>
      </c>
      <c r="L1159" s="44">
        <f t="shared" si="268"/>
        <v>0</v>
      </c>
      <c r="M1159" s="44">
        <f t="shared" ca="1" si="269"/>
        <v>-5.1713956673790377E-6</v>
      </c>
      <c r="N1159" s="44">
        <f t="shared" ca="1" si="270"/>
        <v>0</v>
      </c>
      <c r="O1159" s="124">
        <f t="shared" ca="1" si="271"/>
        <v>0</v>
      </c>
      <c r="P1159" s="44">
        <f t="shared" ca="1" si="272"/>
        <v>0</v>
      </c>
      <c r="Q1159" s="44">
        <f t="shared" ca="1" si="273"/>
        <v>0</v>
      </c>
      <c r="R1159" s="28">
        <f t="shared" ca="1" si="274"/>
        <v>5.1713956673790377E-6</v>
      </c>
    </row>
    <row r="1160" spans="3:18">
      <c r="C1160" s="121"/>
      <c r="D1160" s="123">
        <f t="shared" si="260"/>
        <v>0</v>
      </c>
      <c r="E1160" s="123">
        <f t="shared" si="261"/>
        <v>0</v>
      </c>
      <c r="F1160" s="44">
        <f t="shared" si="262"/>
        <v>0</v>
      </c>
      <c r="G1160" s="44">
        <f t="shared" si="263"/>
        <v>0</v>
      </c>
      <c r="H1160" s="44">
        <f t="shared" si="264"/>
        <v>0</v>
      </c>
      <c r="I1160" s="44">
        <f t="shared" si="265"/>
        <v>0</v>
      </c>
      <c r="J1160" s="44">
        <f t="shared" si="266"/>
        <v>0</v>
      </c>
      <c r="K1160" s="44">
        <f t="shared" si="267"/>
        <v>0</v>
      </c>
      <c r="L1160" s="44">
        <f t="shared" si="268"/>
        <v>0</v>
      </c>
      <c r="M1160" s="44">
        <f t="shared" ca="1" si="269"/>
        <v>-5.1713956673790377E-6</v>
      </c>
      <c r="N1160" s="44">
        <f t="shared" ca="1" si="270"/>
        <v>0</v>
      </c>
      <c r="O1160" s="124">
        <f t="shared" ca="1" si="271"/>
        <v>0</v>
      </c>
      <c r="P1160" s="44">
        <f t="shared" ca="1" si="272"/>
        <v>0</v>
      </c>
      <c r="Q1160" s="44">
        <f t="shared" ca="1" si="273"/>
        <v>0</v>
      </c>
      <c r="R1160" s="28">
        <f t="shared" ca="1" si="274"/>
        <v>5.1713956673790377E-6</v>
      </c>
    </row>
    <row r="1161" spans="3:18">
      <c r="C1161" s="121"/>
      <c r="D1161" s="123">
        <f t="shared" si="260"/>
        <v>0</v>
      </c>
      <c r="E1161" s="123">
        <f t="shared" si="261"/>
        <v>0</v>
      </c>
      <c r="F1161" s="44">
        <f t="shared" si="262"/>
        <v>0</v>
      </c>
      <c r="G1161" s="44">
        <f t="shared" si="263"/>
        <v>0</v>
      </c>
      <c r="H1161" s="44">
        <f t="shared" si="264"/>
        <v>0</v>
      </c>
      <c r="I1161" s="44">
        <f t="shared" si="265"/>
        <v>0</v>
      </c>
      <c r="J1161" s="44">
        <f t="shared" si="266"/>
        <v>0</v>
      </c>
      <c r="K1161" s="44">
        <f t="shared" si="267"/>
        <v>0</v>
      </c>
      <c r="L1161" s="44">
        <f t="shared" si="268"/>
        <v>0</v>
      </c>
      <c r="M1161" s="44">
        <f t="shared" ca="1" si="269"/>
        <v>-5.1713956673790377E-6</v>
      </c>
      <c r="N1161" s="44">
        <f t="shared" ca="1" si="270"/>
        <v>0</v>
      </c>
      <c r="O1161" s="124">
        <f t="shared" ca="1" si="271"/>
        <v>0</v>
      </c>
      <c r="P1161" s="44">
        <f t="shared" ca="1" si="272"/>
        <v>0</v>
      </c>
      <c r="Q1161" s="44">
        <f t="shared" ca="1" si="273"/>
        <v>0</v>
      </c>
      <c r="R1161" s="28">
        <f t="shared" ca="1" si="274"/>
        <v>5.1713956673790377E-6</v>
      </c>
    </row>
    <row r="1162" spans="3:18">
      <c r="C1162" s="121"/>
      <c r="D1162" s="123">
        <f t="shared" si="260"/>
        <v>0</v>
      </c>
      <c r="E1162" s="123">
        <f t="shared" si="261"/>
        <v>0</v>
      </c>
      <c r="F1162" s="44">
        <f t="shared" si="262"/>
        <v>0</v>
      </c>
      <c r="G1162" s="44">
        <f t="shared" si="263"/>
        <v>0</v>
      </c>
      <c r="H1162" s="44">
        <f t="shared" si="264"/>
        <v>0</v>
      </c>
      <c r="I1162" s="44">
        <f t="shared" si="265"/>
        <v>0</v>
      </c>
      <c r="J1162" s="44">
        <f t="shared" si="266"/>
        <v>0</v>
      </c>
      <c r="K1162" s="44">
        <f t="shared" si="267"/>
        <v>0</v>
      </c>
      <c r="L1162" s="44">
        <f t="shared" si="268"/>
        <v>0</v>
      </c>
      <c r="M1162" s="44">
        <f t="shared" ca="1" si="269"/>
        <v>-5.1713956673790377E-6</v>
      </c>
      <c r="N1162" s="44">
        <f t="shared" ca="1" si="270"/>
        <v>0</v>
      </c>
      <c r="O1162" s="124">
        <f t="shared" ca="1" si="271"/>
        <v>0</v>
      </c>
      <c r="P1162" s="44">
        <f t="shared" ca="1" si="272"/>
        <v>0</v>
      </c>
      <c r="Q1162" s="44">
        <f t="shared" ca="1" si="273"/>
        <v>0</v>
      </c>
      <c r="R1162" s="28">
        <f t="shared" ca="1" si="274"/>
        <v>5.1713956673790377E-6</v>
      </c>
    </row>
    <row r="1163" spans="3:18">
      <c r="C1163" s="121"/>
      <c r="D1163" s="123">
        <f t="shared" si="260"/>
        <v>0</v>
      </c>
      <c r="E1163" s="123">
        <f t="shared" si="261"/>
        <v>0</v>
      </c>
      <c r="F1163" s="44">
        <f t="shared" si="262"/>
        <v>0</v>
      </c>
      <c r="G1163" s="44">
        <f t="shared" si="263"/>
        <v>0</v>
      </c>
      <c r="H1163" s="44">
        <f t="shared" si="264"/>
        <v>0</v>
      </c>
      <c r="I1163" s="44">
        <f t="shared" si="265"/>
        <v>0</v>
      </c>
      <c r="J1163" s="44">
        <f t="shared" si="266"/>
        <v>0</v>
      </c>
      <c r="K1163" s="44">
        <f t="shared" si="267"/>
        <v>0</v>
      </c>
      <c r="L1163" s="44">
        <f t="shared" si="268"/>
        <v>0</v>
      </c>
      <c r="M1163" s="44">
        <f t="shared" ca="1" si="269"/>
        <v>-5.1713956673790377E-6</v>
      </c>
      <c r="N1163" s="44">
        <f t="shared" ca="1" si="270"/>
        <v>0</v>
      </c>
      <c r="O1163" s="124">
        <f t="shared" ca="1" si="271"/>
        <v>0</v>
      </c>
      <c r="P1163" s="44">
        <f t="shared" ca="1" si="272"/>
        <v>0</v>
      </c>
      <c r="Q1163" s="44">
        <f t="shared" ca="1" si="273"/>
        <v>0</v>
      </c>
      <c r="R1163" s="28">
        <f t="shared" ca="1" si="274"/>
        <v>5.1713956673790377E-6</v>
      </c>
    </row>
    <row r="1164" spans="3:18">
      <c r="C1164" s="121"/>
      <c r="D1164" s="123">
        <f t="shared" si="260"/>
        <v>0</v>
      </c>
      <c r="E1164" s="123">
        <f t="shared" si="261"/>
        <v>0</v>
      </c>
      <c r="F1164" s="44">
        <f t="shared" si="262"/>
        <v>0</v>
      </c>
      <c r="G1164" s="44">
        <f t="shared" si="263"/>
        <v>0</v>
      </c>
      <c r="H1164" s="44">
        <f t="shared" si="264"/>
        <v>0</v>
      </c>
      <c r="I1164" s="44">
        <f t="shared" si="265"/>
        <v>0</v>
      </c>
      <c r="J1164" s="44">
        <f t="shared" si="266"/>
        <v>0</v>
      </c>
      <c r="K1164" s="44">
        <f t="shared" si="267"/>
        <v>0</v>
      </c>
      <c r="L1164" s="44">
        <f t="shared" si="268"/>
        <v>0</v>
      </c>
      <c r="M1164" s="44">
        <f t="shared" ca="1" si="269"/>
        <v>-5.1713956673790377E-6</v>
      </c>
      <c r="N1164" s="44">
        <f t="shared" ca="1" si="270"/>
        <v>0</v>
      </c>
      <c r="O1164" s="124">
        <f t="shared" ca="1" si="271"/>
        <v>0</v>
      </c>
      <c r="P1164" s="44">
        <f t="shared" ca="1" si="272"/>
        <v>0</v>
      </c>
      <c r="Q1164" s="44">
        <f t="shared" ca="1" si="273"/>
        <v>0</v>
      </c>
      <c r="R1164" s="28">
        <f t="shared" ca="1" si="274"/>
        <v>5.1713956673790377E-6</v>
      </c>
    </row>
    <row r="1165" spans="3:18">
      <c r="C1165" s="121"/>
      <c r="D1165" s="123">
        <f t="shared" si="260"/>
        <v>0</v>
      </c>
      <c r="E1165" s="123">
        <f t="shared" si="261"/>
        <v>0</v>
      </c>
      <c r="F1165" s="44">
        <f t="shared" si="262"/>
        <v>0</v>
      </c>
      <c r="G1165" s="44">
        <f t="shared" si="263"/>
        <v>0</v>
      </c>
      <c r="H1165" s="44">
        <f t="shared" si="264"/>
        <v>0</v>
      </c>
      <c r="I1165" s="44">
        <f t="shared" si="265"/>
        <v>0</v>
      </c>
      <c r="J1165" s="44">
        <f t="shared" si="266"/>
        <v>0</v>
      </c>
      <c r="K1165" s="44">
        <f t="shared" si="267"/>
        <v>0</v>
      </c>
      <c r="L1165" s="44">
        <f t="shared" si="268"/>
        <v>0</v>
      </c>
      <c r="M1165" s="44">
        <f t="shared" ca="1" si="269"/>
        <v>-5.1713956673790377E-6</v>
      </c>
      <c r="N1165" s="44">
        <f t="shared" ca="1" si="270"/>
        <v>0</v>
      </c>
      <c r="O1165" s="124">
        <f t="shared" ca="1" si="271"/>
        <v>0</v>
      </c>
      <c r="P1165" s="44">
        <f t="shared" ca="1" si="272"/>
        <v>0</v>
      </c>
      <c r="Q1165" s="44">
        <f t="shared" ca="1" si="273"/>
        <v>0</v>
      </c>
      <c r="R1165" s="28">
        <f t="shared" ca="1" si="274"/>
        <v>5.1713956673790377E-6</v>
      </c>
    </row>
    <row r="1166" spans="3:18">
      <c r="C1166" s="121"/>
      <c r="D1166" s="123">
        <f t="shared" si="260"/>
        <v>0</v>
      </c>
      <c r="E1166" s="123">
        <f t="shared" si="261"/>
        <v>0</v>
      </c>
      <c r="F1166" s="44">
        <f t="shared" si="262"/>
        <v>0</v>
      </c>
      <c r="G1166" s="44">
        <f t="shared" si="263"/>
        <v>0</v>
      </c>
      <c r="H1166" s="44">
        <f t="shared" si="264"/>
        <v>0</v>
      </c>
      <c r="I1166" s="44">
        <f t="shared" si="265"/>
        <v>0</v>
      </c>
      <c r="J1166" s="44">
        <f t="shared" si="266"/>
        <v>0</v>
      </c>
      <c r="K1166" s="44">
        <f t="shared" si="267"/>
        <v>0</v>
      </c>
      <c r="L1166" s="44">
        <f t="shared" si="268"/>
        <v>0</v>
      </c>
      <c r="M1166" s="44">
        <f t="shared" ca="1" si="269"/>
        <v>-5.1713956673790377E-6</v>
      </c>
      <c r="N1166" s="44">
        <f t="shared" ca="1" si="270"/>
        <v>0</v>
      </c>
      <c r="O1166" s="124">
        <f t="shared" ca="1" si="271"/>
        <v>0</v>
      </c>
      <c r="P1166" s="44">
        <f t="shared" ca="1" si="272"/>
        <v>0</v>
      </c>
      <c r="Q1166" s="44">
        <f t="shared" ca="1" si="273"/>
        <v>0</v>
      </c>
      <c r="R1166" s="28">
        <f t="shared" ca="1" si="274"/>
        <v>5.1713956673790377E-6</v>
      </c>
    </row>
    <row r="1167" spans="3:18">
      <c r="C1167" s="121"/>
      <c r="D1167" s="123">
        <f t="shared" si="260"/>
        <v>0</v>
      </c>
      <c r="E1167" s="123">
        <f t="shared" si="261"/>
        <v>0</v>
      </c>
      <c r="F1167" s="44">
        <f t="shared" si="262"/>
        <v>0</v>
      </c>
      <c r="G1167" s="44">
        <f t="shared" si="263"/>
        <v>0</v>
      </c>
      <c r="H1167" s="44">
        <f t="shared" si="264"/>
        <v>0</v>
      </c>
      <c r="I1167" s="44">
        <f t="shared" si="265"/>
        <v>0</v>
      </c>
      <c r="J1167" s="44">
        <f t="shared" si="266"/>
        <v>0</v>
      </c>
      <c r="K1167" s="44">
        <f t="shared" si="267"/>
        <v>0</v>
      </c>
      <c r="L1167" s="44">
        <f t="shared" si="268"/>
        <v>0</v>
      </c>
      <c r="M1167" s="44">
        <f t="shared" ca="1" si="269"/>
        <v>-5.1713956673790377E-6</v>
      </c>
      <c r="N1167" s="44">
        <f t="shared" ca="1" si="270"/>
        <v>0</v>
      </c>
      <c r="O1167" s="124">
        <f t="shared" ca="1" si="271"/>
        <v>0</v>
      </c>
      <c r="P1167" s="44">
        <f t="shared" ca="1" si="272"/>
        <v>0</v>
      </c>
      <c r="Q1167" s="44">
        <f t="shared" ca="1" si="273"/>
        <v>0</v>
      </c>
      <c r="R1167" s="28">
        <f t="shared" ca="1" si="274"/>
        <v>5.1713956673790377E-6</v>
      </c>
    </row>
    <row r="1168" spans="3:18">
      <c r="C1168" s="121"/>
      <c r="D1168" s="123">
        <f t="shared" si="260"/>
        <v>0</v>
      </c>
      <c r="E1168" s="123">
        <f t="shared" si="261"/>
        <v>0</v>
      </c>
      <c r="F1168" s="44">
        <f t="shared" si="262"/>
        <v>0</v>
      </c>
      <c r="G1168" s="44">
        <f t="shared" si="263"/>
        <v>0</v>
      </c>
      <c r="H1168" s="44">
        <f t="shared" si="264"/>
        <v>0</v>
      </c>
      <c r="I1168" s="44">
        <f t="shared" si="265"/>
        <v>0</v>
      </c>
      <c r="J1168" s="44">
        <f t="shared" si="266"/>
        <v>0</v>
      </c>
      <c r="K1168" s="44">
        <f t="shared" si="267"/>
        <v>0</v>
      </c>
      <c r="L1168" s="44">
        <f t="shared" si="268"/>
        <v>0</v>
      </c>
      <c r="M1168" s="44">
        <f t="shared" ca="1" si="269"/>
        <v>-5.1713956673790377E-6</v>
      </c>
      <c r="N1168" s="44">
        <f t="shared" ca="1" si="270"/>
        <v>0</v>
      </c>
      <c r="O1168" s="124">
        <f t="shared" ca="1" si="271"/>
        <v>0</v>
      </c>
      <c r="P1168" s="44">
        <f t="shared" ca="1" si="272"/>
        <v>0</v>
      </c>
      <c r="Q1168" s="44">
        <f t="shared" ca="1" si="273"/>
        <v>0</v>
      </c>
      <c r="R1168" s="28">
        <f t="shared" ca="1" si="274"/>
        <v>5.1713956673790377E-6</v>
      </c>
    </row>
    <row r="1169" spans="3:18">
      <c r="C1169" s="121"/>
      <c r="D1169" s="123">
        <f t="shared" si="260"/>
        <v>0</v>
      </c>
      <c r="E1169" s="123">
        <f t="shared" si="261"/>
        <v>0</v>
      </c>
      <c r="F1169" s="44">
        <f t="shared" si="262"/>
        <v>0</v>
      </c>
      <c r="G1169" s="44">
        <f t="shared" si="263"/>
        <v>0</v>
      </c>
      <c r="H1169" s="44">
        <f t="shared" si="264"/>
        <v>0</v>
      </c>
      <c r="I1169" s="44">
        <f t="shared" si="265"/>
        <v>0</v>
      </c>
      <c r="J1169" s="44">
        <f t="shared" si="266"/>
        <v>0</v>
      </c>
      <c r="K1169" s="44">
        <f t="shared" si="267"/>
        <v>0</v>
      </c>
      <c r="L1169" s="44">
        <f t="shared" si="268"/>
        <v>0</v>
      </c>
      <c r="M1169" s="44">
        <f t="shared" ca="1" si="269"/>
        <v>-5.1713956673790377E-6</v>
      </c>
      <c r="N1169" s="44">
        <f t="shared" ca="1" si="270"/>
        <v>0</v>
      </c>
      <c r="O1169" s="124">
        <f t="shared" ca="1" si="271"/>
        <v>0</v>
      </c>
      <c r="P1169" s="44">
        <f t="shared" ca="1" si="272"/>
        <v>0</v>
      </c>
      <c r="Q1169" s="44">
        <f t="shared" ca="1" si="273"/>
        <v>0</v>
      </c>
      <c r="R1169" s="28">
        <f t="shared" ca="1" si="274"/>
        <v>5.1713956673790377E-6</v>
      </c>
    </row>
    <row r="1170" spans="3:18">
      <c r="C1170" s="121"/>
      <c r="D1170" s="123">
        <f t="shared" si="260"/>
        <v>0</v>
      </c>
      <c r="E1170" s="123">
        <f t="shared" si="261"/>
        <v>0</v>
      </c>
      <c r="F1170" s="44">
        <f t="shared" si="262"/>
        <v>0</v>
      </c>
      <c r="G1170" s="44">
        <f t="shared" si="263"/>
        <v>0</v>
      </c>
      <c r="H1170" s="44">
        <f t="shared" si="264"/>
        <v>0</v>
      </c>
      <c r="I1170" s="44">
        <f t="shared" si="265"/>
        <v>0</v>
      </c>
      <c r="J1170" s="44">
        <f t="shared" si="266"/>
        <v>0</v>
      </c>
      <c r="K1170" s="44">
        <f t="shared" si="267"/>
        <v>0</v>
      </c>
      <c r="L1170" s="44">
        <f t="shared" si="268"/>
        <v>0</v>
      </c>
      <c r="M1170" s="44">
        <f t="shared" ca="1" si="269"/>
        <v>-5.1713956673790377E-6</v>
      </c>
      <c r="N1170" s="44">
        <f t="shared" ca="1" si="270"/>
        <v>0</v>
      </c>
      <c r="O1170" s="124">
        <f t="shared" ca="1" si="271"/>
        <v>0</v>
      </c>
      <c r="P1170" s="44">
        <f t="shared" ca="1" si="272"/>
        <v>0</v>
      </c>
      <c r="Q1170" s="44">
        <f t="shared" ca="1" si="273"/>
        <v>0</v>
      </c>
      <c r="R1170" s="28">
        <f t="shared" ca="1" si="274"/>
        <v>5.1713956673790377E-6</v>
      </c>
    </row>
    <row r="1171" spans="3:18">
      <c r="C1171" s="121"/>
      <c r="D1171" s="123">
        <f t="shared" si="260"/>
        <v>0</v>
      </c>
      <c r="E1171" s="123">
        <f t="shared" si="261"/>
        <v>0</v>
      </c>
      <c r="F1171" s="44">
        <f t="shared" si="262"/>
        <v>0</v>
      </c>
      <c r="G1171" s="44">
        <f t="shared" si="263"/>
        <v>0</v>
      </c>
      <c r="H1171" s="44">
        <f t="shared" si="264"/>
        <v>0</v>
      </c>
      <c r="I1171" s="44">
        <f t="shared" si="265"/>
        <v>0</v>
      </c>
      <c r="J1171" s="44">
        <f t="shared" si="266"/>
        <v>0</v>
      </c>
      <c r="K1171" s="44">
        <f t="shared" si="267"/>
        <v>0</v>
      </c>
      <c r="L1171" s="44">
        <f t="shared" si="268"/>
        <v>0</v>
      </c>
      <c r="M1171" s="44">
        <f t="shared" ca="1" si="269"/>
        <v>-5.1713956673790377E-6</v>
      </c>
      <c r="N1171" s="44">
        <f t="shared" ca="1" si="270"/>
        <v>0</v>
      </c>
      <c r="O1171" s="124">
        <f t="shared" ca="1" si="271"/>
        <v>0</v>
      </c>
      <c r="P1171" s="44">
        <f t="shared" ca="1" si="272"/>
        <v>0</v>
      </c>
      <c r="Q1171" s="44">
        <f t="shared" ca="1" si="273"/>
        <v>0</v>
      </c>
      <c r="R1171" s="28">
        <f t="shared" ca="1" si="274"/>
        <v>5.1713956673790377E-6</v>
      </c>
    </row>
    <row r="1172" spans="3:18">
      <c r="C1172" s="121"/>
      <c r="D1172" s="123">
        <f t="shared" si="260"/>
        <v>0</v>
      </c>
      <c r="E1172" s="123">
        <f t="shared" si="261"/>
        <v>0</v>
      </c>
      <c r="F1172" s="44">
        <f t="shared" si="262"/>
        <v>0</v>
      </c>
      <c r="G1172" s="44">
        <f t="shared" si="263"/>
        <v>0</v>
      </c>
      <c r="H1172" s="44">
        <f t="shared" si="264"/>
        <v>0</v>
      </c>
      <c r="I1172" s="44">
        <f t="shared" si="265"/>
        <v>0</v>
      </c>
      <c r="J1172" s="44">
        <f t="shared" si="266"/>
        <v>0</v>
      </c>
      <c r="K1172" s="44">
        <f t="shared" si="267"/>
        <v>0</v>
      </c>
      <c r="L1172" s="44">
        <f t="shared" si="268"/>
        <v>0</v>
      </c>
      <c r="M1172" s="44">
        <f t="shared" ca="1" si="269"/>
        <v>-5.1713956673790377E-6</v>
      </c>
      <c r="N1172" s="44">
        <f t="shared" ca="1" si="270"/>
        <v>0</v>
      </c>
      <c r="O1172" s="124">
        <f t="shared" ca="1" si="271"/>
        <v>0</v>
      </c>
      <c r="P1172" s="44">
        <f t="shared" ca="1" si="272"/>
        <v>0</v>
      </c>
      <c r="Q1172" s="44">
        <f t="shared" ca="1" si="273"/>
        <v>0</v>
      </c>
      <c r="R1172" s="28">
        <f t="shared" ca="1" si="274"/>
        <v>5.1713956673790377E-6</v>
      </c>
    </row>
    <row r="1173" spans="3:18">
      <c r="C1173" s="121"/>
      <c r="D1173" s="123">
        <f t="shared" ref="D1173:D1205" si="275">A1173/A$18</f>
        <v>0</v>
      </c>
      <c r="E1173" s="123">
        <f t="shared" ref="E1173:E1205" si="276">B1173/B$18</f>
        <v>0</v>
      </c>
      <c r="F1173" s="44">
        <f t="shared" ref="F1173:F1205" si="277">$C1173*D1173</f>
        <v>0</v>
      </c>
      <c r="G1173" s="44">
        <f t="shared" ref="G1173:G1205" si="278">$C1173*E1173</f>
        <v>0</v>
      </c>
      <c r="H1173" s="44">
        <f t="shared" ref="H1173:H1205" si="279">C1173*D1173*D1173</f>
        <v>0</v>
      </c>
      <c r="I1173" s="44">
        <f t="shared" ref="I1173:I1205" si="280">C1173*D1173*D1173*D1173</f>
        <v>0</v>
      </c>
      <c r="J1173" s="44">
        <f t="shared" ref="J1173:J1205" si="281">C1173*D1173*D1173*D1173*D1173</f>
        <v>0</v>
      </c>
      <c r="K1173" s="44">
        <f t="shared" ref="K1173:K1205" si="282">C1173*E1173*D1173</f>
        <v>0</v>
      </c>
      <c r="L1173" s="44">
        <f t="shared" ref="L1173:L1205" si="283">C1173*E1173*D1173*D1173</f>
        <v>0</v>
      </c>
      <c r="M1173" s="44">
        <f t="shared" ref="M1173:M1205" ca="1" si="284">+E$4+E$5*D1173+E$6*D1173^2</f>
        <v>-5.1713956673790377E-6</v>
      </c>
      <c r="N1173" s="44">
        <f t="shared" ref="N1173:N1205" ca="1" si="285">C1173*(M1173-E1173)^2</f>
        <v>0</v>
      </c>
      <c r="O1173" s="124">
        <f t="shared" ref="O1173:O1205" ca="1" si="286">(C1173*O$1-O$2*F1173+O$3*H1173)^2</f>
        <v>0</v>
      </c>
      <c r="P1173" s="44">
        <f t="shared" ref="P1173:P1205" ca="1" si="287">(-C1173*O$2+O$4*F1173-O$5*H1173)^2</f>
        <v>0</v>
      </c>
      <c r="Q1173" s="44">
        <f t="shared" ref="Q1173:Q1205" ca="1" si="288">+(C1173*O$3-F1173*O$5+H1173*O$6)^2</f>
        <v>0</v>
      </c>
      <c r="R1173" s="28">
        <f t="shared" ref="R1173:R1205" ca="1" si="289">+E1173-M1173</f>
        <v>5.1713956673790377E-6</v>
      </c>
    </row>
    <row r="1174" spans="3:18">
      <c r="C1174" s="121"/>
      <c r="D1174" s="123">
        <f t="shared" si="275"/>
        <v>0</v>
      </c>
      <c r="E1174" s="123">
        <f t="shared" si="276"/>
        <v>0</v>
      </c>
      <c r="F1174" s="44">
        <f t="shared" si="277"/>
        <v>0</v>
      </c>
      <c r="G1174" s="44">
        <f t="shared" si="278"/>
        <v>0</v>
      </c>
      <c r="H1174" s="44">
        <f t="shared" si="279"/>
        <v>0</v>
      </c>
      <c r="I1174" s="44">
        <f t="shared" si="280"/>
        <v>0</v>
      </c>
      <c r="J1174" s="44">
        <f t="shared" si="281"/>
        <v>0</v>
      </c>
      <c r="K1174" s="44">
        <f t="shared" si="282"/>
        <v>0</v>
      </c>
      <c r="L1174" s="44">
        <f t="shared" si="283"/>
        <v>0</v>
      </c>
      <c r="M1174" s="44">
        <f t="shared" ca="1" si="284"/>
        <v>-5.1713956673790377E-6</v>
      </c>
      <c r="N1174" s="44">
        <f t="shared" ca="1" si="285"/>
        <v>0</v>
      </c>
      <c r="O1174" s="124">
        <f t="shared" ca="1" si="286"/>
        <v>0</v>
      </c>
      <c r="P1174" s="44">
        <f t="shared" ca="1" si="287"/>
        <v>0</v>
      </c>
      <c r="Q1174" s="44">
        <f t="shared" ca="1" si="288"/>
        <v>0</v>
      </c>
      <c r="R1174" s="28">
        <f t="shared" ca="1" si="289"/>
        <v>5.1713956673790377E-6</v>
      </c>
    </row>
    <row r="1175" spans="3:18">
      <c r="C1175" s="121"/>
      <c r="D1175" s="123">
        <f t="shared" si="275"/>
        <v>0</v>
      </c>
      <c r="E1175" s="123">
        <f t="shared" si="276"/>
        <v>0</v>
      </c>
      <c r="F1175" s="44">
        <f t="shared" si="277"/>
        <v>0</v>
      </c>
      <c r="G1175" s="44">
        <f t="shared" si="278"/>
        <v>0</v>
      </c>
      <c r="H1175" s="44">
        <f t="shared" si="279"/>
        <v>0</v>
      </c>
      <c r="I1175" s="44">
        <f t="shared" si="280"/>
        <v>0</v>
      </c>
      <c r="J1175" s="44">
        <f t="shared" si="281"/>
        <v>0</v>
      </c>
      <c r="K1175" s="44">
        <f t="shared" si="282"/>
        <v>0</v>
      </c>
      <c r="L1175" s="44">
        <f t="shared" si="283"/>
        <v>0</v>
      </c>
      <c r="M1175" s="44">
        <f t="shared" ca="1" si="284"/>
        <v>-5.1713956673790377E-6</v>
      </c>
      <c r="N1175" s="44">
        <f t="shared" ca="1" si="285"/>
        <v>0</v>
      </c>
      <c r="O1175" s="124">
        <f t="shared" ca="1" si="286"/>
        <v>0</v>
      </c>
      <c r="P1175" s="44">
        <f t="shared" ca="1" si="287"/>
        <v>0</v>
      </c>
      <c r="Q1175" s="44">
        <f t="shared" ca="1" si="288"/>
        <v>0</v>
      </c>
      <c r="R1175" s="28">
        <f t="shared" ca="1" si="289"/>
        <v>5.1713956673790377E-6</v>
      </c>
    </row>
    <row r="1176" spans="3:18">
      <c r="C1176" s="121"/>
      <c r="D1176" s="123">
        <f t="shared" si="275"/>
        <v>0</v>
      </c>
      <c r="E1176" s="123">
        <f t="shared" si="276"/>
        <v>0</v>
      </c>
      <c r="F1176" s="44">
        <f t="shared" si="277"/>
        <v>0</v>
      </c>
      <c r="G1176" s="44">
        <f t="shared" si="278"/>
        <v>0</v>
      </c>
      <c r="H1176" s="44">
        <f t="shared" si="279"/>
        <v>0</v>
      </c>
      <c r="I1176" s="44">
        <f t="shared" si="280"/>
        <v>0</v>
      </c>
      <c r="J1176" s="44">
        <f t="shared" si="281"/>
        <v>0</v>
      </c>
      <c r="K1176" s="44">
        <f t="shared" si="282"/>
        <v>0</v>
      </c>
      <c r="L1176" s="44">
        <f t="shared" si="283"/>
        <v>0</v>
      </c>
      <c r="M1176" s="44">
        <f t="shared" ca="1" si="284"/>
        <v>-5.1713956673790377E-6</v>
      </c>
      <c r="N1176" s="44">
        <f t="shared" ca="1" si="285"/>
        <v>0</v>
      </c>
      <c r="O1176" s="124">
        <f t="shared" ca="1" si="286"/>
        <v>0</v>
      </c>
      <c r="P1176" s="44">
        <f t="shared" ca="1" si="287"/>
        <v>0</v>
      </c>
      <c r="Q1176" s="44">
        <f t="shared" ca="1" si="288"/>
        <v>0</v>
      </c>
      <c r="R1176" s="28">
        <f t="shared" ca="1" si="289"/>
        <v>5.1713956673790377E-6</v>
      </c>
    </row>
    <row r="1177" spans="3:18">
      <c r="C1177" s="121"/>
      <c r="D1177" s="123">
        <f t="shared" si="275"/>
        <v>0</v>
      </c>
      <c r="E1177" s="123">
        <f t="shared" si="276"/>
        <v>0</v>
      </c>
      <c r="F1177" s="44">
        <f t="shared" si="277"/>
        <v>0</v>
      </c>
      <c r="G1177" s="44">
        <f t="shared" si="278"/>
        <v>0</v>
      </c>
      <c r="H1177" s="44">
        <f t="shared" si="279"/>
        <v>0</v>
      </c>
      <c r="I1177" s="44">
        <f t="shared" si="280"/>
        <v>0</v>
      </c>
      <c r="J1177" s="44">
        <f t="shared" si="281"/>
        <v>0</v>
      </c>
      <c r="K1177" s="44">
        <f t="shared" si="282"/>
        <v>0</v>
      </c>
      <c r="L1177" s="44">
        <f t="shared" si="283"/>
        <v>0</v>
      </c>
      <c r="M1177" s="44">
        <f t="shared" ca="1" si="284"/>
        <v>-5.1713956673790377E-6</v>
      </c>
      <c r="N1177" s="44">
        <f t="shared" ca="1" si="285"/>
        <v>0</v>
      </c>
      <c r="O1177" s="124">
        <f t="shared" ca="1" si="286"/>
        <v>0</v>
      </c>
      <c r="P1177" s="44">
        <f t="shared" ca="1" si="287"/>
        <v>0</v>
      </c>
      <c r="Q1177" s="44">
        <f t="shared" ca="1" si="288"/>
        <v>0</v>
      </c>
      <c r="R1177" s="28">
        <f t="shared" ca="1" si="289"/>
        <v>5.1713956673790377E-6</v>
      </c>
    </row>
    <row r="1178" spans="3:18">
      <c r="C1178" s="121"/>
      <c r="D1178" s="123">
        <f t="shared" si="275"/>
        <v>0</v>
      </c>
      <c r="E1178" s="123">
        <f t="shared" si="276"/>
        <v>0</v>
      </c>
      <c r="F1178" s="44">
        <f t="shared" si="277"/>
        <v>0</v>
      </c>
      <c r="G1178" s="44">
        <f t="shared" si="278"/>
        <v>0</v>
      </c>
      <c r="H1178" s="44">
        <f t="shared" si="279"/>
        <v>0</v>
      </c>
      <c r="I1178" s="44">
        <f t="shared" si="280"/>
        <v>0</v>
      </c>
      <c r="J1178" s="44">
        <f t="shared" si="281"/>
        <v>0</v>
      </c>
      <c r="K1178" s="44">
        <f t="shared" si="282"/>
        <v>0</v>
      </c>
      <c r="L1178" s="44">
        <f t="shared" si="283"/>
        <v>0</v>
      </c>
      <c r="M1178" s="44">
        <f t="shared" ca="1" si="284"/>
        <v>-5.1713956673790377E-6</v>
      </c>
      <c r="N1178" s="44">
        <f t="shared" ca="1" si="285"/>
        <v>0</v>
      </c>
      <c r="O1178" s="124">
        <f t="shared" ca="1" si="286"/>
        <v>0</v>
      </c>
      <c r="P1178" s="44">
        <f t="shared" ca="1" si="287"/>
        <v>0</v>
      </c>
      <c r="Q1178" s="44">
        <f t="shared" ca="1" si="288"/>
        <v>0</v>
      </c>
      <c r="R1178" s="28">
        <f t="shared" ca="1" si="289"/>
        <v>5.1713956673790377E-6</v>
      </c>
    </row>
    <row r="1179" spans="3:18">
      <c r="C1179" s="121"/>
      <c r="D1179" s="123">
        <f t="shared" si="275"/>
        <v>0</v>
      </c>
      <c r="E1179" s="123">
        <f t="shared" si="276"/>
        <v>0</v>
      </c>
      <c r="F1179" s="44">
        <f t="shared" si="277"/>
        <v>0</v>
      </c>
      <c r="G1179" s="44">
        <f t="shared" si="278"/>
        <v>0</v>
      </c>
      <c r="H1179" s="44">
        <f t="shared" si="279"/>
        <v>0</v>
      </c>
      <c r="I1179" s="44">
        <f t="shared" si="280"/>
        <v>0</v>
      </c>
      <c r="J1179" s="44">
        <f t="shared" si="281"/>
        <v>0</v>
      </c>
      <c r="K1179" s="44">
        <f t="shared" si="282"/>
        <v>0</v>
      </c>
      <c r="L1179" s="44">
        <f t="shared" si="283"/>
        <v>0</v>
      </c>
      <c r="M1179" s="44">
        <f t="shared" ca="1" si="284"/>
        <v>-5.1713956673790377E-6</v>
      </c>
      <c r="N1179" s="44">
        <f t="shared" ca="1" si="285"/>
        <v>0</v>
      </c>
      <c r="O1179" s="124">
        <f t="shared" ca="1" si="286"/>
        <v>0</v>
      </c>
      <c r="P1179" s="44">
        <f t="shared" ca="1" si="287"/>
        <v>0</v>
      </c>
      <c r="Q1179" s="44">
        <f t="shared" ca="1" si="288"/>
        <v>0</v>
      </c>
      <c r="R1179" s="28">
        <f t="shared" ca="1" si="289"/>
        <v>5.1713956673790377E-6</v>
      </c>
    </row>
    <row r="1180" spans="3:18">
      <c r="C1180" s="121"/>
      <c r="D1180" s="123">
        <f t="shared" si="275"/>
        <v>0</v>
      </c>
      <c r="E1180" s="123">
        <f t="shared" si="276"/>
        <v>0</v>
      </c>
      <c r="F1180" s="44">
        <f t="shared" si="277"/>
        <v>0</v>
      </c>
      <c r="G1180" s="44">
        <f t="shared" si="278"/>
        <v>0</v>
      </c>
      <c r="H1180" s="44">
        <f t="shared" si="279"/>
        <v>0</v>
      </c>
      <c r="I1180" s="44">
        <f t="shared" si="280"/>
        <v>0</v>
      </c>
      <c r="J1180" s="44">
        <f t="shared" si="281"/>
        <v>0</v>
      </c>
      <c r="K1180" s="44">
        <f t="shared" si="282"/>
        <v>0</v>
      </c>
      <c r="L1180" s="44">
        <f t="shared" si="283"/>
        <v>0</v>
      </c>
      <c r="M1180" s="44">
        <f t="shared" ca="1" si="284"/>
        <v>-5.1713956673790377E-6</v>
      </c>
      <c r="N1180" s="44">
        <f t="shared" ca="1" si="285"/>
        <v>0</v>
      </c>
      <c r="O1180" s="124">
        <f t="shared" ca="1" si="286"/>
        <v>0</v>
      </c>
      <c r="P1180" s="44">
        <f t="shared" ca="1" si="287"/>
        <v>0</v>
      </c>
      <c r="Q1180" s="44">
        <f t="shared" ca="1" si="288"/>
        <v>0</v>
      </c>
      <c r="R1180" s="28">
        <f t="shared" ca="1" si="289"/>
        <v>5.1713956673790377E-6</v>
      </c>
    </row>
    <row r="1181" spans="3:18">
      <c r="C1181" s="121"/>
      <c r="D1181" s="123">
        <f t="shared" si="275"/>
        <v>0</v>
      </c>
      <c r="E1181" s="123">
        <f t="shared" si="276"/>
        <v>0</v>
      </c>
      <c r="F1181" s="44">
        <f t="shared" si="277"/>
        <v>0</v>
      </c>
      <c r="G1181" s="44">
        <f t="shared" si="278"/>
        <v>0</v>
      </c>
      <c r="H1181" s="44">
        <f t="shared" si="279"/>
        <v>0</v>
      </c>
      <c r="I1181" s="44">
        <f t="shared" si="280"/>
        <v>0</v>
      </c>
      <c r="J1181" s="44">
        <f t="shared" si="281"/>
        <v>0</v>
      </c>
      <c r="K1181" s="44">
        <f t="shared" si="282"/>
        <v>0</v>
      </c>
      <c r="L1181" s="44">
        <f t="shared" si="283"/>
        <v>0</v>
      </c>
      <c r="M1181" s="44">
        <f t="shared" ca="1" si="284"/>
        <v>-5.1713956673790377E-6</v>
      </c>
      <c r="N1181" s="44">
        <f t="shared" ca="1" si="285"/>
        <v>0</v>
      </c>
      <c r="O1181" s="124">
        <f t="shared" ca="1" si="286"/>
        <v>0</v>
      </c>
      <c r="P1181" s="44">
        <f t="shared" ca="1" si="287"/>
        <v>0</v>
      </c>
      <c r="Q1181" s="44">
        <f t="shared" ca="1" si="288"/>
        <v>0</v>
      </c>
      <c r="R1181" s="28">
        <f t="shared" ca="1" si="289"/>
        <v>5.1713956673790377E-6</v>
      </c>
    </row>
    <row r="1182" spans="3:18">
      <c r="C1182" s="121"/>
      <c r="D1182" s="123">
        <f t="shared" si="275"/>
        <v>0</v>
      </c>
      <c r="E1182" s="123">
        <f t="shared" si="276"/>
        <v>0</v>
      </c>
      <c r="F1182" s="44">
        <f t="shared" si="277"/>
        <v>0</v>
      </c>
      <c r="G1182" s="44">
        <f t="shared" si="278"/>
        <v>0</v>
      </c>
      <c r="H1182" s="44">
        <f t="shared" si="279"/>
        <v>0</v>
      </c>
      <c r="I1182" s="44">
        <f t="shared" si="280"/>
        <v>0</v>
      </c>
      <c r="J1182" s="44">
        <f t="shared" si="281"/>
        <v>0</v>
      </c>
      <c r="K1182" s="44">
        <f t="shared" si="282"/>
        <v>0</v>
      </c>
      <c r="L1182" s="44">
        <f t="shared" si="283"/>
        <v>0</v>
      </c>
      <c r="M1182" s="44">
        <f t="shared" ca="1" si="284"/>
        <v>-5.1713956673790377E-6</v>
      </c>
      <c r="N1182" s="44">
        <f t="shared" ca="1" si="285"/>
        <v>0</v>
      </c>
      <c r="O1182" s="124">
        <f t="shared" ca="1" si="286"/>
        <v>0</v>
      </c>
      <c r="P1182" s="44">
        <f t="shared" ca="1" si="287"/>
        <v>0</v>
      </c>
      <c r="Q1182" s="44">
        <f t="shared" ca="1" si="288"/>
        <v>0</v>
      </c>
      <c r="R1182" s="28">
        <f t="shared" ca="1" si="289"/>
        <v>5.1713956673790377E-6</v>
      </c>
    </row>
    <row r="1183" spans="3:18">
      <c r="C1183" s="121"/>
      <c r="D1183" s="123">
        <f t="shared" si="275"/>
        <v>0</v>
      </c>
      <c r="E1183" s="123">
        <f t="shared" si="276"/>
        <v>0</v>
      </c>
      <c r="F1183" s="44">
        <f t="shared" si="277"/>
        <v>0</v>
      </c>
      <c r="G1183" s="44">
        <f t="shared" si="278"/>
        <v>0</v>
      </c>
      <c r="H1183" s="44">
        <f t="shared" si="279"/>
        <v>0</v>
      </c>
      <c r="I1183" s="44">
        <f t="shared" si="280"/>
        <v>0</v>
      </c>
      <c r="J1183" s="44">
        <f t="shared" si="281"/>
        <v>0</v>
      </c>
      <c r="K1183" s="44">
        <f t="shared" si="282"/>
        <v>0</v>
      </c>
      <c r="L1183" s="44">
        <f t="shared" si="283"/>
        <v>0</v>
      </c>
      <c r="M1183" s="44">
        <f t="shared" ca="1" si="284"/>
        <v>-5.1713956673790377E-6</v>
      </c>
      <c r="N1183" s="44">
        <f t="shared" ca="1" si="285"/>
        <v>0</v>
      </c>
      <c r="O1183" s="124">
        <f t="shared" ca="1" si="286"/>
        <v>0</v>
      </c>
      <c r="P1183" s="44">
        <f t="shared" ca="1" si="287"/>
        <v>0</v>
      </c>
      <c r="Q1183" s="44">
        <f t="shared" ca="1" si="288"/>
        <v>0</v>
      </c>
      <c r="R1183" s="28">
        <f t="shared" ca="1" si="289"/>
        <v>5.1713956673790377E-6</v>
      </c>
    </row>
    <row r="1184" spans="3:18">
      <c r="C1184" s="121"/>
      <c r="D1184" s="123">
        <f t="shared" si="275"/>
        <v>0</v>
      </c>
      <c r="E1184" s="123">
        <f t="shared" si="276"/>
        <v>0</v>
      </c>
      <c r="F1184" s="44">
        <f t="shared" si="277"/>
        <v>0</v>
      </c>
      <c r="G1184" s="44">
        <f t="shared" si="278"/>
        <v>0</v>
      </c>
      <c r="H1184" s="44">
        <f t="shared" si="279"/>
        <v>0</v>
      </c>
      <c r="I1184" s="44">
        <f t="shared" si="280"/>
        <v>0</v>
      </c>
      <c r="J1184" s="44">
        <f t="shared" si="281"/>
        <v>0</v>
      </c>
      <c r="K1184" s="44">
        <f t="shared" si="282"/>
        <v>0</v>
      </c>
      <c r="L1184" s="44">
        <f t="shared" si="283"/>
        <v>0</v>
      </c>
      <c r="M1184" s="44">
        <f t="shared" ca="1" si="284"/>
        <v>-5.1713956673790377E-6</v>
      </c>
      <c r="N1184" s="44">
        <f t="shared" ca="1" si="285"/>
        <v>0</v>
      </c>
      <c r="O1184" s="124">
        <f t="shared" ca="1" si="286"/>
        <v>0</v>
      </c>
      <c r="P1184" s="44">
        <f t="shared" ca="1" si="287"/>
        <v>0</v>
      </c>
      <c r="Q1184" s="44">
        <f t="shared" ca="1" si="288"/>
        <v>0</v>
      </c>
      <c r="R1184" s="28">
        <f t="shared" ca="1" si="289"/>
        <v>5.1713956673790377E-6</v>
      </c>
    </row>
    <row r="1185" spans="3:18">
      <c r="C1185" s="121"/>
      <c r="D1185" s="123">
        <f t="shared" si="275"/>
        <v>0</v>
      </c>
      <c r="E1185" s="123">
        <f t="shared" si="276"/>
        <v>0</v>
      </c>
      <c r="F1185" s="44">
        <f t="shared" si="277"/>
        <v>0</v>
      </c>
      <c r="G1185" s="44">
        <f t="shared" si="278"/>
        <v>0</v>
      </c>
      <c r="H1185" s="44">
        <f t="shared" si="279"/>
        <v>0</v>
      </c>
      <c r="I1185" s="44">
        <f t="shared" si="280"/>
        <v>0</v>
      </c>
      <c r="J1185" s="44">
        <f t="shared" si="281"/>
        <v>0</v>
      </c>
      <c r="K1185" s="44">
        <f t="shared" si="282"/>
        <v>0</v>
      </c>
      <c r="L1185" s="44">
        <f t="shared" si="283"/>
        <v>0</v>
      </c>
      <c r="M1185" s="44">
        <f t="shared" ca="1" si="284"/>
        <v>-5.1713956673790377E-6</v>
      </c>
      <c r="N1185" s="44">
        <f t="shared" ca="1" si="285"/>
        <v>0</v>
      </c>
      <c r="O1185" s="124">
        <f t="shared" ca="1" si="286"/>
        <v>0</v>
      </c>
      <c r="P1185" s="44">
        <f t="shared" ca="1" si="287"/>
        <v>0</v>
      </c>
      <c r="Q1185" s="44">
        <f t="shared" ca="1" si="288"/>
        <v>0</v>
      </c>
      <c r="R1185" s="28">
        <f t="shared" ca="1" si="289"/>
        <v>5.1713956673790377E-6</v>
      </c>
    </row>
    <row r="1186" spans="3:18">
      <c r="C1186" s="121"/>
      <c r="D1186" s="123">
        <f t="shared" si="275"/>
        <v>0</v>
      </c>
      <c r="E1186" s="123">
        <f t="shared" si="276"/>
        <v>0</v>
      </c>
      <c r="F1186" s="44">
        <f t="shared" si="277"/>
        <v>0</v>
      </c>
      <c r="G1186" s="44">
        <f t="shared" si="278"/>
        <v>0</v>
      </c>
      <c r="H1186" s="44">
        <f t="shared" si="279"/>
        <v>0</v>
      </c>
      <c r="I1186" s="44">
        <f t="shared" si="280"/>
        <v>0</v>
      </c>
      <c r="J1186" s="44">
        <f t="shared" si="281"/>
        <v>0</v>
      </c>
      <c r="K1186" s="44">
        <f t="shared" si="282"/>
        <v>0</v>
      </c>
      <c r="L1186" s="44">
        <f t="shared" si="283"/>
        <v>0</v>
      </c>
      <c r="M1186" s="44">
        <f t="shared" ca="1" si="284"/>
        <v>-5.1713956673790377E-6</v>
      </c>
      <c r="N1186" s="44">
        <f t="shared" ca="1" si="285"/>
        <v>0</v>
      </c>
      <c r="O1186" s="124">
        <f t="shared" ca="1" si="286"/>
        <v>0</v>
      </c>
      <c r="P1186" s="44">
        <f t="shared" ca="1" si="287"/>
        <v>0</v>
      </c>
      <c r="Q1186" s="44">
        <f t="shared" ca="1" si="288"/>
        <v>0</v>
      </c>
      <c r="R1186" s="28">
        <f t="shared" ca="1" si="289"/>
        <v>5.1713956673790377E-6</v>
      </c>
    </row>
    <row r="1187" spans="3:18">
      <c r="C1187" s="121"/>
      <c r="D1187" s="123">
        <f t="shared" si="275"/>
        <v>0</v>
      </c>
      <c r="E1187" s="123">
        <f t="shared" si="276"/>
        <v>0</v>
      </c>
      <c r="F1187" s="44">
        <f t="shared" si="277"/>
        <v>0</v>
      </c>
      <c r="G1187" s="44">
        <f t="shared" si="278"/>
        <v>0</v>
      </c>
      <c r="H1187" s="44">
        <f t="shared" si="279"/>
        <v>0</v>
      </c>
      <c r="I1187" s="44">
        <f t="shared" si="280"/>
        <v>0</v>
      </c>
      <c r="J1187" s="44">
        <f t="shared" si="281"/>
        <v>0</v>
      </c>
      <c r="K1187" s="44">
        <f t="shared" si="282"/>
        <v>0</v>
      </c>
      <c r="L1187" s="44">
        <f t="shared" si="283"/>
        <v>0</v>
      </c>
      <c r="M1187" s="44">
        <f t="shared" ca="1" si="284"/>
        <v>-5.1713956673790377E-6</v>
      </c>
      <c r="N1187" s="44">
        <f t="shared" ca="1" si="285"/>
        <v>0</v>
      </c>
      <c r="O1187" s="124">
        <f t="shared" ca="1" si="286"/>
        <v>0</v>
      </c>
      <c r="P1187" s="44">
        <f t="shared" ca="1" si="287"/>
        <v>0</v>
      </c>
      <c r="Q1187" s="44">
        <f t="shared" ca="1" si="288"/>
        <v>0</v>
      </c>
      <c r="R1187" s="28">
        <f t="shared" ca="1" si="289"/>
        <v>5.1713956673790377E-6</v>
      </c>
    </row>
    <row r="1188" spans="3:18">
      <c r="C1188" s="121"/>
      <c r="D1188" s="123">
        <f t="shared" si="275"/>
        <v>0</v>
      </c>
      <c r="E1188" s="123">
        <f t="shared" si="276"/>
        <v>0</v>
      </c>
      <c r="F1188" s="44">
        <f t="shared" si="277"/>
        <v>0</v>
      </c>
      <c r="G1188" s="44">
        <f t="shared" si="278"/>
        <v>0</v>
      </c>
      <c r="H1188" s="44">
        <f t="shared" si="279"/>
        <v>0</v>
      </c>
      <c r="I1188" s="44">
        <f t="shared" si="280"/>
        <v>0</v>
      </c>
      <c r="J1188" s="44">
        <f t="shared" si="281"/>
        <v>0</v>
      </c>
      <c r="K1188" s="44">
        <f t="shared" si="282"/>
        <v>0</v>
      </c>
      <c r="L1188" s="44">
        <f t="shared" si="283"/>
        <v>0</v>
      </c>
      <c r="M1188" s="44">
        <f t="shared" ca="1" si="284"/>
        <v>-5.1713956673790377E-6</v>
      </c>
      <c r="N1188" s="44">
        <f t="shared" ca="1" si="285"/>
        <v>0</v>
      </c>
      <c r="O1188" s="124">
        <f t="shared" ca="1" si="286"/>
        <v>0</v>
      </c>
      <c r="P1188" s="44">
        <f t="shared" ca="1" si="287"/>
        <v>0</v>
      </c>
      <c r="Q1188" s="44">
        <f t="shared" ca="1" si="288"/>
        <v>0</v>
      </c>
      <c r="R1188" s="28">
        <f t="shared" ca="1" si="289"/>
        <v>5.1713956673790377E-6</v>
      </c>
    </row>
    <row r="1189" spans="3:18">
      <c r="C1189" s="121"/>
      <c r="D1189" s="123">
        <f t="shared" si="275"/>
        <v>0</v>
      </c>
      <c r="E1189" s="123">
        <f t="shared" si="276"/>
        <v>0</v>
      </c>
      <c r="F1189" s="44">
        <f t="shared" si="277"/>
        <v>0</v>
      </c>
      <c r="G1189" s="44">
        <f t="shared" si="278"/>
        <v>0</v>
      </c>
      <c r="H1189" s="44">
        <f t="shared" si="279"/>
        <v>0</v>
      </c>
      <c r="I1189" s="44">
        <f t="shared" si="280"/>
        <v>0</v>
      </c>
      <c r="J1189" s="44">
        <f t="shared" si="281"/>
        <v>0</v>
      </c>
      <c r="K1189" s="44">
        <f t="shared" si="282"/>
        <v>0</v>
      </c>
      <c r="L1189" s="44">
        <f t="shared" si="283"/>
        <v>0</v>
      </c>
      <c r="M1189" s="44">
        <f t="shared" ca="1" si="284"/>
        <v>-5.1713956673790377E-6</v>
      </c>
      <c r="N1189" s="44">
        <f t="shared" ca="1" si="285"/>
        <v>0</v>
      </c>
      <c r="O1189" s="124">
        <f t="shared" ca="1" si="286"/>
        <v>0</v>
      </c>
      <c r="P1189" s="44">
        <f t="shared" ca="1" si="287"/>
        <v>0</v>
      </c>
      <c r="Q1189" s="44">
        <f t="shared" ca="1" si="288"/>
        <v>0</v>
      </c>
      <c r="R1189" s="28">
        <f t="shared" ca="1" si="289"/>
        <v>5.1713956673790377E-6</v>
      </c>
    </row>
    <row r="1190" spans="3:18">
      <c r="C1190" s="121"/>
      <c r="D1190" s="123">
        <f t="shared" si="275"/>
        <v>0</v>
      </c>
      <c r="E1190" s="123">
        <f t="shared" si="276"/>
        <v>0</v>
      </c>
      <c r="F1190" s="44">
        <f t="shared" si="277"/>
        <v>0</v>
      </c>
      <c r="G1190" s="44">
        <f t="shared" si="278"/>
        <v>0</v>
      </c>
      <c r="H1190" s="44">
        <f t="shared" si="279"/>
        <v>0</v>
      </c>
      <c r="I1190" s="44">
        <f t="shared" si="280"/>
        <v>0</v>
      </c>
      <c r="J1190" s="44">
        <f t="shared" si="281"/>
        <v>0</v>
      </c>
      <c r="K1190" s="44">
        <f t="shared" si="282"/>
        <v>0</v>
      </c>
      <c r="L1190" s="44">
        <f t="shared" si="283"/>
        <v>0</v>
      </c>
      <c r="M1190" s="44">
        <f t="shared" ca="1" si="284"/>
        <v>-5.1713956673790377E-6</v>
      </c>
      <c r="N1190" s="44">
        <f t="shared" ca="1" si="285"/>
        <v>0</v>
      </c>
      <c r="O1190" s="124">
        <f t="shared" ca="1" si="286"/>
        <v>0</v>
      </c>
      <c r="P1190" s="44">
        <f t="shared" ca="1" si="287"/>
        <v>0</v>
      </c>
      <c r="Q1190" s="44">
        <f t="shared" ca="1" si="288"/>
        <v>0</v>
      </c>
      <c r="R1190" s="28">
        <f t="shared" ca="1" si="289"/>
        <v>5.1713956673790377E-6</v>
      </c>
    </row>
    <row r="1191" spans="3:18">
      <c r="C1191" s="121"/>
      <c r="D1191" s="123">
        <f t="shared" si="275"/>
        <v>0</v>
      </c>
      <c r="E1191" s="123">
        <f t="shared" si="276"/>
        <v>0</v>
      </c>
      <c r="F1191" s="44">
        <f t="shared" si="277"/>
        <v>0</v>
      </c>
      <c r="G1191" s="44">
        <f t="shared" si="278"/>
        <v>0</v>
      </c>
      <c r="H1191" s="44">
        <f t="shared" si="279"/>
        <v>0</v>
      </c>
      <c r="I1191" s="44">
        <f t="shared" si="280"/>
        <v>0</v>
      </c>
      <c r="J1191" s="44">
        <f t="shared" si="281"/>
        <v>0</v>
      </c>
      <c r="K1191" s="44">
        <f t="shared" si="282"/>
        <v>0</v>
      </c>
      <c r="L1191" s="44">
        <f t="shared" si="283"/>
        <v>0</v>
      </c>
      <c r="M1191" s="44">
        <f t="shared" ca="1" si="284"/>
        <v>-5.1713956673790377E-6</v>
      </c>
      <c r="N1191" s="44">
        <f t="shared" ca="1" si="285"/>
        <v>0</v>
      </c>
      <c r="O1191" s="124">
        <f t="shared" ca="1" si="286"/>
        <v>0</v>
      </c>
      <c r="P1191" s="44">
        <f t="shared" ca="1" si="287"/>
        <v>0</v>
      </c>
      <c r="Q1191" s="44">
        <f t="shared" ca="1" si="288"/>
        <v>0</v>
      </c>
      <c r="R1191" s="28">
        <f t="shared" ca="1" si="289"/>
        <v>5.1713956673790377E-6</v>
      </c>
    </row>
    <row r="1192" spans="3:18">
      <c r="C1192" s="121"/>
      <c r="D1192" s="123">
        <f t="shared" si="275"/>
        <v>0</v>
      </c>
      <c r="E1192" s="123">
        <f t="shared" si="276"/>
        <v>0</v>
      </c>
      <c r="F1192" s="44">
        <f t="shared" si="277"/>
        <v>0</v>
      </c>
      <c r="G1192" s="44">
        <f t="shared" si="278"/>
        <v>0</v>
      </c>
      <c r="H1192" s="44">
        <f t="shared" si="279"/>
        <v>0</v>
      </c>
      <c r="I1192" s="44">
        <f t="shared" si="280"/>
        <v>0</v>
      </c>
      <c r="J1192" s="44">
        <f t="shared" si="281"/>
        <v>0</v>
      </c>
      <c r="K1192" s="44">
        <f t="shared" si="282"/>
        <v>0</v>
      </c>
      <c r="L1192" s="44">
        <f t="shared" si="283"/>
        <v>0</v>
      </c>
      <c r="M1192" s="44">
        <f t="shared" ca="1" si="284"/>
        <v>-5.1713956673790377E-6</v>
      </c>
      <c r="N1192" s="44">
        <f t="shared" ca="1" si="285"/>
        <v>0</v>
      </c>
      <c r="O1192" s="124">
        <f t="shared" ca="1" si="286"/>
        <v>0</v>
      </c>
      <c r="P1192" s="44">
        <f t="shared" ca="1" si="287"/>
        <v>0</v>
      </c>
      <c r="Q1192" s="44">
        <f t="shared" ca="1" si="288"/>
        <v>0</v>
      </c>
      <c r="R1192" s="28">
        <f t="shared" ca="1" si="289"/>
        <v>5.1713956673790377E-6</v>
      </c>
    </row>
    <row r="1193" spans="3:18">
      <c r="C1193" s="121"/>
      <c r="D1193" s="123">
        <f t="shared" si="275"/>
        <v>0</v>
      </c>
      <c r="E1193" s="123">
        <f t="shared" si="276"/>
        <v>0</v>
      </c>
      <c r="F1193" s="44">
        <f t="shared" si="277"/>
        <v>0</v>
      </c>
      <c r="G1193" s="44">
        <f t="shared" si="278"/>
        <v>0</v>
      </c>
      <c r="H1193" s="44">
        <f t="shared" si="279"/>
        <v>0</v>
      </c>
      <c r="I1193" s="44">
        <f t="shared" si="280"/>
        <v>0</v>
      </c>
      <c r="J1193" s="44">
        <f t="shared" si="281"/>
        <v>0</v>
      </c>
      <c r="K1193" s="44">
        <f t="shared" si="282"/>
        <v>0</v>
      </c>
      <c r="L1193" s="44">
        <f t="shared" si="283"/>
        <v>0</v>
      </c>
      <c r="M1193" s="44">
        <f t="shared" ca="1" si="284"/>
        <v>-5.1713956673790377E-6</v>
      </c>
      <c r="N1193" s="44">
        <f t="shared" ca="1" si="285"/>
        <v>0</v>
      </c>
      <c r="O1193" s="124">
        <f t="shared" ca="1" si="286"/>
        <v>0</v>
      </c>
      <c r="P1193" s="44">
        <f t="shared" ca="1" si="287"/>
        <v>0</v>
      </c>
      <c r="Q1193" s="44">
        <f t="shared" ca="1" si="288"/>
        <v>0</v>
      </c>
      <c r="R1193" s="28">
        <f t="shared" ca="1" si="289"/>
        <v>5.1713956673790377E-6</v>
      </c>
    </row>
    <row r="1194" spans="3:18">
      <c r="C1194" s="121"/>
      <c r="D1194" s="123">
        <f t="shared" si="275"/>
        <v>0</v>
      </c>
      <c r="E1194" s="123">
        <f t="shared" si="276"/>
        <v>0</v>
      </c>
      <c r="F1194" s="44">
        <f t="shared" si="277"/>
        <v>0</v>
      </c>
      <c r="G1194" s="44">
        <f t="shared" si="278"/>
        <v>0</v>
      </c>
      <c r="H1194" s="44">
        <f t="shared" si="279"/>
        <v>0</v>
      </c>
      <c r="I1194" s="44">
        <f t="shared" si="280"/>
        <v>0</v>
      </c>
      <c r="J1194" s="44">
        <f t="shared" si="281"/>
        <v>0</v>
      </c>
      <c r="K1194" s="44">
        <f t="shared" si="282"/>
        <v>0</v>
      </c>
      <c r="L1194" s="44">
        <f t="shared" si="283"/>
        <v>0</v>
      </c>
      <c r="M1194" s="44">
        <f t="shared" ca="1" si="284"/>
        <v>-5.1713956673790377E-6</v>
      </c>
      <c r="N1194" s="44">
        <f t="shared" ca="1" si="285"/>
        <v>0</v>
      </c>
      <c r="O1194" s="124">
        <f t="shared" ca="1" si="286"/>
        <v>0</v>
      </c>
      <c r="P1194" s="44">
        <f t="shared" ca="1" si="287"/>
        <v>0</v>
      </c>
      <c r="Q1194" s="44">
        <f t="shared" ca="1" si="288"/>
        <v>0</v>
      </c>
      <c r="R1194" s="28">
        <f t="shared" ca="1" si="289"/>
        <v>5.1713956673790377E-6</v>
      </c>
    </row>
    <row r="1195" spans="3:18">
      <c r="C1195" s="121"/>
      <c r="D1195" s="123">
        <f t="shared" si="275"/>
        <v>0</v>
      </c>
      <c r="E1195" s="123">
        <f t="shared" si="276"/>
        <v>0</v>
      </c>
      <c r="F1195" s="44">
        <f t="shared" si="277"/>
        <v>0</v>
      </c>
      <c r="G1195" s="44">
        <f t="shared" si="278"/>
        <v>0</v>
      </c>
      <c r="H1195" s="44">
        <f t="shared" si="279"/>
        <v>0</v>
      </c>
      <c r="I1195" s="44">
        <f t="shared" si="280"/>
        <v>0</v>
      </c>
      <c r="J1195" s="44">
        <f t="shared" si="281"/>
        <v>0</v>
      </c>
      <c r="K1195" s="44">
        <f t="shared" si="282"/>
        <v>0</v>
      </c>
      <c r="L1195" s="44">
        <f t="shared" si="283"/>
        <v>0</v>
      </c>
      <c r="M1195" s="44">
        <f t="shared" ca="1" si="284"/>
        <v>-5.1713956673790377E-6</v>
      </c>
      <c r="N1195" s="44">
        <f t="shared" ca="1" si="285"/>
        <v>0</v>
      </c>
      <c r="O1195" s="124">
        <f t="shared" ca="1" si="286"/>
        <v>0</v>
      </c>
      <c r="P1195" s="44">
        <f t="shared" ca="1" si="287"/>
        <v>0</v>
      </c>
      <c r="Q1195" s="44">
        <f t="shared" ca="1" si="288"/>
        <v>0</v>
      </c>
      <c r="R1195" s="28">
        <f t="shared" ca="1" si="289"/>
        <v>5.1713956673790377E-6</v>
      </c>
    </row>
    <row r="1196" spans="3:18">
      <c r="C1196" s="121"/>
      <c r="D1196" s="123">
        <f t="shared" si="275"/>
        <v>0</v>
      </c>
      <c r="E1196" s="123">
        <f t="shared" si="276"/>
        <v>0</v>
      </c>
      <c r="F1196" s="44">
        <f t="shared" si="277"/>
        <v>0</v>
      </c>
      <c r="G1196" s="44">
        <f t="shared" si="278"/>
        <v>0</v>
      </c>
      <c r="H1196" s="44">
        <f t="shared" si="279"/>
        <v>0</v>
      </c>
      <c r="I1196" s="44">
        <f t="shared" si="280"/>
        <v>0</v>
      </c>
      <c r="J1196" s="44">
        <f t="shared" si="281"/>
        <v>0</v>
      </c>
      <c r="K1196" s="44">
        <f t="shared" si="282"/>
        <v>0</v>
      </c>
      <c r="L1196" s="44">
        <f t="shared" si="283"/>
        <v>0</v>
      </c>
      <c r="M1196" s="44">
        <f t="shared" ca="1" si="284"/>
        <v>-5.1713956673790377E-6</v>
      </c>
      <c r="N1196" s="44">
        <f t="shared" ca="1" si="285"/>
        <v>0</v>
      </c>
      <c r="O1196" s="124">
        <f t="shared" ca="1" si="286"/>
        <v>0</v>
      </c>
      <c r="P1196" s="44">
        <f t="shared" ca="1" si="287"/>
        <v>0</v>
      </c>
      <c r="Q1196" s="44">
        <f t="shared" ca="1" si="288"/>
        <v>0</v>
      </c>
      <c r="R1196" s="28">
        <f t="shared" ca="1" si="289"/>
        <v>5.1713956673790377E-6</v>
      </c>
    </row>
    <row r="1197" spans="3:18">
      <c r="C1197" s="121"/>
      <c r="D1197" s="123">
        <f t="shared" si="275"/>
        <v>0</v>
      </c>
      <c r="E1197" s="123">
        <f t="shared" si="276"/>
        <v>0</v>
      </c>
      <c r="F1197" s="44">
        <f t="shared" si="277"/>
        <v>0</v>
      </c>
      <c r="G1197" s="44">
        <f t="shared" si="278"/>
        <v>0</v>
      </c>
      <c r="H1197" s="44">
        <f t="shared" si="279"/>
        <v>0</v>
      </c>
      <c r="I1197" s="44">
        <f t="shared" si="280"/>
        <v>0</v>
      </c>
      <c r="J1197" s="44">
        <f t="shared" si="281"/>
        <v>0</v>
      </c>
      <c r="K1197" s="44">
        <f t="shared" si="282"/>
        <v>0</v>
      </c>
      <c r="L1197" s="44">
        <f t="shared" si="283"/>
        <v>0</v>
      </c>
      <c r="M1197" s="44">
        <f t="shared" ca="1" si="284"/>
        <v>-5.1713956673790377E-6</v>
      </c>
      <c r="N1197" s="44">
        <f t="shared" ca="1" si="285"/>
        <v>0</v>
      </c>
      <c r="O1197" s="124">
        <f t="shared" ca="1" si="286"/>
        <v>0</v>
      </c>
      <c r="P1197" s="44">
        <f t="shared" ca="1" si="287"/>
        <v>0</v>
      </c>
      <c r="Q1197" s="44">
        <f t="shared" ca="1" si="288"/>
        <v>0</v>
      </c>
      <c r="R1197" s="28">
        <f t="shared" ca="1" si="289"/>
        <v>5.1713956673790377E-6</v>
      </c>
    </row>
    <row r="1198" spans="3:18">
      <c r="C1198" s="121"/>
      <c r="D1198" s="123">
        <f t="shared" si="275"/>
        <v>0</v>
      </c>
      <c r="E1198" s="123">
        <f t="shared" si="276"/>
        <v>0</v>
      </c>
      <c r="F1198" s="44">
        <f t="shared" si="277"/>
        <v>0</v>
      </c>
      <c r="G1198" s="44">
        <f t="shared" si="278"/>
        <v>0</v>
      </c>
      <c r="H1198" s="44">
        <f t="shared" si="279"/>
        <v>0</v>
      </c>
      <c r="I1198" s="44">
        <f t="shared" si="280"/>
        <v>0</v>
      </c>
      <c r="J1198" s="44">
        <f t="shared" si="281"/>
        <v>0</v>
      </c>
      <c r="K1198" s="44">
        <f t="shared" si="282"/>
        <v>0</v>
      </c>
      <c r="L1198" s="44">
        <f t="shared" si="283"/>
        <v>0</v>
      </c>
      <c r="M1198" s="44">
        <f t="shared" ca="1" si="284"/>
        <v>-5.1713956673790377E-6</v>
      </c>
      <c r="N1198" s="44">
        <f t="shared" ca="1" si="285"/>
        <v>0</v>
      </c>
      <c r="O1198" s="124">
        <f t="shared" ca="1" si="286"/>
        <v>0</v>
      </c>
      <c r="P1198" s="44">
        <f t="shared" ca="1" si="287"/>
        <v>0</v>
      </c>
      <c r="Q1198" s="44">
        <f t="shared" ca="1" si="288"/>
        <v>0</v>
      </c>
      <c r="R1198" s="28">
        <f t="shared" ca="1" si="289"/>
        <v>5.1713956673790377E-6</v>
      </c>
    </row>
    <row r="1199" spans="3:18">
      <c r="C1199" s="121"/>
      <c r="D1199" s="123">
        <f t="shared" si="275"/>
        <v>0</v>
      </c>
      <c r="E1199" s="123">
        <f t="shared" si="276"/>
        <v>0</v>
      </c>
      <c r="F1199" s="44">
        <f t="shared" si="277"/>
        <v>0</v>
      </c>
      <c r="G1199" s="44">
        <f t="shared" si="278"/>
        <v>0</v>
      </c>
      <c r="H1199" s="44">
        <f t="shared" si="279"/>
        <v>0</v>
      </c>
      <c r="I1199" s="44">
        <f t="shared" si="280"/>
        <v>0</v>
      </c>
      <c r="J1199" s="44">
        <f t="shared" si="281"/>
        <v>0</v>
      </c>
      <c r="K1199" s="44">
        <f t="shared" si="282"/>
        <v>0</v>
      </c>
      <c r="L1199" s="44">
        <f t="shared" si="283"/>
        <v>0</v>
      </c>
      <c r="M1199" s="44">
        <f t="shared" ca="1" si="284"/>
        <v>-5.1713956673790377E-6</v>
      </c>
      <c r="N1199" s="44">
        <f t="shared" ca="1" si="285"/>
        <v>0</v>
      </c>
      <c r="O1199" s="124">
        <f t="shared" ca="1" si="286"/>
        <v>0</v>
      </c>
      <c r="P1199" s="44">
        <f t="shared" ca="1" si="287"/>
        <v>0</v>
      </c>
      <c r="Q1199" s="44">
        <f t="shared" ca="1" si="288"/>
        <v>0</v>
      </c>
      <c r="R1199" s="28">
        <f t="shared" ca="1" si="289"/>
        <v>5.1713956673790377E-6</v>
      </c>
    </row>
    <row r="1200" spans="3:18">
      <c r="C1200" s="121"/>
      <c r="D1200" s="123">
        <f t="shared" si="275"/>
        <v>0</v>
      </c>
      <c r="E1200" s="123">
        <f t="shared" si="276"/>
        <v>0</v>
      </c>
      <c r="F1200" s="44">
        <f t="shared" si="277"/>
        <v>0</v>
      </c>
      <c r="G1200" s="44">
        <f t="shared" si="278"/>
        <v>0</v>
      </c>
      <c r="H1200" s="44">
        <f t="shared" si="279"/>
        <v>0</v>
      </c>
      <c r="I1200" s="44">
        <f t="shared" si="280"/>
        <v>0</v>
      </c>
      <c r="J1200" s="44">
        <f t="shared" si="281"/>
        <v>0</v>
      </c>
      <c r="K1200" s="44">
        <f t="shared" si="282"/>
        <v>0</v>
      </c>
      <c r="L1200" s="44">
        <f t="shared" si="283"/>
        <v>0</v>
      </c>
      <c r="M1200" s="44">
        <f t="shared" ca="1" si="284"/>
        <v>-5.1713956673790377E-6</v>
      </c>
      <c r="N1200" s="44">
        <f t="shared" ca="1" si="285"/>
        <v>0</v>
      </c>
      <c r="O1200" s="124">
        <f t="shared" ca="1" si="286"/>
        <v>0</v>
      </c>
      <c r="P1200" s="44">
        <f t="shared" ca="1" si="287"/>
        <v>0</v>
      </c>
      <c r="Q1200" s="44">
        <f t="shared" ca="1" si="288"/>
        <v>0</v>
      </c>
      <c r="R1200" s="28">
        <f t="shared" ca="1" si="289"/>
        <v>5.1713956673790377E-6</v>
      </c>
    </row>
    <row r="1201" spans="3:18">
      <c r="C1201" s="121"/>
      <c r="D1201" s="123">
        <f t="shared" si="275"/>
        <v>0</v>
      </c>
      <c r="E1201" s="123">
        <f t="shared" si="276"/>
        <v>0</v>
      </c>
      <c r="F1201" s="44">
        <f t="shared" si="277"/>
        <v>0</v>
      </c>
      <c r="G1201" s="44">
        <f t="shared" si="278"/>
        <v>0</v>
      </c>
      <c r="H1201" s="44">
        <f t="shared" si="279"/>
        <v>0</v>
      </c>
      <c r="I1201" s="44">
        <f t="shared" si="280"/>
        <v>0</v>
      </c>
      <c r="J1201" s="44">
        <f t="shared" si="281"/>
        <v>0</v>
      </c>
      <c r="K1201" s="44">
        <f t="shared" si="282"/>
        <v>0</v>
      </c>
      <c r="L1201" s="44">
        <f t="shared" si="283"/>
        <v>0</v>
      </c>
      <c r="M1201" s="44">
        <f t="shared" ca="1" si="284"/>
        <v>-5.1713956673790377E-6</v>
      </c>
      <c r="N1201" s="44">
        <f t="shared" ca="1" si="285"/>
        <v>0</v>
      </c>
      <c r="O1201" s="124">
        <f t="shared" ca="1" si="286"/>
        <v>0</v>
      </c>
      <c r="P1201" s="44">
        <f t="shared" ca="1" si="287"/>
        <v>0</v>
      </c>
      <c r="Q1201" s="44">
        <f t="shared" ca="1" si="288"/>
        <v>0</v>
      </c>
      <c r="R1201" s="28">
        <f t="shared" ca="1" si="289"/>
        <v>5.1713956673790377E-6</v>
      </c>
    </row>
    <row r="1202" spans="3:18">
      <c r="C1202" s="121"/>
      <c r="D1202" s="123">
        <f t="shared" si="275"/>
        <v>0</v>
      </c>
      <c r="E1202" s="123">
        <f t="shared" si="276"/>
        <v>0</v>
      </c>
      <c r="F1202" s="44">
        <f t="shared" si="277"/>
        <v>0</v>
      </c>
      <c r="G1202" s="44">
        <f t="shared" si="278"/>
        <v>0</v>
      </c>
      <c r="H1202" s="44">
        <f t="shared" si="279"/>
        <v>0</v>
      </c>
      <c r="I1202" s="44">
        <f t="shared" si="280"/>
        <v>0</v>
      </c>
      <c r="J1202" s="44">
        <f t="shared" si="281"/>
        <v>0</v>
      </c>
      <c r="K1202" s="44">
        <f t="shared" si="282"/>
        <v>0</v>
      </c>
      <c r="L1202" s="44">
        <f t="shared" si="283"/>
        <v>0</v>
      </c>
      <c r="M1202" s="44">
        <f t="shared" ca="1" si="284"/>
        <v>-5.1713956673790377E-6</v>
      </c>
      <c r="N1202" s="44">
        <f t="shared" ca="1" si="285"/>
        <v>0</v>
      </c>
      <c r="O1202" s="124">
        <f t="shared" ca="1" si="286"/>
        <v>0</v>
      </c>
      <c r="P1202" s="44">
        <f t="shared" ca="1" si="287"/>
        <v>0</v>
      </c>
      <c r="Q1202" s="44">
        <f t="shared" ca="1" si="288"/>
        <v>0</v>
      </c>
      <c r="R1202" s="28">
        <f t="shared" ca="1" si="289"/>
        <v>5.1713956673790377E-6</v>
      </c>
    </row>
    <row r="1203" spans="3:18">
      <c r="C1203" s="121"/>
      <c r="D1203" s="123">
        <f t="shared" si="275"/>
        <v>0</v>
      </c>
      <c r="E1203" s="123">
        <f t="shared" si="276"/>
        <v>0</v>
      </c>
      <c r="F1203" s="44">
        <f t="shared" si="277"/>
        <v>0</v>
      </c>
      <c r="G1203" s="44">
        <f t="shared" si="278"/>
        <v>0</v>
      </c>
      <c r="H1203" s="44">
        <f t="shared" si="279"/>
        <v>0</v>
      </c>
      <c r="I1203" s="44">
        <f t="shared" si="280"/>
        <v>0</v>
      </c>
      <c r="J1203" s="44">
        <f t="shared" si="281"/>
        <v>0</v>
      </c>
      <c r="K1203" s="44">
        <f t="shared" si="282"/>
        <v>0</v>
      </c>
      <c r="L1203" s="44">
        <f t="shared" si="283"/>
        <v>0</v>
      </c>
      <c r="M1203" s="44">
        <f t="shared" ca="1" si="284"/>
        <v>-5.1713956673790377E-6</v>
      </c>
      <c r="N1203" s="44">
        <f t="shared" ca="1" si="285"/>
        <v>0</v>
      </c>
      <c r="O1203" s="124">
        <f t="shared" ca="1" si="286"/>
        <v>0</v>
      </c>
      <c r="P1203" s="44">
        <f t="shared" ca="1" si="287"/>
        <v>0</v>
      </c>
      <c r="Q1203" s="44">
        <f t="shared" ca="1" si="288"/>
        <v>0</v>
      </c>
      <c r="R1203" s="28">
        <f t="shared" ca="1" si="289"/>
        <v>5.1713956673790377E-6</v>
      </c>
    </row>
    <row r="1204" spans="3:18">
      <c r="C1204" s="121"/>
      <c r="D1204" s="123">
        <f t="shared" si="275"/>
        <v>0</v>
      </c>
      <c r="E1204" s="123">
        <f t="shared" si="276"/>
        <v>0</v>
      </c>
      <c r="F1204" s="44">
        <f t="shared" si="277"/>
        <v>0</v>
      </c>
      <c r="G1204" s="44">
        <f t="shared" si="278"/>
        <v>0</v>
      </c>
      <c r="H1204" s="44">
        <f t="shared" si="279"/>
        <v>0</v>
      </c>
      <c r="I1204" s="44">
        <f t="shared" si="280"/>
        <v>0</v>
      </c>
      <c r="J1204" s="44">
        <f t="shared" si="281"/>
        <v>0</v>
      </c>
      <c r="K1204" s="44">
        <f t="shared" si="282"/>
        <v>0</v>
      </c>
      <c r="L1204" s="44">
        <f t="shared" si="283"/>
        <v>0</v>
      </c>
      <c r="M1204" s="44">
        <f t="shared" ca="1" si="284"/>
        <v>-5.1713956673790377E-6</v>
      </c>
      <c r="N1204" s="44">
        <f t="shared" ca="1" si="285"/>
        <v>0</v>
      </c>
      <c r="O1204" s="124">
        <f t="shared" ca="1" si="286"/>
        <v>0</v>
      </c>
      <c r="P1204" s="44">
        <f t="shared" ca="1" si="287"/>
        <v>0</v>
      </c>
      <c r="Q1204" s="44">
        <f t="shared" ca="1" si="288"/>
        <v>0</v>
      </c>
      <c r="R1204" s="28">
        <f t="shared" ca="1" si="289"/>
        <v>5.1713956673790377E-6</v>
      </c>
    </row>
    <row r="1205" spans="3:18">
      <c r="C1205" s="121"/>
      <c r="D1205" s="123">
        <f t="shared" si="275"/>
        <v>0</v>
      </c>
      <c r="E1205" s="123">
        <f t="shared" si="276"/>
        <v>0</v>
      </c>
      <c r="F1205" s="44">
        <f t="shared" si="277"/>
        <v>0</v>
      </c>
      <c r="G1205" s="44">
        <f t="shared" si="278"/>
        <v>0</v>
      </c>
      <c r="H1205" s="44">
        <f t="shared" si="279"/>
        <v>0</v>
      </c>
      <c r="I1205" s="44">
        <f t="shared" si="280"/>
        <v>0</v>
      </c>
      <c r="J1205" s="44">
        <f t="shared" si="281"/>
        <v>0</v>
      </c>
      <c r="K1205" s="44">
        <f t="shared" si="282"/>
        <v>0</v>
      </c>
      <c r="L1205" s="44">
        <f t="shared" si="283"/>
        <v>0</v>
      </c>
      <c r="M1205" s="44">
        <f t="shared" ca="1" si="284"/>
        <v>-5.1713956673790377E-6</v>
      </c>
      <c r="N1205" s="44">
        <f t="shared" ca="1" si="285"/>
        <v>0</v>
      </c>
      <c r="O1205" s="124">
        <f t="shared" ca="1" si="286"/>
        <v>0</v>
      </c>
      <c r="P1205" s="44">
        <f t="shared" ca="1" si="287"/>
        <v>0</v>
      </c>
      <c r="Q1205" s="44">
        <f t="shared" ca="1" si="288"/>
        <v>0</v>
      </c>
      <c r="R1205" s="28">
        <f t="shared" ca="1" si="289"/>
        <v>5.1713956673790377E-6</v>
      </c>
    </row>
  </sheetData>
  <phoneticPr fontId="2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E63"/>
  <sheetViews>
    <sheetView workbookViewId="0">
      <selection activeCell="F6" sqref="F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160</v>
      </c>
    </row>
    <row r="2" spans="1:4">
      <c r="A2" t="s">
        <v>117</v>
      </c>
      <c r="B2" s="17" t="s">
        <v>157</v>
      </c>
    </row>
    <row r="3" spans="1:4">
      <c r="A3" s="16" t="s">
        <v>163</v>
      </c>
    </row>
    <row r="4" spans="1:4">
      <c r="A4" s="8" t="s">
        <v>92</v>
      </c>
      <c r="C4" s="3">
        <v>38011.390899999999</v>
      </c>
      <c r="D4" s="4">
        <v>0.38288153699999999</v>
      </c>
    </row>
    <row r="6" spans="1:4">
      <c r="A6" s="8" t="s">
        <v>93</v>
      </c>
    </row>
    <row r="7" spans="1:4">
      <c r="A7" t="s">
        <v>94</v>
      </c>
      <c r="C7">
        <f>+C4</f>
        <v>38011.390899999999</v>
      </c>
    </row>
    <row r="8" spans="1:4">
      <c r="A8" t="s">
        <v>95</v>
      </c>
      <c r="C8">
        <f>+D4</f>
        <v>0.38288153699999999</v>
      </c>
    </row>
    <row r="10" spans="1:4" ht="13.5" thickBot="1">
      <c r="C10" s="7" t="s">
        <v>112</v>
      </c>
      <c r="D10" s="7" t="s">
        <v>113</v>
      </c>
    </row>
    <row r="11" spans="1:4">
      <c r="A11" t="s">
        <v>108</v>
      </c>
      <c r="C11">
        <f>INTERCEPT(G21:G97,F21:F97)</f>
        <v>-1.3846155427497156E-2</v>
      </c>
      <c r="D11" s="6"/>
    </row>
    <row r="12" spans="1:4">
      <c r="A12" t="s">
        <v>109</v>
      </c>
      <c r="C12">
        <f>SLOPE(G21:G97,F21:F97)</f>
        <v>1.1482714330887819E-6</v>
      </c>
      <c r="D12" s="6"/>
    </row>
    <row r="13" spans="1:4">
      <c r="A13" t="s">
        <v>111</v>
      </c>
      <c r="C13" s="6" t="s">
        <v>106</v>
      </c>
      <c r="D13" s="6"/>
    </row>
    <row r="14" spans="1:4">
      <c r="A14" t="s">
        <v>116</v>
      </c>
    </row>
    <row r="15" spans="1:4">
      <c r="A15" s="5" t="s">
        <v>110</v>
      </c>
      <c r="C15" s="25">
        <v>53455.335700000003</v>
      </c>
    </row>
    <row r="16" spans="1:4">
      <c r="A16" s="8" t="s">
        <v>96</v>
      </c>
      <c r="C16">
        <f>+C8+C12</f>
        <v>0.3828826852714331</v>
      </c>
    </row>
    <row r="17" spans="1:31" ht="13.5" thickBot="1"/>
    <row r="18" spans="1:31">
      <c r="A18" s="8" t="s">
        <v>97</v>
      </c>
      <c r="C18" s="3">
        <f>+C15</f>
        <v>53455.335700000003</v>
      </c>
      <c r="D18" s="4">
        <f>+C16</f>
        <v>0.3828826852714331</v>
      </c>
    </row>
    <row r="19" spans="1:31" ht="13.5" thickTop="1">
      <c r="C19">
        <f>COUNT(C21:C2049)</f>
        <v>43</v>
      </c>
    </row>
    <row r="20" spans="1:31" ht="13.5" thickBot="1">
      <c r="A20" s="7" t="s">
        <v>98</v>
      </c>
      <c r="B20" s="7" t="s">
        <v>99</v>
      </c>
      <c r="C20" s="7" t="s">
        <v>100</v>
      </c>
      <c r="D20" s="7" t="s">
        <v>105</v>
      </c>
      <c r="E20" s="7" t="s">
        <v>101</v>
      </c>
      <c r="F20" s="7" t="s">
        <v>102</v>
      </c>
      <c r="G20" s="7" t="s">
        <v>103</v>
      </c>
      <c r="H20" s="10" t="s">
        <v>104</v>
      </c>
      <c r="I20" s="10" t="s">
        <v>147</v>
      </c>
      <c r="J20" s="10" t="s">
        <v>148</v>
      </c>
      <c r="K20" s="10" t="s">
        <v>156</v>
      </c>
      <c r="L20" s="10" t="s">
        <v>118</v>
      </c>
      <c r="M20" s="10" t="s">
        <v>119</v>
      </c>
      <c r="N20" s="10" t="s">
        <v>149</v>
      </c>
      <c r="O20" s="10" t="s">
        <v>115</v>
      </c>
      <c r="P20" s="9" t="s">
        <v>114</v>
      </c>
      <c r="Q20" s="7" t="s">
        <v>107</v>
      </c>
    </row>
    <row r="21" spans="1:31">
      <c r="A21" t="s">
        <v>104</v>
      </c>
      <c r="B21" s="6"/>
      <c r="C21">
        <v>38011.390899999999</v>
      </c>
      <c r="D21" s="6" t="s">
        <v>106</v>
      </c>
      <c r="E21">
        <f t="shared" ref="E21:E45" si="0">+(C21-C$7)/C$8</f>
        <v>0</v>
      </c>
      <c r="F21">
        <f t="shared" ref="F21:F45" si="1">ROUND(2*E21,0)/2</f>
        <v>0</v>
      </c>
      <c r="G21">
        <f t="shared" ref="G21:G45" si="2">+C21-(C$7+F21*C$8)</f>
        <v>0</v>
      </c>
      <c r="H21">
        <f>+G21</f>
        <v>0</v>
      </c>
      <c r="O21">
        <f t="shared" ref="O21:O45" si="3">+C$11+C$12*F21</f>
        <v>-1.3846155427497156E-2</v>
      </c>
      <c r="Q21" s="2">
        <f t="shared" ref="Q21:Q45" si="4">+C21-15018.5</f>
        <v>22992.890899999999</v>
      </c>
    </row>
    <row r="22" spans="1:31">
      <c r="A22" t="s">
        <v>121</v>
      </c>
      <c r="B22" s="6" t="s">
        <v>153</v>
      </c>
      <c r="C22">
        <v>39490.671000000002</v>
      </c>
      <c r="D22" s="6"/>
      <c r="E22">
        <f t="shared" si="0"/>
        <v>3863.5451361552687</v>
      </c>
      <c r="F22">
        <f t="shared" si="1"/>
        <v>3863.5</v>
      </c>
      <c r="G22">
        <f t="shared" si="2"/>
        <v>1.7281800501223188E-2</v>
      </c>
      <c r="I22">
        <f t="shared" ref="I22:I45" si="5">G22</f>
        <v>1.7281800501223188E-2</v>
      </c>
      <c r="O22">
        <f t="shared" si="3"/>
        <v>-9.409808745758648E-3</v>
      </c>
      <c r="Q22" s="2">
        <f t="shared" si="4"/>
        <v>24472.171000000002</v>
      </c>
      <c r="AA22">
        <v>7</v>
      </c>
      <c r="AC22" t="s">
        <v>120</v>
      </c>
      <c r="AE22" t="s">
        <v>122</v>
      </c>
    </row>
    <row r="23" spans="1:31">
      <c r="A23" t="s">
        <v>121</v>
      </c>
      <c r="B23" s="6"/>
      <c r="C23">
        <v>39520.714999999997</v>
      </c>
      <c r="D23" s="6"/>
      <c r="E23">
        <f t="shared" si="0"/>
        <v>3942.0132708044316</v>
      </c>
      <c r="F23">
        <f t="shared" si="1"/>
        <v>3942</v>
      </c>
      <c r="G23">
        <f t="shared" si="2"/>
        <v>5.0811459950637072E-3</v>
      </c>
      <c r="I23">
        <f t="shared" si="5"/>
        <v>5.0811459950637072E-3</v>
      </c>
      <c r="O23">
        <f t="shared" si="3"/>
        <v>-9.3196694382611783E-3</v>
      </c>
      <c r="Q23" s="2">
        <f t="shared" si="4"/>
        <v>24502.214999999997</v>
      </c>
      <c r="AA23">
        <v>5</v>
      </c>
      <c r="AC23" t="s">
        <v>120</v>
      </c>
      <c r="AE23" t="s">
        <v>122</v>
      </c>
    </row>
    <row r="24" spans="1:31">
      <c r="A24" t="s">
        <v>121</v>
      </c>
      <c r="B24" s="6"/>
      <c r="C24">
        <v>39531.436999999998</v>
      </c>
      <c r="D24" s="6"/>
      <c r="E24">
        <f t="shared" si="0"/>
        <v>3970.0167104166208</v>
      </c>
      <c r="F24">
        <f t="shared" si="1"/>
        <v>3970</v>
      </c>
      <c r="G24">
        <f t="shared" si="2"/>
        <v>6.3981100029195659E-3</v>
      </c>
      <c r="I24">
        <f t="shared" si="5"/>
        <v>6.3981100029195659E-3</v>
      </c>
      <c r="O24">
        <f t="shared" si="3"/>
        <v>-9.2875178381346922E-3</v>
      </c>
      <c r="Q24" s="2">
        <f t="shared" si="4"/>
        <v>24512.936999999998</v>
      </c>
      <c r="AA24">
        <v>5</v>
      </c>
      <c r="AC24" t="s">
        <v>120</v>
      </c>
      <c r="AE24" t="s">
        <v>122</v>
      </c>
    </row>
    <row r="25" spans="1:31">
      <c r="A25" t="s">
        <v>121</v>
      </c>
      <c r="B25" s="6"/>
      <c r="C25">
        <v>39554.362000000001</v>
      </c>
      <c r="D25" s="6"/>
      <c r="E25">
        <f t="shared" si="0"/>
        <v>4029.8916267670606</v>
      </c>
      <c r="F25">
        <f t="shared" si="1"/>
        <v>4030</v>
      </c>
      <c r="G25">
        <f t="shared" si="2"/>
        <v>-4.1494109995255712E-2</v>
      </c>
      <c r="I25">
        <f t="shared" si="5"/>
        <v>-4.1494109995255712E-2</v>
      </c>
      <c r="O25">
        <f t="shared" si="3"/>
        <v>-9.2186215521493642E-3</v>
      </c>
      <c r="Q25" s="2">
        <f t="shared" si="4"/>
        <v>24535.862000000001</v>
      </c>
      <c r="AA25">
        <v>8</v>
      </c>
      <c r="AC25" t="s">
        <v>120</v>
      </c>
      <c r="AE25" t="s">
        <v>122</v>
      </c>
    </row>
    <row r="26" spans="1:31">
      <c r="A26" t="s">
        <v>123</v>
      </c>
      <c r="B26" s="6"/>
      <c r="C26">
        <v>39574.516000000003</v>
      </c>
      <c r="D26" s="6"/>
      <c r="E26">
        <f t="shared" si="0"/>
        <v>4082.529317677715</v>
      </c>
      <c r="F26">
        <f t="shared" si="1"/>
        <v>4082.5</v>
      </c>
      <c r="G26">
        <f t="shared" si="2"/>
        <v>1.1225197507883422E-2</v>
      </c>
      <c r="I26">
        <f t="shared" si="5"/>
        <v>1.1225197507883422E-2</v>
      </c>
      <c r="O26">
        <f t="shared" si="3"/>
        <v>-9.1583373019122043E-3</v>
      </c>
      <c r="Q26" s="2">
        <f t="shared" si="4"/>
        <v>24556.016000000003</v>
      </c>
      <c r="AA26">
        <v>5</v>
      </c>
      <c r="AC26" t="s">
        <v>120</v>
      </c>
      <c r="AE26" t="s">
        <v>122</v>
      </c>
    </row>
    <row r="27" spans="1:31">
      <c r="A27" t="s">
        <v>130</v>
      </c>
      <c r="B27" s="6" t="s">
        <v>153</v>
      </c>
      <c r="C27">
        <v>40652.311999999998</v>
      </c>
      <c r="D27" s="6"/>
      <c r="E27">
        <f t="shared" si="0"/>
        <v>6897.4887655656257</v>
      </c>
      <c r="F27">
        <f t="shared" si="1"/>
        <v>6897.5</v>
      </c>
      <c r="G27">
        <f t="shared" si="2"/>
        <v>-4.3014574985136278E-3</v>
      </c>
      <c r="I27">
        <f t="shared" si="5"/>
        <v>-4.3014574985136278E-3</v>
      </c>
      <c r="O27">
        <f t="shared" si="3"/>
        <v>-5.9259532177672828E-3</v>
      </c>
      <c r="Q27" s="2">
        <f t="shared" si="4"/>
        <v>25633.811999999998</v>
      </c>
      <c r="AA27">
        <v>7</v>
      </c>
      <c r="AC27" t="s">
        <v>124</v>
      </c>
    </row>
    <row r="28" spans="1:31">
      <c r="A28" t="s">
        <v>130</v>
      </c>
      <c r="B28" s="6" t="s">
        <v>153</v>
      </c>
      <c r="C28">
        <v>40655.366000000002</v>
      </c>
      <c r="D28" s="6"/>
      <c r="E28">
        <f t="shared" si="0"/>
        <v>6905.4651230153295</v>
      </c>
      <c r="F28">
        <f t="shared" si="1"/>
        <v>6905.5</v>
      </c>
      <c r="G28">
        <f t="shared" si="2"/>
        <v>-1.3353753492992837E-2</v>
      </c>
      <c r="I28">
        <f t="shared" si="5"/>
        <v>-1.3353753492992837E-2</v>
      </c>
      <c r="O28">
        <f t="shared" si="3"/>
        <v>-5.9167670463025727E-3</v>
      </c>
      <c r="Q28" s="2">
        <f t="shared" si="4"/>
        <v>25636.866000000002</v>
      </c>
      <c r="AA28">
        <v>14</v>
      </c>
      <c r="AC28" t="s">
        <v>124</v>
      </c>
    </row>
    <row r="29" spans="1:31">
      <c r="A29" t="s">
        <v>129</v>
      </c>
      <c r="B29" s="6"/>
      <c r="C29">
        <v>40692.313999999998</v>
      </c>
      <c r="D29" s="6"/>
      <c r="E29">
        <f t="shared" si="0"/>
        <v>7001.9649445776231</v>
      </c>
      <c r="F29">
        <f t="shared" si="1"/>
        <v>7002</v>
      </c>
      <c r="G29">
        <f t="shared" si="2"/>
        <v>-1.34220740001183E-2</v>
      </c>
      <c r="I29">
        <f t="shared" si="5"/>
        <v>-1.34220740001183E-2</v>
      </c>
      <c r="O29">
        <f t="shared" si="3"/>
        <v>-5.805958853009505E-3</v>
      </c>
      <c r="Q29" s="2">
        <f t="shared" si="4"/>
        <v>25673.813999999998</v>
      </c>
      <c r="AA29">
        <v>5</v>
      </c>
      <c r="AC29" t="s">
        <v>124</v>
      </c>
    </row>
    <row r="30" spans="1:31">
      <c r="A30" t="s">
        <v>131</v>
      </c>
      <c r="B30" s="6" t="s">
        <v>153</v>
      </c>
      <c r="C30">
        <v>41363.31</v>
      </c>
      <c r="D30" s="6"/>
      <c r="E30">
        <f t="shared" si="0"/>
        <v>8754.4547753944044</v>
      </c>
      <c r="F30">
        <f t="shared" si="1"/>
        <v>8754.5</v>
      </c>
      <c r="G30">
        <f t="shared" si="2"/>
        <v>-1.7315666504146066E-2</v>
      </c>
      <c r="I30">
        <f t="shared" si="5"/>
        <v>-1.7315666504146066E-2</v>
      </c>
      <c r="O30">
        <f t="shared" si="3"/>
        <v>-3.7936131665214159E-3</v>
      </c>
      <c r="Q30" s="2">
        <f t="shared" si="4"/>
        <v>26344.809999999998</v>
      </c>
      <c r="AA30">
        <v>10</v>
      </c>
      <c r="AC30" t="s">
        <v>124</v>
      </c>
    </row>
    <row r="31" spans="1:31">
      <c r="A31" t="s">
        <v>131</v>
      </c>
      <c r="B31" s="6"/>
      <c r="C31">
        <v>41385.322999999997</v>
      </c>
      <c r="D31" s="6"/>
      <c r="E31">
        <f t="shared" si="0"/>
        <v>8811.9477539602503</v>
      </c>
      <c r="F31">
        <f t="shared" si="1"/>
        <v>8812</v>
      </c>
      <c r="G31">
        <f t="shared" si="2"/>
        <v>-2.0004044003144372E-2</v>
      </c>
      <c r="I31">
        <f t="shared" si="5"/>
        <v>-2.0004044003144372E-2</v>
      </c>
      <c r="O31">
        <f t="shared" si="3"/>
        <v>-3.7275875591188112E-3</v>
      </c>
      <c r="Q31" s="2">
        <f t="shared" si="4"/>
        <v>26366.822999999997</v>
      </c>
      <c r="AA31">
        <v>7</v>
      </c>
      <c r="AC31" t="s">
        <v>124</v>
      </c>
    </row>
    <row r="32" spans="1:31">
      <c r="A32" t="s">
        <v>132</v>
      </c>
      <c r="B32" s="6"/>
      <c r="C32">
        <v>41411.375999999997</v>
      </c>
      <c r="D32" s="6"/>
      <c r="E32">
        <f t="shared" si="0"/>
        <v>8879.9922990279847</v>
      </c>
      <c r="F32">
        <f t="shared" si="1"/>
        <v>8880</v>
      </c>
      <c r="G32">
        <f t="shared" si="2"/>
        <v>-2.9485600025509484E-3</v>
      </c>
      <c r="I32">
        <f t="shared" si="5"/>
        <v>-2.9485600025509484E-3</v>
      </c>
      <c r="O32">
        <f t="shared" si="3"/>
        <v>-3.6495051016687732E-3</v>
      </c>
      <c r="Q32" s="2">
        <f t="shared" si="4"/>
        <v>26392.875999999997</v>
      </c>
      <c r="AA32">
        <v>10</v>
      </c>
      <c r="AC32" t="s">
        <v>124</v>
      </c>
    </row>
    <row r="33" spans="1:31">
      <c r="A33" t="s">
        <v>125</v>
      </c>
      <c r="B33" s="6" t="s">
        <v>153</v>
      </c>
      <c r="C33">
        <v>41722.464999999997</v>
      </c>
      <c r="D33" s="6"/>
      <c r="E33">
        <f t="shared" si="0"/>
        <v>9692.4864256382207</v>
      </c>
      <c r="F33">
        <f t="shared" si="1"/>
        <v>9692.5</v>
      </c>
      <c r="G33">
        <f t="shared" si="2"/>
        <v>-5.197372505790554E-3</v>
      </c>
      <c r="I33">
        <f t="shared" si="5"/>
        <v>-5.197372505790554E-3</v>
      </c>
      <c r="O33">
        <f t="shared" si="3"/>
        <v>-2.7165345622841373E-3</v>
      </c>
      <c r="Q33" s="2">
        <f t="shared" si="4"/>
        <v>26703.964999999997</v>
      </c>
      <c r="AA33">
        <v>8</v>
      </c>
      <c r="AC33" t="s">
        <v>124</v>
      </c>
    </row>
    <row r="34" spans="1:31">
      <c r="A34" t="s">
        <v>125</v>
      </c>
      <c r="B34" s="6"/>
      <c r="C34">
        <v>41743.326000000001</v>
      </c>
      <c r="D34" s="6"/>
      <c r="E34">
        <f t="shared" si="0"/>
        <v>9746.9706406867099</v>
      </c>
      <c r="F34">
        <f t="shared" si="1"/>
        <v>9747</v>
      </c>
      <c r="G34">
        <f t="shared" si="2"/>
        <v>-1.1241139000048861E-2</v>
      </c>
      <c r="I34">
        <f t="shared" si="5"/>
        <v>-1.1241139000048861E-2</v>
      </c>
      <c r="O34">
        <f t="shared" si="3"/>
        <v>-2.6539537691807995E-3</v>
      </c>
      <c r="Q34" s="2">
        <f t="shared" si="4"/>
        <v>26724.826000000001</v>
      </c>
      <c r="AA34">
        <v>7</v>
      </c>
      <c r="AC34" t="s">
        <v>124</v>
      </c>
    </row>
    <row r="35" spans="1:31">
      <c r="A35" t="s">
        <v>125</v>
      </c>
      <c r="B35" s="6"/>
      <c r="C35">
        <v>41751.364999999998</v>
      </c>
      <c r="D35" s="6"/>
      <c r="E35">
        <f t="shared" si="0"/>
        <v>9767.9666909611242</v>
      </c>
      <c r="F35">
        <f t="shared" si="1"/>
        <v>9768</v>
      </c>
      <c r="G35">
        <f t="shared" si="2"/>
        <v>-1.2753415998304263E-2</v>
      </c>
      <c r="I35">
        <f t="shared" si="5"/>
        <v>-1.2753415998304263E-2</v>
      </c>
      <c r="O35">
        <f t="shared" si="3"/>
        <v>-2.6298400690859345E-3</v>
      </c>
      <c r="Q35" s="2">
        <f t="shared" si="4"/>
        <v>26732.864999999998</v>
      </c>
      <c r="AA35">
        <v>10</v>
      </c>
      <c r="AC35" t="s">
        <v>120</v>
      </c>
      <c r="AE35" t="s">
        <v>122</v>
      </c>
    </row>
    <row r="36" spans="1:31">
      <c r="A36" t="s">
        <v>133</v>
      </c>
      <c r="B36" s="6"/>
      <c r="C36">
        <v>41795.404999999999</v>
      </c>
      <c r="D36" s="6"/>
      <c r="E36">
        <f t="shared" si="0"/>
        <v>9882.9892129272357</v>
      </c>
      <c r="F36">
        <f t="shared" si="1"/>
        <v>9883</v>
      </c>
      <c r="G36">
        <f t="shared" si="2"/>
        <v>-4.1301710007246584E-3</v>
      </c>
      <c r="I36">
        <f t="shared" si="5"/>
        <v>-4.1301710007246584E-3</v>
      </c>
      <c r="O36">
        <f t="shared" si="3"/>
        <v>-2.4977888542807251E-3</v>
      </c>
      <c r="Q36" s="2">
        <f t="shared" si="4"/>
        <v>26776.904999999999</v>
      </c>
      <c r="AA36">
        <v>9</v>
      </c>
      <c r="AC36" t="s">
        <v>124</v>
      </c>
    </row>
    <row r="37" spans="1:31">
      <c r="A37" t="s">
        <v>134</v>
      </c>
      <c r="B37" s="6"/>
      <c r="C37">
        <v>42132.347000000002</v>
      </c>
      <c r="D37" s="6"/>
      <c r="E37">
        <f t="shared" si="0"/>
        <v>10763.005529827893</v>
      </c>
      <c r="F37">
        <f t="shared" si="1"/>
        <v>10763</v>
      </c>
      <c r="G37">
        <f t="shared" si="2"/>
        <v>2.117269003065303E-3</v>
      </c>
      <c r="I37">
        <f t="shared" si="5"/>
        <v>2.117269003065303E-3</v>
      </c>
      <c r="O37">
        <f t="shared" si="3"/>
        <v>-1.4873099931625965E-3</v>
      </c>
      <c r="Q37" s="2">
        <f t="shared" si="4"/>
        <v>27113.847000000002</v>
      </c>
      <c r="AA37">
        <v>10</v>
      </c>
      <c r="AC37" t="s">
        <v>124</v>
      </c>
    </row>
    <row r="38" spans="1:31">
      <c r="A38" t="s">
        <v>135</v>
      </c>
      <c r="B38" s="6"/>
      <c r="C38">
        <v>42158.355000000003</v>
      </c>
      <c r="D38" s="6"/>
      <c r="E38">
        <f t="shared" si="0"/>
        <v>10830.932545070735</v>
      </c>
      <c r="F38">
        <f t="shared" si="1"/>
        <v>10831</v>
      </c>
      <c r="G38">
        <f t="shared" si="2"/>
        <v>-2.5827246994595043E-2</v>
      </c>
      <c r="I38">
        <f t="shared" si="5"/>
        <v>-2.5827246994595043E-2</v>
      </c>
      <c r="O38">
        <f t="shared" si="3"/>
        <v>-1.4092275357125601E-3</v>
      </c>
      <c r="Q38" s="2">
        <f t="shared" si="4"/>
        <v>27139.855000000003</v>
      </c>
      <c r="AA38">
        <v>8</v>
      </c>
      <c r="AC38" t="s">
        <v>124</v>
      </c>
    </row>
    <row r="39" spans="1:31">
      <c r="A39" t="s">
        <v>136</v>
      </c>
      <c r="B39" s="6"/>
      <c r="C39">
        <v>42887.377999999997</v>
      </c>
      <c r="D39" s="6"/>
      <c r="E39">
        <f t="shared" si="0"/>
        <v>12734.975779205563</v>
      </c>
      <c r="F39">
        <f t="shared" si="1"/>
        <v>12735</v>
      </c>
      <c r="G39">
        <f t="shared" si="2"/>
        <v>-9.2736950027756393E-3</v>
      </c>
      <c r="I39">
        <f t="shared" si="5"/>
        <v>-9.2736950027756393E-3</v>
      </c>
      <c r="O39">
        <f t="shared" si="3"/>
        <v>7.7708127288848156E-4</v>
      </c>
      <c r="Q39" s="2">
        <f t="shared" si="4"/>
        <v>27868.877999999997</v>
      </c>
      <c r="AA39">
        <v>7</v>
      </c>
      <c r="AC39" t="s">
        <v>124</v>
      </c>
    </row>
    <row r="40" spans="1:31">
      <c r="A40" t="s">
        <v>137</v>
      </c>
      <c r="B40" s="6" t="s">
        <v>153</v>
      </c>
      <c r="C40">
        <v>43239.446000000004</v>
      </c>
      <c r="D40" s="6"/>
      <c r="E40">
        <f t="shared" si="0"/>
        <v>13654.497787915026</v>
      </c>
      <c r="F40">
        <f t="shared" si="1"/>
        <v>13654.5</v>
      </c>
      <c r="G40">
        <f t="shared" si="2"/>
        <v>-8.4696649719262496E-4</v>
      </c>
      <c r="I40">
        <f t="shared" si="5"/>
        <v>-8.4696649719262496E-4</v>
      </c>
      <c r="O40">
        <f t="shared" si="3"/>
        <v>1.8329168556136168E-3</v>
      </c>
      <c r="Q40" s="2">
        <f t="shared" si="4"/>
        <v>28220.946000000004</v>
      </c>
      <c r="AA40">
        <v>7</v>
      </c>
      <c r="AC40" t="s">
        <v>124</v>
      </c>
    </row>
    <row r="41" spans="1:31">
      <c r="A41" t="s">
        <v>137</v>
      </c>
      <c r="B41" s="6"/>
      <c r="C41">
        <v>43250.345999999998</v>
      </c>
      <c r="D41" s="6"/>
      <c r="E41">
        <f t="shared" si="0"/>
        <v>13682.966123279011</v>
      </c>
      <c r="F41">
        <f t="shared" si="1"/>
        <v>13683</v>
      </c>
      <c r="G41">
        <f t="shared" si="2"/>
        <v>-1.2970771000254899E-2</v>
      </c>
      <c r="I41">
        <f t="shared" si="5"/>
        <v>-1.2970771000254899E-2</v>
      </c>
      <c r="O41">
        <f t="shared" si="3"/>
        <v>1.8656425914566465E-3</v>
      </c>
      <c r="Q41" s="2">
        <f t="shared" si="4"/>
        <v>28231.845999999998</v>
      </c>
      <c r="AA41">
        <v>7</v>
      </c>
      <c r="AC41" t="s">
        <v>124</v>
      </c>
    </row>
    <row r="42" spans="1:31">
      <c r="A42" t="s">
        <v>138</v>
      </c>
      <c r="B42" s="6"/>
      <c r="C42">
        <v>44298.322</v>
      </c>
      <c r="D42" s="6"/>
      <c r="E42">
        <f t="shared" si="0"/>
        <v>16420.042473868365</v>
      </c>
      <c r="F42">
        <f t="shared" si="1"/>
        <v>16420</v>
      </c>
      <c r="G42">
        <f t="shared" si="2"/>
        <v>1.626246000523679E-2</v>
      </c>
      <c r="I42">
        <f t="shared" si="5"/>
        <v>1.626246000523679E-2</v>
      </c>
      <c r="O42">
        <f t="shared" si="3"/>
        <v>5.008461503820642E-3</v>
      </c>
      <c r="Q42" s="2">
        <f t="shared" si="4"/>
        <v>29279.822</v>
      </c>
      <c r="AA42">
        <v>9</v>
      </c>
      <c r="AC42" t="s">
        <v>124</v>
      </c>
    </row>
    <row r="43" spans="1:31">
      <c r="A43" t="s">
        <v>139</v>
      </c>
      <c r="B43" s="6" t="s">
        <v>153</v>
      </c>
      <c r="C43">
        <v>44303.495999999999</v>
      </c>
      <c r="D43" s="6"/>
      <c r="E43">
        <f t="shared" si="0"/>
        <v>16433.55579195766</v>
      </c>
      <c r="F43">
        <f t="shared" si="1"/>
        <v>16433.5</v>
      </c>
      <c r="G43">
        <f t="shared" si="2"/>
        <v>2.1361710503697395E-2</v>
      </c>
      <c r="I43">
        <f t="shared" si="5"/>
        <v>2.1361710503697395E-2</v>
      </c>
      <c r="O43">
        <f t="shared" si="3"/>
        <v>5.0239631681673422E-3</v>
      </c>
      <c r="Q43" s="2">
        <f t="shared" si="4"/>
        <v>29284.995999999999</v>
      </c>
      <c r="AA43">
        <v>7</v>
      </c>
      <c r="AC43" t="s">
        <v>124</v>
      </c>
    </row>
    <row r="44" spans="1:31">
      <c r="A44" t="s">
        <v>140</v>
      </c>
      <c r="B44" s="6" t="s">
        <v>153</v>
      </c>
      <c r="C44">
        <v>44691.366000000002</v>
      </c>
      <c r="D44" s="6"/>
      <c r="E44">
        <f t="shared" si="0"/>
        <v>17446.584529355365</v>
      </c>
      <c r="F44">
        <f t="shared" si="1"/>
        <v>17446.5</v>
      </c>
      <c r="G44">
        <f t="shared" si="2"/>
        <v>3.2364729500841349E-2</v>
      </c>
      <c r="I44">
        <f t="shared" si="5"/>
        <v>3.2364729500841349E-2</v>
      </c>
      <c r="O44">
        <f t="shared" si="3"/>
        <v>6.1871621298862766E-3</v>
      </c>
      <c r="Q44" s="2">
        <f t="shared" si="4"/>
        <v>29672.866000000002</v>
      </c>
      <c r="AA44">
        <v>8</v>
      </c>
      <c r="AC44" t="s">
        <v>124</v>
      </c>
    </row>
    <row r="45" spans="1:31">
      <c r="A45" t="s">
        <v>141</v>
      </c>
      <c r="B45" s="6"/>
      <c r="C45">
        <v>45022.347999999998</v>
      </c>
      <c r="D45" s="6"/>
      <c r="E45">
        <f t="shared" si="0"/>
        <v>18311.034673891834</v>
      </c>
      <c r="F45">
        <f t="shared" si="1"/>
        <v>18311</v>
      </c>
      <c r="G45">
        <f t="shared" si="2"/>
        <v>1.3275992998387665E-2</v>
      </c>
      <c r="I45">
        <f t="shared" si="5"/>
        <v>1.3275992998387665E-2</v>
      </c>
      <c r="O45">
        <f t="shared" si="3"/>
        <v>7.1798427837915287E-3</v>
      </c>
      <c r="Q45" s="2">
        <f t="shared" si="4"/>
        <v>30003.847999999998</v>
      </c>
      <c r="AA45">
        <v>12</v>
      </c>
      <c r="AC45" t="s">
        <v>124</v>
      </c>
    </row>
    <row r="46" spans="1:31">
      <c r="A46" t="s">
        <v>142</v>
      </c>
      <c r="B46" s="6"/>
      <c r="C46">
        <v>45805.334000000003</v>
      </c>
      <c r="D46" s="6"/>
      <c r="E46">
        <f t="shared" ref="E46:E63" si="6">+(C46-C$7)/C$8</f>
        <v>20356.017062269588</v>
      </c>
      <c r="F46">
        <f t="shared" ref="F46:F63" si="7">ROUND(2*E46,0)/2</f>
        <v>20356</v>
      </c>
      <c r="G46">
        <f>+C46-(C$7+F46*C$8)</f>
        <v>6.5328280034009367E-3</v>
      </c>
      <c r="I46">
        <f>G46</f>
        <v>6.5328280034009367E-3</v>
      </c>
      <c r="O46">
        <f t="shared" ref="O46:O63" si="8">+C$11+C$12*F46</f>
        <v>9.5280578644580862E-3</v>
      </c>
      <c r="Q46" s="2">
        <f t="shared" ref="Q46:Q63" si="9">+C46-15018.5</f>
        <v>30786.834000000003</v>
      </c>
      <c r="AA46">
        <v>8</v>
      </c>
      <c r="AC46" t="s">
        <v>124</v>
      </c>
    </row>
    <row r="47" spans="1:31">
      <c r="A47" t="s">
        <v>127</v>
      </c>
      <c r="B47" s="6"/>
      <c r="C47">
        <v>47266.353999999999</v>
      </c>
      <c r="E47">
        <f t="shared" si="6"/>
        <v>24171.870946078034</v>
      </c>
      <c r="F47">
        <f t="shared" si="7"/>
        <v>24172</v>
      </c>
      <c r="I47" s="11">
        <v>-4.9412364001909737E-2</v>
      </c>
      <c r="O47">
        <f t="shared" si="8"/>
        <v>1.3909861653124878E-2</v>
      </c>
      <c r="Q47" s="2">
        <f t="shared" si="9"/>
        <v>32247.853999999999</v>
      </c>
      <c r="AA47">
        <v>13</v>
      </c>
      <c r="AC47" t="s">
        <v>126</v>
      </c>
      <c r="AE47" t="s">
        <v>122</v>
      </c>
    </row>
    <row r="48" spans="1:31">
      <c r="A48" t="s">
        <v>143</v>
      </c>
      <c r="B48" s="6"/>
      <c r="C48">
        <v>48332.359700000001</v>
      </c>
      <c r="D48">
        <v>1E-3</v>
      </c>
      <c r="E48">
        <f t="shared" si="6"/>
        <v>26956.036796310716</v>
      </c>
      <c r="F48">
        <f t="shared" si="7"/>
        <v>26956</v>
      </c>
      <c r="G48">
        <f t="shared" ref="G48:G63" si="10">+C48-(C$7+F48*C$8)</f>
        <v>1.4088627998717129E-2</v>
      </c>
      <c r="I48">
        <f>G48</f>
        <v>1.4088627998717129E-2</v>
      </c>
      <c r="O48">
        <f t="shared" si="8"/>
        <v>1.7106649322844045E-2</v>
      </c>
      <c r="Q48" s="2">
        <f t="shared" si="9"/>
        <v>33313.859700000001</v>
      </c>
      <c r="AA48">
        <v>8</v>
      </c>
      <c r="AC48" t="s">
        <v>124</v>
      </c>
    </row>
    <row r="49" spans="1:29">
      <c r="A49" t="s">
        <v>144</v>
      </c>
      <c r="B49" s="6"/>
      <c r="C49">
        <v>49777.362500000003</v>
      </c>
      <c r="D49">
        <v>1.4E-3</v>
      </c>
      <c r="E49">
        <f t="shared" si="6"/>
        <v>30730.057375422635</v>
      </c>
      <c r="F49">
        <f t="shared" si="7"/>
        <v>30730</v>
      </c>
      <c r="G49">
        <f t="shared" si="10"/>
        <v>2.1967990003759041E-2</v>
      </c>
      <c r="I49">
        <f>G49</f>
        <v>2.1967990003759041E-2</v>
      </c>
      <c r="O49">
        <f t="shared" si="8"/>
        <v>2.1440225711321113E-2</v>
      </c>
      <c r="Q49" s="2">
        <f t="shared" si="9"/>
        <v>34758.862500000003</v>
      </c>
      <c r="AA49">
        <v>16</v>
      </c>
      <c r="AC49" t="s">
        <v>124</v>
      </c>
    </row>
    <row r="50" spans="1:29">
      <c r="A50" t="s">
        <v>145</v>
      </c>
      <c r="B50" s="6"/>
      <c r="C50">
        <v>50515.552199999998</v>
      </c>
      <c r="D50">
        <v>2.2000000000000001E-3</v>
      </c>
      <c r="E50">
        <f t="shared" si="6"/>
        <v>32658.041957243815</v>
      </c>
      <c r="F50">
        <f t="shared" si="7"/>
        <v>32658</v>
      </c>
      <c r="G50">
        <f t="shared" si="10"/>
        <v>1.6064654002548195E-2</v>
      </c>
      <c r="I50">
        <f>G50</f>
        <v>1.6064654002548195E-2</v>
      </c>
      <c r="O50">
        <f t="shared" si="8"/>
        <v>2.3654093034316287E-2</v>
      </c>
      <c r="Q50" s="2">
        <f t="shared" si="9"/>
        <v>35497.052199999998</v>
      </c>
      <c r="AA50">
        <v>10</v>
      </c>
      <c r="AC50" t="s">
        <v>128</v>
      </c>
    </row>
    <row r="51" spans="1:29">
      <c r="A51" t="s">
        <v>146</v>
      </c>
      <c r="B51" s="6"/>
      <c r="C51">
        <v>50926.3897</v>
      </c>
      <c r="D51">
        <v>8.9999999999999998E-4</v>
      </c>
      <c r="E51">
        <f t="shared" si="6"/>
        <v>33731.056611382126</v>
      </c>
      <c r="F51">
        <f t="shared" si="7"/>
        <v>33731</v>
      </c>
      <c r="G51">
        <f t="shared" si="10"/>
        <v>2.1675452997442335E-2</v>
      </c>
      <c r="I51">
        <f>G51</f>
        <v>2.1675452997442335E-2</v>
      </c>
      <c r="O51">
        <f t="shared" si="8"/>
        <v>2.4886188282020549E-2</v>
      </c>
      <c r="Q51" s="2">
        <f t="shared" si="9"/>
        <v>35907.8897</v>
      </c>
      <c r="AA51">
        <v>14</v>
      </c>
      <c r="AC51" t="s">
        <v>124</v>
      </c>
    </row>
    <row r="52" spans="1:29">
      <c r="A52" s="13" t="s">
        <v>154</v>
      </c>
      <c r="B52" s="6" t="s">
        <v>153</v>
      </c>
      <c r="C52" s="14">
        <v>51625.345500000003</v>
      </c>
      <c r="D52" s="14">
        <v>5.0000000000000001E-4</v>
      </c>
      <c r="E52">
        <f t="shared" si="6"/>
        <v>35556.571117713633</v>
      </c>
      <c r="F52">
        <f t="shared" si="7"/>
        <v>35556.5</v>
      </c>
      <c r="G52">
        <f t="shared" si="10"/>
        <v>2.7229659506701864E-2</v>
      </c>
      <c r="K52">
        <f>G52</f>
        <v>2.7229659506701864E-2</v>
      </c>
      <c r="O52">
        <f t="shared" si="8"/>
        <v>2.698235778312412E-2</v>
      </c>
      <c r="Q52" s="2">
        <f t="shared" si="9"/>
        <v>36606.845500000003</v>
      </c>
    </row>
    <row r="53" spans="1:29">
      <c r="A53" s="13" t="s">
        <v>154</v>
      </c>
      <c r="B53" s="6" t="s">
        <v>153</v>
      </c>
      <c r="C53" s="14">
        <v>51983.340700000001</v>
      </c>
      <c r="D53" s="14">
        <v>5.0000000000000001E-4</v>
      </c>
      <c r="E53">
        <f t="shared" si="6"/>
        <v>36491.573632603766</v>
      </c>
      <c r="F53">
        <f t="shared" si="7"/>
        <v>36491.5</v>
      </c>
      <c r="G53">
        <f t="shared" si="10"/>
        <v>2.8192564503115136E-2</v>
      </c>
      <c r="K53">
        <f>G53</f>
        <v>2.8192564503115136E-2</v>
      </c>
      <c r="O53">
        <f t="shared" si="8"/>
        <v>2.8055991573062128E-2</v>
      </c>
      <c r="Q53" s="2">
        <f t="shared" si="9"/>
        <v>36964.840700000001</v>
      </c>
    </row>
    <row r="54" spans="1:29">
      <c r="A54" s="13" t="s">
        <v>155</v>
      </c>
      <c r="B54" s="6" t="s">
        <v>152</v>
      </c>
      <c r="C54" s="14">
        <v>52348.4185</v>
      </c>
      <c r="D54" s="14">
        <v>2.9999999999999997E-4</v>
      </c>
      <c r="E54">
        <f t="shared" si="6"/>
        <v>37445.074297223167</v>
      </c>
      <c r="F54">
        <f t="shared" si="7"/>
        <v>37445</v>
      </c>
      <c r="G54">
        <f t="shared" si="10"/>
        <v>2.8447035001590848E-2</v>
      </c>
      <c r="K54">
        <f>G54</f>
        <v>2.8447035001590848E-2</v>
      </c>
      <c r="O54">
        <f t="shared" si="8"/>
        <v>2.915086838451228E-2</v>
      </c>
      <c r="Q54" s="2">
        <f t="shared" si="9"/>
        <v>37329.9185</v>
      </c>
    </row>
    <row r="55" spans="1:29">
      <c r="A55" s="13" t="s">
        <v>155</v>
      </c>
      <c r="B55" s="6" t="s">
        <v>153</v>
      </c>
      <c r="C55" s="14">
        <v>52352.439700000003</v>
      </c>
      <c r="D55" s="14">
        <v>2.0000000000000001E-4</v>
      </c>
      <c r="E55">
        <f t="shared" si="6"/>
        <v>37455.576762375997</v>
      </c>
      <c r="F55">
        <f t="shared" si="7"/>
        <v>37455.5</v>
      </c>
      <c r="G55">
        <f t="shared" si="10"/>
        <v>2.9390896503173281E-2</v>
      </c>
      <c r="K55">
        <f>G55</f>
        <v>2.9390896503173281E-2</v>
      </c>
      <c r="O55">
        <f t="shared" si="8"/>
        <v>2.9162925234559718E-2</v>
      </c>
      <c r="Q55" s="2">
        <f t="shared" si="9"/>
        <v>37333.939700000003</v>
      </c>
    </row>
    <row r="56" spans="1:29">
      <c r="A56" t="s">
        <v>151</v>
      </c>
      <c r="B56" s="6" t="s">
        <v>152</v>
      </c>
      <c r="C56" s="12">
        <v>52611.843000000001</v>
      </c>
      <c r="D56" s="12">
        <v>1E-3</v>
      </c>
      <c r="E56">
        <f t="shared" si="6"/>
        <v>38133.079527415299</v>
      </c>
      <c r="F56">
        <f t="shared" si="7"/>
        <v>38133</v>
      </c>
      <c r="G56">
        <f t="shared" si="10"/>
        <v>3.0449579004198313E-2</v>
      </c>
      <c r="K56">
        <f>G56</f>
        <v>3.0449579004198313E-2</v>
      </c>
      <c r="O56">
        <f t="shared" si="8"/>
        <v>2.9940879130477362E-2</v>
      </c>
      <c r="Q56" s="2">
        <f t="shared" si="9"/>
        <v>37593.343000000001</v>
      </c>
    </row>
    <row r="57" spans="1:29">
      <c r="A57" s="8" t="s">
        <v>150</v>
      </c>
      <c r="B57" s="6"/>
      <c r="C57">
        <v>52647.833400000003</v>
      </c>
      <c r="D57">
        <v>1E-4</v>
      </c>
      <c r="E57">
        <f t="shared" si="6"/>
        <v>38227.078314303792</v>
      </c>
      <c r="F57">
        <f t="shared" si="7"/>
        <v>38227</v>
      </c>
      <c r="G57">
        <f t="shared" si="10"/>
        <v>2.9985101005877368E-2</v>
      </c>
      <c r="J57">
        <f>G57</f>
        <v>2.9985101005877368E-2</v>
      </c>
      <c r="O57">
        <f t="shared" si="8"/>
        <v>3.0048816645187708E-2</v>
      </c>
      <c r="Q57" s="2">
        <f t="shared" si="9"/>
        <v>37629.333400000003</v>
      </c>
    </row>
    <row r="58" spans="1:29">
      <c r="A58" s="22" t="s">
        <v>159</v>
      </c>
      <c r="B58" s="21"/>
      <c r="C58">
        <v>52685.358800000002</v>
      </c>
      <c r="D58" s="6">
        <v>8.9999999999999998E-4</v>
      </c>
      <c r="E58">
        <f t="shared" si="6"/>
        <v>38325.086174108219</v>
      </c>
      <c r="F58">
        <f t="shared" si="7"/>
        <v>38325</v>
      </c>
      <c r="G58">
        <f t="shared" si="10"/>
        <v>3.2994475004670676E-2</v>
      </c>
      <c r="K58">
        <f t="shared" ref="K58:K63" si="11">G58</f>
        <v>3.2994475004670676E-2</v>
      </c>
      <c r="O58">
        <f t="shared" si="8"/>
        <v>3.016134724563041E-2</v>
      </c>
      <c r="Q58" s="2">
        <f t="shared" si="9"/>
        <v>37666.858800000002</v>
      </c>
    </row>
    <row r="59" spans="1:29">
      <c r="A59" s="24" t="s">
        <v>162</v>
      </c>
      <c r="B59" s="15" t="s">
        <v>153</v>
      </c>
      <c r="C59" s="26">
        <v>52711.967700000001</v>
      </c>
      <c r="D59" s="25">
        <v>2.0000000000000001E-4</v>
      </c>
      <c r="E59">
        <f t="shared" si="6"/>
        <v>38394.582604279516</v>
      </c>
      <c r="F59">
        <f t="shared" si="7"/>
        <v>38394.5</v>
      </c>
      <c r="G59">
        <f t="shared" si="10"/>
        <v>3.1627653501345776E-2</v>
      </c>
      <c r="K59">
        <f t="shared" si="11"/>
        <v>3.1627653501345776E-2</v>
      </c>
      <c r="O59">
        <f t="shared" si="8"/>
        <v>3.0241152110230082E-2</v>
      </c>
      <c r="Q59" s="2">
        <f t="shared" si="9"/>
        <v>37693.467700000001</v>
      </c>
    </row>
    <row r="60" spans="1:29">
      <c r="A60" s="23" t="s">
        <v>158</v>
      </c>
      <c r="B60" s="18" t="s">
        <v>152</v>
      </c>
      <c r="C60" s="19">
        <v>53330.8963</v>
      </c>
      <c r="D60" s="20">
        <v>2.0000000000000001E-4</v>
      </c>
      <c r="E60">
        <f t="shared" si="6"/>
        <v>40011.084159432845</v>
      </c>
      <c r="F60">
        <f t="shared" si="7"/>
        <v>40011</v>
      </c>
      <c r="G60">
        <f t="shared" si="10"/>
        <v>3.2223093003267422E-2</v>
      </c>
      <c r="K60">
        <f t="shared" si="11"/>
        <v>3.2223093003267422E-2</v>
      </c>
      <c r="O60">
        <f t="shared" si="8"/>
        <v>3.2097332881818097E-2</v>
      </c>
      <c r="Q60" s="2">
        <f t="shared" si="9"/>
        <v>38312.3963</v>
      </c>
    </row>
    <row r="61" spans="1:29">
      <c r="A61" s="24" t="s">
        <v>161</v>
      </c>
      <c r="B61" s="15"/>
      <c r="C61" s="25">
        <v>53410.537300000004</v>
      </c>
      <c r="D61" s="25">
        <v>4.4000000000000003E-3</v>
      </c>
      <c r="E61">
        <f t="shared" si="6"/>
        <v>40219.088443536013</v>
      </c>
      <c r="F61">
        <f t="shared" si="7"/>
        <v>40219</v>
      </c>
      <c r="G61">
        <f t="shared" si="10"/>
        <v>3.3863397002278361E-2</v>
      </c>
      <c r="K61">
        <f t="shared" si="11"/>
        <v>3.3863397002278361E-2</v>
      </c>
      <c r="O61">
        <f t="shared" si="8"/>
        <v>3.2336173339900562E-2</v>
      </c>
      <c r="Q61" s="2">
        <f t="shared" si="9"/>
        <v>38392.037300000004</v>
      </c>
    </row>
    <row r="62" spans="1:29">
      <c r="A62" s="24" t="s">
        <v>162</v>
      </c>
      <c r="B62" s="15" t="s">
        <v>153</v>
      </c>
      <c r="C62" s="26">
        <v>53422.982000000004</v>
      </c>
      <c r="D62" s="25">
        <v>2.9999999999999997E-4</v>
      </c>
      <c r="E62">
        <f t="shared" si="6"/>
        <v>40251.591186022648</v>
      </c>
      <c r="F62">
        <f t="shared" si="7"/>
        <v>40251.5</v>
      </c>
      <c r="G62">
        <f t="shared" si="10"/>
        <v>3.4913444505946245E-2</v>
      </c>
      <c r="K62">
        <f t="shared" si="11"/>
        <v>3.4913444505946245E-2</v>
      </c>
      <c r="O62">
        <f t="shared" si="8"/>
        <v>3.2373492161475947E-2</v>
      </c>
      <c r="Q62" s="2">
        <f t="shared" si="9"/>
        <v>38404.482000000004</v>
      </c>
    </row>
    <row r="63" spans="1:29">
      <c r="A63" s="24" t="s">
        <v>161</v>
      </c>
      <c r="B63" s="15"/>
      <c r="C63" s="25">
        <v>53455.335700000003</v>
      </c>
      <c r="D63" s="25">
        <v>2.2000000000000001E-3</v>
      </c>
      <c r="E63">
        <f t="shared" si="6"/>
        <v>40336.091734817717</v>
      </c>
      <c r="F63">
        <f t="shared" si="7"/>
        <v>40336</v>
      </c>
      <c r="G63">
        <f t="shared" si="10"/>
        <v>3.5123568006383721E-2</v>
      </c>
      <c r="K63">
        <f t="shared" si="11"/>
        <v>3.5123568006383721E-2</v>
      </c>
      <c r="O63">
        <f t="shared" si="8"/>
        <v>3.2470521097571953E-2</v>
      </c>
      <c r="Q63" s="2">
        <f t="shared" si="9"/>
        <v>38436.835700000003</v>
      </c>
    </row>
  </sheetData>
  <sheetProtection sheet="1"/>
  <phoneticPr fontId="9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1205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>
      <c r="A1" s="91" t="s">
        <v>7</v>
      </c>
      <c r="B1" s="28"/>
      <c r="C1" s="28"/>
      <c r="D1" s="37" t="s">
        <v>85</v>
      </c>
      <c r="E1" s="28"/>
      <c r="F1" s="28"/>
      <c r="G1" s="28"/>
      <c r="H1" s="28"/>
      <c r="I1" s="28"/>
      <c r="J1" s="28"/>
      <c r="K1" s="28"/>
      <c r="L1" s="28"/>
      <c r="M1" s="92" t="s">
        <v>8</v>
      </c>
      <c r="N1" s="28" t="s">
        <v>9</v>
      </c>
      <c r="O1" s="28">
        <f ca="1">H18*J18-I18*I18</f>
        <v>277731.21252951771</v>
      </c>
      <c r="P1" s="28" t="s">
        <v>79</v>
      </c>
      <c r="Q1" s="28"/>
      <c r="R1" s="28"/>
      <c r="S1" s="28"/>
      <c r="T1" s="28"/>
      <c r="U1" s="9" t="s">
        <v>61</v>
      </c>
      <c r="V1" s="93" t="s">
        <v>63</v>
      </c>
      <c r="W1" s="28"/>
      <c r="X1" s="28"/>
      <c r="Y1" s="28"/>
      <c r="Z1" s="28"/>
      <c r="AA1" s="28">
        <v>1</v>
      </c>
      <c r="AB1" s="28" t="s">
        <v>5</v>
      </c>
      <c r="AC1" s="28"/>
      <c r="AD1" s="28"/>
      <c r="AE1" s="28"/>
      <c r="AF1" s="28"/>
      <c r="AG1" s="28"/>
      <c r="AH1" s="28"/>
      <c r="AI1" s="28"/>
    </row>
    <row r="2" spans="1: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92" t="s">
        <v>10</v>
      </c>
      <c r="N2" s="28" t="s">
        <v>11</v>
      </c>
      <c r="O2" s="28">
        <f ca="1">+F18*J18-H18*I18</f>
        <v>254038.58990497608</v>
      </c>
      <c r="P2" s="28" t="s">
        <v>80</v>
      </c>
      <c r="Q2" s="28"/>
      <c r="R2" s="28"/>
      <c r="S2" s="28"/>
      <c r="T2" s="28"/>
      <c r="U2" s="28">
        <v>-1</v>
      </c>
      <c r="V2" s="28">
        <f t="shared" ref="V2:V38" ca="1" si="0">+E$4+E$5*U2+E$6*U2^2</f>
        <v>1.0830895549286368E-2</v>
      </c>
      <c r="W2" s="28"/>
      <c r="X2" s="28"/>
      <c r="Y2" s="28"/>
      <c r="Z2" s="28"/>
      <c r="AA2" s="28">
        <v>2</v>
      </c>
      <c r="AB2" s="28" t="s">
        <v>122</v>
      </c>
      <c r="AC2" s="28"/>
      <c r="AD2" s="28"/>
      <c r="AE2" s="28"/>
      <c r="AF2" s="28"/>
      <c r="AG2" s="28"/>
      <c r="AH2" s="28"/>
      <c r="AI2" s="28"/>
    </row>
    <row r="3" spans="1:35" ht="13.5" thickBot="1">
      <c r="A3" s="28" t="s">
        <v>12</v>
      </c>
      <c r="B3" s="28" t="s">
        <v>13</v>
      </c>
      <c r="C3" s="28"/>
      <c r="D3" s="28"/>
      <c r="E3" s="90" t="s">
        <v>14</v>
      </c>
      <c r="F3" s="90" t="s">
        <v>15</v>
      </c>
      <c r="G3" s="90" t="s">
        <v>16</v>
      </c>
      <c r="H3" s="90" t="s">
        <v>17</v>
      </c>
      <c r="I3" s="28"/>
      <c r="J3" s="28"/>
      <c r="K3" s="28"/>
      <c r="L3" s="28"/>
      <c r="M3" s="92" t="s">
        <v>18</v>
      </c>
      <c r="N3" s="28" t="s">
        <v>19</v>
      </c>
      <c r="O3" s="28">
        <f ca="1">+F18*I18-H18*H18</f>
        <v>44006.112583135255</v>
      </c>
      <c r="P3" s="28" t="s">
        <v>81</v>
      </c>
      <c r="Q3" s="28"/>
      <c r="R3" s="28"/>
      <c r="S3" s="28"/>
      <c r="T3" s="28"/>
      <c r="U3" s="28">
        <v>-0.8</v>
      </c>
      <c r="V3" s="28">
        <f t="shared" ca="1" si="0"/>
        <v>8.2352068817329368E-3</v>
      </c>
      <c r="W3" s="28"/>
      <c r="X3" s="28"/>
      <c r="Y3" s="28"/>
      <c r="Z3" s="28"/>
      <c r="AA3" s="28">
        <v>3</v>
      </c>
      <c r="AB3" s="28" t="s">
        <v>20</v>
      </c>
      <c r="AC3" s="28"/>
      <c r="AD3" s="28"/>
      <c r="AE3" s="28"/>
      <c r="AF3" s="28"/>
      <c r="AG3" s="28"/>
      <c r="AH3" s="28"/>
      <c r="AI3" s="28"/>
    </row>
    <row r="4" spans="1:35">
      <c r="A4" s="28" t="s">
        <v>21</v>
      </c>
      <c r="B4" s="28" t="s">
        <v>22</v>
      </c>
      <c r="C4" s="28"/>
      <c r="D4" s="94" t="s">
        <v>23</v>
      </c>
      <c r="E4" s="95">
        <f ca="1">(G18*O1-K18*O2+L18*O3)/O7</f>
        <v>-7.6344211016142547E-4</v>
      </c>
      <c r="F4" s="96">
        <f ca="1">+E7/O7*O18</f>
        <v>7.6234670965047674E-4</v>
      </c>
      <c r="G4" s="97">
        <f>+B18</f>
        <v>1</v>
      </c>
      <c r="H4" s="98">
        <f ca="1">ABS(F4/E4)</f>
        <v>0.99856518196158039</v>
      </c>
      <c r="I4" s="28"/>
      <c r="J4" s="28"/>
      <c r="K4" s="28"/>
      <c r="L4" s="28"/>
      <c r="M4" s="92" t="s">
        <v>24</v>
      </c>
      <c r="N4" s="28" t="s">
        <v>25</v>
      </c>
      <c r="O4" s="28">
        <f ca="1">+C18*J18-H18*H18</f>
        <v>561387.11937709223</v>
      </c>
      <c r="P4" s="28" t="s">
        <v>82</v>
      </c>
      <c r="Q4" s="28"/>
      <c r="R4" s="28"/>
      <c r="S4" s="28"/>
      <c r="T4" s="28"/>
      <c r="U4" s="28">
        <v>-0.6</v>
      </c>
      <c r="V4" s="28">
        <f t="shared" ca="1" si="0"/>
        <v>5.7779287820114399E-3</v>
      </c>
      <c r="W4" s="28"/>
      <c r="X4" s="28"/>
      <c r="Y4" s="28"/>
      <c r="Z4" s="28"/>
      <c r="AA4" s="28">
        <v>4</v>
      </c>
      <c r="AB4" s="28" t="s">
        <v>26</v>
      </c>
      <c r="AC4" s="28"/>
      <c r="AD4" s="28"/>
      <c r="AE4" s="28"/>
      <c r="AF4" s="28"/>
      <c r="AG4" s="28"/>
      <c r="AH4" s="28"/>
      <c r="AI4" s="28"/>
    </row>
    <row r="5" spans="1:35">
      <c r="A5" s="28" t="s">
        <v>27</v>
      </c>
      <c r="B5" s="99">
        <v>40323</v>
      </c>
      <c r="C5" s="28"/>
      <c r="D5" s="100" t="s">
        <v>28</v>
      </c>
      <c r="E5" s="101">
        <f ca="1">+(-G18*O2+K18*O4-L18*O5)/O7</f>
        <v>-9.8642055615485846E-3</v>
      </c>
      <c r="F5" s="102">
        <f ca="1">P18*E7/O7</f>
        <v>1.0562005594597827E-3</v>
      </c>
      <c r="G5" s="103">
        <f>+B18/A18</f>
        <v>1E-4</v>
      </c>
      <c r="H5" s="98">
        <f ca="1">ABS(F5/E5)</f>
        <v>0.10707406216035602</v>
      </c>
      <c r="I5" s="28"/>
      <c r="J5" s="28"/>
      <c r="K5" s="28"/>
      <c r="L5" s="28"/>
      <c r="M5" s="92" t="s">
        <v>29</v>
      </c>
      <c r="N5" s="28" t="s">
        <v>30</v>
      </c>
      <c r="O5" s="28">
        <f ca="1">+C18*I18-F18*H18</f>
        <v>117184.82668054523</v>
      </c>
      <c r="P5" s="28" t="s">
        <v>83</v>
      </c>
      <c r="Q5" s="28"/>
      <c r="R5" s="28"/>
      <c r="S5" s="28"/>
      <c r="T5" s="28"/>
      <c r="U5" s="28">
        <v>-0.4</v>
      </c>
      <c r="V5" s="28">
        <f t="shared" ca="1" si="0"/>
        <v>3.4590612501218818E-3</v>
      </c>
      <c r="W5" s="28"/>
      <c r="X5" s="28"/>
      <c r="Y5" s="28"/>
      <c r="Z5" s="28"/>
      <c r="AA5" s="28">
        <v>5</v>
      </c>
      <c r="AB5" s="28" t="s">
        <v>31</v>
      </c>
      <c r="AC5" s="28"/>
      <c r="AD5" s="28"/>
      <c r="AE5" s="28"/>
      <c r="AF5" s="28"/>
      <c r="AG5" s="28"/>
      <c r="AH5" s="28"/>
      <c r="AI5" s="28"/>
    </row>
    <row r="6" spans="1:35" ht="13.5" thickBot="1">
      <c r="A6" s="28"/>
      <c r="B6" s="28"/>
      <c r="C6" s="28"/>
      <c r="D6" s="104" t="s">
        <v>32</v>
      </c>
      <c r="E6" s="105">
        <f ca="1">+(G18*O3-K18*O5+L18*O6)/O7</f>
        <v>1.7301320978992086E-3</v>
      </c>
      <c r="F6" s="106">
        <f ca="1">Q18*E7/O7</f>
        <v>2.2252809124634937E-4</v>
      </c>
      <c r="G6" s="107">
        <f>+B18/A18^2</f>
        <v>1E-8</v>
      </c>
      <c r="H6" s="98">
        <f ca="1">ABS(F6/E6)</f>
        <v>0.1286191334849815</v>
      </c>
      <c r="I6" s="28"/>
      <c r="J6" s="28"/>
      <c r="K6" s="28"/>
      <c r="L6" s="28"/>
      <c r="M6" s="108" t="s">
        <v>33</v>
      </c>
      <c r="N6" s="109" t="s">
        <v>34</v>
      </c>
      <c r="O6" s="109">
        <f ca="1">+C18*H18-F18*F18</f>
        <v>25209.774699304733</v>
      </c>
      <c r="P6" s="28" t="s">
        <v>84</v>
      </c>
      <c r="Q6" s="28"/>
      <c r="R6" s="28"/>
      <c r="S6" s="28"/>
      <c r="T6" s="28"/>
      <c r="U6" s="28">
        <v>-0.2</v>
      </c>
      <c r="V6" s="28">
        <f t="shared" ca="1" si="0"/>
        <v>1.2786042860642598E-3</v>
      </c>
      <c r="W6" s="28"/>
      <c r="X6" s="28"/>
      <c r="Y6" s="28"/>
      <c r="Z6" s="28"/>
      <c r="AA6" s="28">
        <v>6</v>
      </c>
      <c r="AB6" s="28" t="s">
        <v>35</v>
      </c>
      <c r="AC6" s="28"/>
      <c r="AD6" s="28"/>
      <c r="AE6" s="28"/>
      <c r="AF6" s="28"/>
      <c r="AG6" s="28"/>
      <c r="AH6" s="28"/>
      <c r="AI6" s="28"/>
    </row>
    <row r="7" spans="1:35">
      <c r="A7" s="28"/>
      <c r="B7" s="28"/>
      <c r="C7" s="28"/>
      <c r="D7" s="37" t="s">
        <v>36</v>
      </c>
      <c r="E7" s="110">
        <f ca="1">SQRT(N18/(B15-3))</f>
        <v>3.1918406013598075E-3</v>
      </c>
      <c r="F7" s="28"/>
      <c r="G7" s="111">
        <f>+B22</f>
        <v>5.4131865908857435E-4</v>
      </c>
      <c r="H7" s="28"/>
      <c r="I7" s="28"/>
      <c r="J7" s="28"/>
      <c r="K7" s="28"/>
      <c r="L7" s="28"/>
      <c r="M7" s="92" t="s">
        <v>37</v>
      </c>
      <c r="N7" s="28" t="s">
        <v>38</v>
      </c>
      <c r="O7" s="28">
        <f ca="1">+C18*O1-F18*O2+H18*O3</f>
        <v>4763709.6875139624</v>
      </c>
      <c r="P7" s="28"/>
      <c r="Q7" s="28"/>
      <c r="R7" s="28"/>
      <c r="S7" s="28"/>
      <c r="T7" s="28"/>
      <c r="U7" s="28">
        <v>0</v>
      </c>
      <c r="V7" s="28">
        <f t="shared" ca="1" si="0"/>
        <v>-7.6344211016142547E-4</v>
      </c>
      <c r="W7" s="28"/>
      <c r="X7" s="28"/>
      <c r="Y7" s="28"/>
      <c r="Z7" s="28"/>
      <c r="AA7" s="28">
        <v>7</v>
      </c>
      <c r="AB7" s="28" t="s">
        <v>39</v>
      </c>
      <c r="AC7" s="28"/>
      <c r="AD7" s="28"/>
      <c r="AE7" s="28"/>
      <c r="AF7" s="28"/>
      <c r="AG7" s="28"/>
      <c r="AH7" s="28"/>
      <c r="AI7" s="28"/>
    </row>
    <row r="8" spans="1:35">
      <c r="A8" s="44">
        <v>21</v>
      </c>
      <c r="B8" s="28" t="s">
        <v>42</v>
      </c>
      <c r="C8" s="112">
        <v>21</v>
      </c>
      <c r="D8" s="37" t="s">
        <v>72</v>
      </c>
      <c r="E8" s="28"/>
      <c r="F8" s="113">
        <f ca="1">CORREL(INDIRECT(E12):INDIRECT(E13),INDIRECT(M12):INDIRECT(M13))</f>
        <v>0.39762160864892221</v>
      </c>
      <c r="G8" s="110"/>
      <c r="H8" s="28"/>
      <c r="I8" s="28"/>
      <c r="J8" s="28"/>
      <c r="K8" s="111"/>
      <c r="L8" s="28"/>
      <c r="M8" s="28"/>
      <c r="N8" s="28"/>
      <c r="O8" s="28"/>
      <c r="P8" s="28"/>
      <c r="Q8" s="28"/>
      <c r="R8" s="28"/>
      <c r="S8" s="28"/>
      <c r="T8" s="28"/>
      <c r="U8" s="28">
        <v>0.2</v>
      </c>
      <c r="V8" s="28">
        <f t="shared" ca="1" si="0"/>
        <v>-2.667077938555174E-3</v>
      </c>
      <c r="W8" s="28"/>
      <c r="X8" s="28"/>
      <c r="Y8" s="28"/>
      <c r="Z8" s="28"/>
      <c r="AA8" s="28">
        <v>8</v>
      </c>
      <c r="AB8" s="28" t="s">
        <v>40</v>
      </c>
      <c r="AC8" s="28"/>
      <c r="AD8" s="28"/>
      <c r="AE8" s="28"/>
      <c r="AF8" s="28"/>
      <c r="AG8" s="28"/>
      <c r="AH8" s="28"/>
      <c r="AI8" s="28"/>
    </row>
    <row r="9" spans="1:35">
      <c r="A9" s="44">
        <f>20+COUNT(A21:A1441)</f>
        <v>137</v>
      </c>
      <c r="B9" s="28" t="s">
        <v>44</v>
      </c>
      <c r="C9" s="112">
        <f>A9</f>
        <v>137</v>
      </c>
      <c r="D9" s="28"/>
      <c r="E9" s="59">
        <f ca="1">E6*G6</f>
        <v>1.7301320978992085E-11</v>
      </c>
      <c r="F9" s="114">
        <f ca="1">H6</f>
        <v>0.1286191334849815</v>
      </c>
      <c r="G9" s="115">
        <f ca="1">F8</f>
        <v>0.39762160864892221</v>
      </c>
      <c r="H9" s="28"/>
      <c r="I9" s="28"/>
      <c r="J9" s="28"/>
      <c r="K9" s="111"/>
      <c r="L9" s="28"/>
      <c r="M9" s="28"/>
      <c r="N9" s="28"/>
      <c r="O9" s="28"/>
      <c r="P9" s="28"/>
      <c r="Q9" s="28"/>
      <c r="R9" s="28"/>
      <c r="S9" s="28"/>
      <c r="T9" s="28"/>
      <c r="U9" s="28">
        <v>0.4</v>
      </c>
      <c r="V9" s="28">
        <f t="shared" ca="1" si="0"/>
        <v>-4.4323031991169862E-3</v>
      </c>
      <c r="W9" s="28"/>
      <c r="X9" s="28"/>
      <c r="Y9" s="28"/>
      <c r="Z9" s="28"/>
      <c r="AA9" s="28">
        <v>9</v>
      </c>
      <c r="AB9" s="28" t="s">
        <v>152</v>
      </c>
      <c r="AC9" s="28"/>
      <c r="AD9" s="28"/>
      <c r="AE9" s="28"/>
      <c r="AF9" s="28"/>
      <c r="AG9" s="28"/>
      <c r="AH9" s="28"/>
      <c r="AI9" s="28"/>
    </row>
    <row r="10" spans="1:35">
      <c r="A10" s="83" t="s">
        <v>95</v>
      </c>
      <c r="B10" s="84">
        <v>0.33189215</v>
      </c>
      <c r="C10" s="28"/>
      <c r="D10" s="28" t="s">
        <v>73</v>
      </c>
      <c r="E10" s="28">
        <f ca="1">2*E9*365.2422/B10</f>
        <v>3.8079674600759451E-8</v>
      </c>
      <c r="F10">
        <f ca="1">+F9*E10</f>
        <v>4.8977747505397391E-9</v>
      </c>
      <c r="G10" s="28" t="s">
        <v>74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>
        <v>0.6</v>
      </c>
      <c r="V10" s="28">
        <f t="shared" ca="1" si="0"/>
        <v>-6.0591178918468613E-3</v>
      </c>
      <c r="W10" s="28"/>
      <c r="X10" s="28"/>
      <c r="Y10" s="28"/>
      <c r="Z10" s="28"/>
      <c r="AA10" s="28">
        <v>10</v>
      </c>
      <c r="AB10" s="28" t="s">
        <v>41</v>
      </c>
      <c r="AC10" s="28"/>
      <c r="AD10" s="28"/>
      <c r="AE10" s="28"/>
      <c r="AF10" s="28"/>
      <c r="AG10" s="28"/>
      <c r="AH10" s="28"/>
      <c r="AI10" s="28"/>
    </row>
    <row r="11" spans="1:3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>
        <v>0.8</v>
      </c>
      <c r="V11" s="28">
        <f t="shared" ca="1" si="0"/>
        <v>-7.5475220167447992E-3</v>
      </c>
      <c r="W11" s="28"/>
      <c r="X11" s="28"/>
      <c r="Y11" s="28"/>
      <c r="Z11" s="28"/>
      <c r="AA11" s="28">
        <v>11</v>
      </c>
      <c r="AB11" s="28" t="s">
        <v>3</v>
      </c>
      <c r="AC11" s="28"/>
      <c r="AD11" s="28"/>
      <c r="AE11" s="28"/>
      <c r="AF11" s="28"/>
      <c r="AG11" s="28"/>
      <c r="AH11" s="28"/>
      <c r="AI11" s="28"/>
    </row>
    <row r="12" spans="1:35">
      <c r="A12" s="28"/>
      <c r="B12" s="28"/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R12" s="28"/>
      <c r="S12" s="28"/>
      <c r="T12" s="28"/>
      <c r="U12" s="28">
        <v>1</v>
      </c>
      <c r="V12" s="28">
        <f t="shared" ca="1" si="0"/>
        <v>-8.8975155738108009E-3</v>
      </c>
      <c r="W12" s="28"/>
      <c r="X12" s="28"/>
      <c r="Y12" s="28"/>
      <c r="Z12" s="28"/>
      <c r="AA12" s="28">
        <v>12</v>
      </c>
      <c r="AB12" s="28" t="s">
        <v>43</v>
      </c>
      <c r="AC12" s="28"/>
      <c r="AD12" s="28"/>
      <c r="AE12" s="28"/>
      <c r="AF12" s="28"/>
      <c r="AG12" s="28"/>
      <c r="AH12" s="28"/>
      <c r="AI12" s="28"/>
    </row>
    <row r="13" spans="1:35">
      <c r="A13" s="28"/>
      <c r="B13" s="28"/>
      <c r="C13" s="6" t="str">
        <f t="shared" si="1"/>
        <v>C137</v>
      </c>
      <c r="D13" s="6" t="str">
        <f t="shared" si="1"/>
        <v>D137</v>
      </c>
      <c r="E13" s="6" t="str">
        <f t="shared" si="1"/>
        <v>E137</v>
      </c>
      <c r="F13" s="6" t="str">
        <f t="shared" si="1"/>
        <v>F137</v>
      </c>
      <c r="G13" s="6" t="str">
        <f t="shared" si="1"/>
        <v>G137</v>
      </c>
      <c r="H13" s="6" t="str">
        <f t="shared" si="1"/>
        <v>H137</v>
      </c>
      <c r="I13" s="6" t="str">
        <f t="shared" si="1"/>
        <v>I137</v>
      </c>
      <c r="J13" s="6" t="str">
        <f t="shared" si="1"/>
        <v>J137</v>
      </c>
      <c r="K13" s="6" t="str">
        <f t="shared" si="1"/>
        <v>K137</v>
      </c>
      <c r="L13" s="6" t="str">
        <f t="shared" si="1"/>
        <v>L137</v>
      </c>
      <c r="M13" s="6" t="str">
        <f t="shared" si="1"/>
        <v>M137</v>
      </c>
      <c r="N13" s="6" t="str">
        <f t="shared" si="1"/>
        <v>N137</v>
      </c>
      <c r="O13" s="6" t="str">
        <f t="shared" si="1"/>
        <v>O137</v>
      </c>
      <c r="P13" s="6" t="str">
        <f t="shared" si="1"/>
        <v>P137</v>
      </c>
      <c r="Q13" s="6" t="str">
        <f t="shared" si="1"/>
        <v>Q137</v>
      </c>
      <c r="R13" s="28"/>
      <c r="S13" s="28"/>
      <c r="T13" s="28"/>
      <c r="U13" s="28">
        <v>1.2</v>
      </c>
      <c r="V13" s="28">
        <f t="shared" ca="1" si="0"/>
        <v>-1.0109098563044865E-2</v>
      </c>
      <c r="W13" s="28"/>
      <c r="X13" s="28"/>
      <c r="Y13" s="28"/>
      <c r="Z13" s="28"/>
      <c r="AA13" s="28">
        <v>13</v>
      </c>
      <c r="AB13" s="28" t="s">
        <v>45</v>
      </c>
      <c r="AC13" s="28"/>
      <c r="AD13" s="28"/>
      <c r="AE13" s="28"/>
      <c r="AF13" s="28"/>
      <c r="AG13" s="28"/>
      <c r="AH13" s="28"/>
      <c r="AI13" s="28"/>
    </row>
    <row r="14" spans="1:3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>
        <v>1.4</v>
      </c>
      <c r="V14" s="28">
        <f t="shared" ca="1" si="0"/>
        <v>-1.1182270984446994E-2</v>
      </c>
      <c r="W14" s="28"/>
      <c r="X14" s="28"/>
      <c r="Y14" s="28"/>
      <c r="Z14" s="28"/>
      <c r="AA14" s="28">
        <v>14</v>
      </c>
      <c r="AB14" s="28" t="s">
        <v>46</v>
      </c>
      <c r="AC14" s="28"/>
      <c r="AD14" s="28"/>
      <c r="AE14" s="28"/>
      <c r="AF14" s="28"/>
      <c r="AG14" s="28"/>
      <c r="AH14" s="28"/>
      <c r="AI14" s="28"/>
    </row>
    <row r="15" spans="1:35">
      <c r="A15" s="37" t="s">
        <v>50</v>
      </c>
      <c r="B15" s="37">
        <f>C9-C8+1</f>
        <v>117</v>
      </c>
      <c r="C15" s="6" t="str">
        <f t="shared" ref="C15:Q15" si="3">VLOOKUP(C16,$AA1:$AB25,2,FALSE)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R15" s="28"/>
      <c r="S15" s="28"/>
      <c r="T15" s="28"/>
      <c r="U15" s="28">
        <v>1.6</v>
      </c>
      <c r="V15" s="28">
        <f t="shared" ca="1" si="0"/>
        <v>-1.2117032838017187E-2</v>
      </c>
      <c r="W15" s="28"/>
      <c r="X15" s="28"/>
      <c r="Y15" s="28"/>
      <c r="Z15" s="28"/>
      <c r="AA15" s="28">
        <v>15</v>
      </c>
      <c r="AB15" s="28" t="s">
        <v>47</v>
      </c>
      <c r="AC15" s="28"/>
      <c r="AD15" s="28"/>
      <c r="AE15" s="28"/>
      <c r="AF15" s="28"/>
      <c r="AG15" s="28"/>
      <c r="AH15" s="28"/>
      <c r="AI15" s="28"/>
    </row>
    <row r="16" spans="1:35">
      <c r="A16" s="6"/>
      <c r="B16" s="28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R16" s="28"/>
      <c r="S16" s="28"/>
      <c r="T16" s="28"/>
      <c r="U16" s="28">
        <v>1.8</v>
      </c>
      <c r="V16" s="28">
        <f t="shared" ca="1" si="0"/>
        <v>-1.291338412375544E-2</v>
      </c>
      <c r="W16" s="28"/>
      <c r="X16" s="28"/>
      <c r="Y16" s="28"/>
      <c r="Z16" s="28"/>
      <c r="AA16" s="28">
        <v>16</v>
      </c>
      <c r="AB16" s="28" t="s">
        <v>48</v>
      </c>
      <c r="AC16" s="28"/>
      <c r="AD16" s="28"/>
      <c r="AE16" s="28"/>
      <c r="AF16" s="28"/>
      <c r="AG16" s="28"/>
      <c r="AH16" s="28"/>
      <c r="AI16" s="28"/>
    </row>
    <row r="17" spans="1:35">
      <c r="A17" s="37" t="s">
        <v>49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>
        <v>2</v>
      </c>
      <c r="V17" s="28">
        <f t="shared" ca="1" si="0"/>
        <v>-1.357132484166176E-2</v>
      </c>
      <c r="W17" s="28"/>
      <c r="X17" s="28"/>
      <c r="Y17" s="28"/>
      <c r="Z17" s="28"/>
      <c r="AA17" s="28">
        <v>17</v>
      </c>
      <c r="AB17" s="28" t="s">
        <v>51</v>
      </c>
      <c r="AC17" s="28"/>
      <c r="AD17" s="28"/>
      <c r="AE17" s="28"/>
      <c r="AF17" s="28"/>
      <c r="AG17" s="28"/>
      <c r="AH17" s="28"/>
      <c r="AI17" s="28"/>
    </row>
    <row r="18" spans="1:35">
      <c r="A18" s="116">
        <v>10000</v>
      </c>
      <c r="B18" s="116">
        <v>1</v>
      </c>
      <c r="C18" s="28">
        <f ca="1">SUM(INDIRECT(C12):INDIRECT(C13))</f>
        <v>88.200000000000045</v>
      </c>
      <c r="D18" s="117">
        <f ca="1">SUM(INDIRECT(D12):INDIRECT(D13))</f>
        <v>304.52344999999997</v>
      </c>
      <c r="E18" s="117">
        <f ca="1">SUM(INDIRECT(E12):INDIRECT(E13))</f>
        <v>-1.2041996206025942</v>
      </c>
      <c r="F18" s="37">
        <f ca="1">SUM(INDIRECT(F12):INDIRECT(F13))</f>
        <v>261.85620499999993</v>
      </c>
      <c r="G18" s="37">
        <f ca="1">SUM(INDIRECT(G12):INDIRECT(G13))</f>
        <v>-0.81078006075767917</v>
      </c>
      <c r="H18" s="37">
        <f ca="1">SUM(INDIRECT(H12):INDIRECT(H13))</f>
        <v>1063.2476961032503</v>
      </c>
      <c r="I18" s="37">
        <f ca="1">SUM(INDIRECT(I12):INDIRECT(I13))</f>
        <v>4485.2928952056163</v>
      </c>
      <c r="J18" s="37">
        <f ca="1">SUM(INDIRECT(J12):INDIRECT(J13))</f>
        <v>19182.344474444002</v>
      </c>
      <c r="K18" s="37">
        <f ca="1">SUM(INDIRECT(K12):INDIRECT(K13))</f>
        <v>-2.9278566844351253</v>
      </c>
      <c r="L18" s="37">
        <f ca="1">SUM(INDIRECT(L12):INDIRECT(L13))</f>
        <v>-11.867589298604564</v>
      </c>
      <c r="M18" s="28"/>
      <c r="N18" s="28">
        <f ca="1">SUM(INDIRECT(N12):INDIRECT(N13))</f>
        <v>1.1614144923917391E-3</v>
      </c>
      <c r="O18" s="28">
        <f ca="1">SQRT(SUM(INDIRECT(O12):INDIRECT(O13)))</f>
        <v>1137775.6158810731</v>
      </c>
      <c r="P18" s="28">
        <f ca="1">SQRT(SUM(INDIRECT(P12):INDIRECT(P13)))</f>
        <v>1576342.1377974551</v>
      </c>
      <c r="Q18" s="28">
        <f ca="1">SQRT(SUM(INDIRECT(Q12):INDIRECT(Q13)))</f>
        <v>332115.33920666733</v>
      </c>
      <c r="R18" s="28"/>
      <c r="S18" s="28"/>
      <c r="T18" s="28"/>
      <c r="U18" s="28">
        <v>2.2000000000000002</v>
      </c>
      <c r="V18" s="28">
        <f t="shared" ca="1" si="0"/>
        <v>-1.4090854991736143E-2</v>
      </c>
      <c r="W18" s="28"/>
      <c r="X18" s="28"/>
      <c r="Y18" s="28"/>
      <c r="Z18" s="28"/>
      <c r="AA18" s="28">
        <v>18</v>
      </c>
      <c r="AB18" s="28" t="s">
        <v>52</v>
      </c>
      <c r="AC18" s="28"/>
      <c r="AD18" s="28"/>
      <c r="AE18" s="28"/>
      <c r="AF18" s="28"/>
      <c r="AG18" s="28"/>
      <c r="AH18" s="28"/>
      <c r="AI18" s="28"/>
    </row>
    <row r="19" spans="1:35">
      <c r="A19" s="118" t="s">
        <v>53</v>
      </c>
      <c r="B19" s="28"/>
      <c r="C19" s="28"/>
      <c r="D19" s="28"/>
      <c r="E19" s="28"/>
      <c r="F19" s="119" t="s">
        <v>54</v>
      </c>
      <c r="G19" s="119" t="s">
        <v>55</v>
      </c>
      <c r="H19" s="119" t="s">
        <v>56</v>
      </c>
      <c r="I19" s="119" t="s">
        <v>57</v>
      </c>
      <c r="J19" s="119" t="s">
        <v>58</v>
      </c>
      <c r="K19" s="119" t="s">
        <v>59</v>
      </c>
      <c r="L19" s="119" t="s">
        <v>60</v>
      </c>
      <c r="M19" s="120"/>
      <c r="N19" s="120"/>
      <c r="O19" s="120"/>
      <c r="P19" s="120"/>
      <c r="Q19" s="120"/>
      <c r="R19" s="28"/>
      <c r="S19" s="28"/>
      <c r="T19" s="28"/>
      <c r="U19" s="28">
        <v>2.4</v>
      </c>
      <c r="V19" s="28">
        <f t="shared" ca="1" si="0"/>
        <v>-1.4471974573978585E-2</v>
      </c>
      <c r="W19" s="28"/>
      <c r="X19" s="28"/>
      <c r="Y19" s="28"/>
      <c r="Z19" s="28"/>
      <c r="AA19" s="28">
        <v>19</v>
      </c>
      <c r="AB19" s="28" t="s">
        <v>4</v>
      </c>
      <c r="AC19" s="28"/>
      <c r="AD19" s="28"/>
      <c r="AE19" s="28"/>
      <c r="AF19" s="28"/>
      <c r="AG19" s="28"/>
      <c r="AH19" s="28"/>
      <c r="AI19" s="28"/>
    </row>
    <row r="20" spans="1:35" ht="15" thickBot="1">
      <c r="A20" s="9" t="s">
        <v>61</v>
      </c>
      <c r="B20" s="9" t="s">
        <v>62</v>
      </c>
      <c r="C20" s="9" t="s">
        <v>75</v>
      </c>
      <c r="D20" s="9" t="s">
        <v>61</v>
      </c>
      <c r="E20" s="9" t="s">
        <v>62</v>
      </c>
      <c r="F20" s="9" t="s">
        <v>76</v>
      </c>
      <c r="G20" s="9" t="s">
        <v>77</v>
      </c>
      <c r="H20" s="9" t="s">
        <v>86</v>
      </c>
      <c r="I20" s="9" t="s">
        <v>87</v>
      </c>
      <c r="J20" s="9" t="s">
        <v>88</v>
      </c>
      <c r="K20" s="9" t="s">
        <v>78</v>
      </c>
      <c r="L20" s="9" t="s">
        <v>89</v>
      </c>
      <c r="M20" s="93" t="s">
        <v>63</v>
      </c>
      <c r="N20" s="9" t="s">
        <v>90</v>
      </c>
      <c r="O20" s="9" t="s">
        <v>64</v>
      </c>
      <c r="P20" s="9" t="s">
        <v>65</v>
      </c>
      <c r="Q20" s="9" t="s">
        <v>66</v>
      </c>
      <c r="R20" s="90" t="s">
        <v>67</v>
      </c>
      <c r="S20" s="28"/>
      <c r="T20" s="28"/>
      <c r="U20" s="28">
        <v>2.6</v>
      </c>
      <c r="V20" s="28">
        <f t="shared" ca="1" si="0"/>
        <v>-1.4714683588389095E-2</v>
      </c>
      <c r="W20" s="28"/>
      <c r="X20" s="28"/>
      <c r="Y20" s="28"/>
      <c r="Z20" s="28"/>
      <c r="AA20" s="28">
        <v>20</v>
      </c>
      <c r="AB20" s="28" t="s">
        <v>68</v>
      </c>
      <c r="AC20" s="28"/>
      <c r="AD20" s="28"/>
      <c r="AE20" s="28"/>
      <c r="AF20" s="28"/>
      <c r="AG20" s="28"/>
      <c r="AH20" s="28"/>
      <c r="AI20" s="28"/>
    </row>
    <row r="21" spans="1:35">
      <c r="A21" s="121">
        <v>-9363</v>
      </c>
      <c r="B21" s="121">
        <v>1.6533230467757676E-2</v>
      </c>
      <c r="C21" s="122">
        <v>1</v>
      </c>
      <c r="D21" s="123">
        <f>A21/A$18</f>
        <v>-0.93630000000000002</v>
      </c>
      <c r="E21" s="123">
        <f>B21/B$18</f>
        <v>1.6533230467757676E-2</v>
      </c>
      <c r="F21" s="44">
        <f>$C21*D21</f>
        <v>-0.93630000000000002</v>
      </c>
      <c r="G21" s="44">
        <f>$C21*E21</f>
        <v>1.6533230467757676E-2</v>
      </c>
      <c r="H21" s="44">
        <f>C21*D21*D21</f>
        <v>0.87665769000000004</v>
      </c>
      <c r="I21" s="44">
        <f>C21*D21*D21*D21</f>
        <v>-0.82081459514700006</v>
      </c>
      <c r="J21" s="44">
        <f>C21*D21*D21*D21*D21</f>
        <v>0.76852870543613616</v>
      </c>
      <c r="K21" s="44">
        <f>C21*E21*D21</f>
        <v>-1.5480063686961512E-2</v>
      </c>
      <c r="L21" s="44">
        <f>C21*E21*D21*D21</f>
        <v>1.4493983630102064E-2</v>
      </c>
      <c r="M21" s="44">
        <f t="shared" ref="M21:M84" ca="1" si="4">+E$4+E$5*D21+E$6*D21^2</f>
        <v>9.9891471654556894E-3</v>
      </c>
      <c r="N21" s="44">
        <f ca="1">C21*(M21-E21)^2</f>
        <v>4.282502626746767E-5</v>
      </c>
      <c r="O21" s="124">
        <f ca="1">(C21*O$1-O$2*F21+O$3*H21)^2</f>
        <v>307099779620.02209</v>
      </c>
      <c r="P21" s="44">
        <f ca="1">(-C21*O$2+O$4*F21-O$5*H21)^2</f>
        <v>778623281853.69348</v>
      </c>
      <c r="Q21" s="44">
        <f ca="1">+(C21*O$3-F21*O$5+H21*O$6)^2</f>
        <v>30914996311.977505</v>
      </c>
      <c r="R21" s="28">
        <f t="shared" ref="R21:R84" ca="1" si="5">+E21-M21</f>
        <v>6.5440833023019864E-3</v>
      </c>
      <c r="S21" s="28"/>
      <c r="T21" s="28"/>
      <c r="U21" s="28">
        <v>2.8</v>
      </c>
      <c r="V21" s="28">
        <f t="shared" ca="1" si="0"/>
        <v>-1.4818982034967667E-2</v>
      </c>
      <c r="W21" s="28"/>
      <c r="X21" s="28"/>
      <c r="Y21" s="28"/>
      <c r="Z21" s="28"/>
      <c r="AA21" s="28">
        <v>21</v>
      </c>
      <c r="AB21" s="28" t="s">
        <v>69</v>
      </c>
      <c r="AC21" s="28"/>
      <c r="AD21" s="28"/>
      <c r="AE21" s="28"/>
      <c r="AF21" s="28"/>
      <c r="AG21" s="28"/>
      <c r="AH21" s="28"/>
      <c r="AI21" s="28"/>
    </row>
    <row r="22" spans="1:35">
      <c r="A22" s="121">
        <v>-0.5</v>
      </c>
      <c r="B22" s="121">
        <v>5.4131865908857435E-4</v>
      </c>
      <c r="C22" s="121">
        <v>1</v>
      </c>
      <c r="D22" s="123">
        <f t="shared" ref="D22:E84" si="6">A22/A$18</f>
        <v>-5.0000000000000002E-5</v>
      </c>
      <c r="E22" s="123">
        <f t="shared" si="6"/>
        <v>5.4131865908857435E-4</v>
      </c>
      <c r="F22" s="44">
        <f t="shared" ref="F22:G84" si="7">$C22*D22</f>
        <v>-5.0000000000000002E-5</v>
      </c>
      <c r="G22" s="44">
        <f t="shared" si="7"/>
        <v>5.4131865908857435E-4</v>
      </c>
      <c r="H22" s="44">
        <f t="shared" ref="H22:H85" si="8">C22*D22*D22</f>
        <v>2.5000000000000001E-9</v>
      </c>
      <c r="I22" s="44">
        <f t="shared" ref="I22:I85" si="9">C22*D22*D22*D22</f>
        <v>-1.25E-13</v>
      </c>
      <c r="J22" s="44">
        <f t="shared" ref="J22:J85" si="10">C22*D22*D22*D22*D22</f>
        <v>6.2499999999999999E-18</v>
      </c>
      <c r="K22" s="44">
        <f t="shared" ref="K22:K85" si="11">C22*E22*D22</f>
        <v>-2.7065932954428718E-8</v>
      </c>
      <c r="L22" s="44">
        <f t="shared" ref="L22:L85" si="12">C22*E22*D22*D22</f>
        <v>1.3532966477214361E-12</v>
      </c>
      <c r="M22" s="44">
        <f t="shared" ca="1" si="4"/>
        <v>-7.6294889555801777E-4</v>
      </c>
      <c r="N22" s="44">
        <f t="shared" ref="N22:N85" ca="1" si="13">C22*(M22-E22)^2</f>
        <v>1.7011138541038011E-6</v>
      </c>
      <c r="O22" s="124">
        <f t="shared" ref="O22:O85" ca="1" si="14">(C22*O$1-O$2*F22+O$3*H22)^2</f>
        <v>77141682080.127655</v>
      </c>
      <c r="P22" s="44">
        <f t="shared" ref="P22:P85" ca="1" si="15">(-C22*O$2+O$4*F22-O$5*H22)^2</f>
        <v>64549867496.880882</v>
      </c>
      <c r="Q22" s="44">
        <f t="shared" ref="Q22:Q85" ca="1" si="16">+(C22*O$3-F22*O$5+H22*O$6)^2</f>
        <v>1937053669.4255378</v>
      </c>
      <c r="R22" s="28">
        <f t="shared" ca="1" si="5"/>
        <v>1.3042675546465921E-3</v>
      </c>
      <c r="S22" s="28"/>
      <c r="T22" s="28"/>
      <c r="U22" s="28">
        <v>3</v>
      </c>
      <c r="V22" s="28">
        <f t="shared" ca="1" si="0"/>
        <v>-1.4784869913714299E-2</v>
      </c>
      <c r="W22" s="28"/>
      <c r="X22" s="28"/>
      <c r="Y22" s="28"/>
      <c r="Z22" s="28"/>
      <c r="AA22" s="28">
        <v>22</v>
      </c>
      <c r="AB22" s="28" t="s">
        <v>6</v>
      </c>
      <c r="AC22" s="28"/>
      <c r="AD22" s="28"/>
      <c r="AE22" s="28"/>
      <c r="AF22" s="28"/>
      <c r="AG22" s="28"/>
      <c r="AH22" s="28"/>
      <c r="AI22" s="28"/>
    </row>
    <row r="23" spans="1:35">
      <c r="A23" s="121">
        <v>0</v>
      </c>
      <c r="B23" s="121">
        <v>0</v>
      </c>
      <c r="C23" s="121">
        <v>1</v>
      </c>
      <c r="D23" s="123">
        <f t="shared" si="6"/>
        <v>0</v>
      </c>
      <c r="E23" s="123">
        <f t="shared" si="6"/>
        <v>0</v>
      </c>
      <c r="F23" s="44">
        <f t="shared" si="7"/>
        <v>0</v>
      </c>
      <c r="G23" s="44">
        <f t="shared" si="7"/>
        <v>0</v>
      </c>
      <c r="H23" s="44">
        <f t="shared" si="8"/>
        <v>0</v>
      </c>
      <c r="I23" s="44">
        <f t="shared" si="9"/>
        <v>0</v>
      </c>
      <c r="J23" s="44">
        <f t="shared" si="10"/>
        <v>0</v>
      </c>
      <c r="K23" s="44">
        <f t="shared" si="11"/>
        <v>0</v>
      </c>
      <c r="L23" s="44">
        <f t="shared" si="12"/>
        <v>0</v>
      </c>
      <c r="M23" s="44">
        <f t="shared" ca="1" si="4"/>
        <v>-7.6344211016142547E-4</v>
      </c>
      <c r="N23" s="44">
        <f t="shared" ca="1" si="13"/>
        <v>5.8284385556773008E-7</v>
      </c>
      <c r="O23" s="124">
        <f t="shared" ca="1" si="14"/>
        <v>77134626413.116135</v>
      </c>
      <c r="P23" s="44">
        <f t="shared" ca="1" si="15"/>
        <v>64535605160.908615</v>
      </c>
      <c r="Q23" s="44">
        <f t="shared" ca="1" si="16"/>
        <v>1936537944.679575</v>
      </c>
      <c r="R23" s="28">
        <f t="shared" ca="1" si="5"/>
        <v>7.6344211016142547E-4</v>
      </c>
      <c r="S23" s="28"/>
      <c r="T23" s="28"/>
      <c r="U23" s="28">
        <v>3.2</v>
      </c>
      <c r="V23" s="28">
        <f t="shared" ca="1" si="0"/>
        <v>-1.4612347224628997E-2</v>
      </c>
      <c r="W23" s="28"/>
      <c r="X23" s="28"/>
      <c r="Y23" s="28"/>
      <c r="Z23" s="28"/>
      <c r="AA23" s="28">
        <v>23</v>
      </c>
      <c r="AB23" s="28" t="s">
        <v>70</v>
      </c>
      <c r="AC23" s="28"/>
      <c r="AD23" s="28"/>
      <c r="AE23" s="28"/>
      <c r="AF23" s="28"/>
      <c r="AG23" s="28"/>
      <c r="AH23" s="28"/>
      <c r="AI23" s="28"/>
    </row>
    <row r="24" spans="1:35">
      <c r="A24" s="121">
        <v>2</v>
      </c>
      <c r="B24" s="121">
        <v>-6.6527463786769658E-4</v>
      </c>
      <c r="C24" s="121">
        <v>1</v>
      </c>
      <c r="D24" s="123">
        <f t="shared" si="6"/>
        <v>2.0000000000000001E-4</v>
      </c>
      <c r="E24" s="123">
        <f t="shared" si="6"/>
        <v>-6.6527463786769658E-4</v>
      </c>
      <c r="F24" s="44">
        <f t="shared" si="7"/>
        <v>2.0000000000000001E-4</v>
      </c>
      <c r="G24" s="44">
        <f t="shared" si="7"/>
        <v>-6.6527463786769658E-4</v>
      </c>
      <c r="H24" s="44">
        <f t="shared" si="8"/>
        <v>4.0000000000000001E-8</v>
      </c>
      <c r="I24" s="44">
        <f t="shared" si="9"/>
        <v>7.9999999999999998E-12</v>
      </c>
      <c r="J24" s="44">
        <f t="shared" si="10"/>
        <v>1.6E-15</v>
      </c>
      <c r="K24" s="44">
        <f t="shared" si="11"/>
        <v>-1.3305492757353932E-7</v>
      </c>
      <c r="L24" s="44">
        <f t="shared" si="12"/>
        <v>-2.6610985514707865E-11</v>
      </c>
      <c r="M24" s="44">
        <f t="shared" ca="1" si="4"/>
        <v>-7.6541488206845133E-4</v>
      </c>
      <c r="N24" s="44">
        <f t="shared" ca="1" si="13"/>
        <v>1.0028068508586796E-8</v>
      </c>
      <c r="O24" s="124">
        <f t="shared" ca="1" si="14"/>
        <v>77106408193.869705</v>
      </c>
      <c r="P24" s="44">
        <f t="shared" ca="1" si="15"/>
        <v>64478574550.754471</v>
      </c>
      <c r="Q24" s="44">
        <f t="shared" ca="1" si="16"/>
        <v>1934475843.2040122</v>
      </c>
      <c r="R24" s="28">
        <f t="shared" ca="1" si="5"/>
        <v>1.0014024420075475E-4</v>
      </c>
      <c r="S24" s="28"/>
      <c r="T24" s="28"/>
      <c r="U24" s="28">
        <v>3.4</v>
      </c>
      <c r="V24" s="28">
        <f t="shared" ca="1" si="0"/>
        <v>-1.430141396771176E-2</v>
      </c>
      <c r="W24" s="28"/>
      <c r="X24" s="28"/>
      <c r="Y24" s="28"/>
      <c r="Z24" s="28"/>
      <c r="AA24" s="28">
        <v>24</v>
      </c>
      <c r="AB24" s="28" t="s">
        <v>61</v>
      </c>
      <c r="AC24" s="28"/>
      <c r="AD24" s="28"/>
      <c r="AE24" s="28"/>
      <c r="AF24" s="28"/>
      <c r="AG24" s="28"/>
      <c r="AH24" s="28"/>
      <c r="AI24" s="28"/>
    </row>
    <row r="25" spans="1:35">
      <c r="A25" s="121">
        <v>1992</v>
      </c>
      <c r="B25" s="121">
        <v>-1.6135421392391436E-3</v>
      </c>
      <c r="C25" s="121">
        <v>1</v>
      </c>
      <c r="D25" s="123">
        <f t="shared" si="6"/>
        <v>0.19919999999999999</v>
      </c>
      <c r="E25" s="123">
        <f t="shared" si="6"/>
        <v>-1.6135421392391436E-3</v>
      </c>
      <c r="F25" s="44">
        <f t="shared" si="7"/>
        <v>0.19919999999999999</v>
      </c>
      <c r="G25" s="44">
        <f t="shared" si="7"/>
        <v>-1.6135421392391436E-3</v>
      </c>
      <c r="H25" s="44">
        <f t="shared" si="8"/>
        <v>3.9680639999999996E-2</v>
      </c>
      <c r="I25" s="44">
        <f t="shared" si="9"/>
        <v>7.904383487999999E-3</v>
      </c>
      <c r="J25" s="44">
        <f t="shared" si="10"/>
        <v>1.5745531908095997E-3</v>
      </c>
      <c r="K25" s="44">
        <f t="shared" si="11"/>
        <v>-3.2141759413643737E-4</v>
      </c>
      <c r="L25" s="44">
        <f t="shared" si="12"/>
        <v>-6.4026384751978324E-5</v>
      </c>
      <c r="M25" s="44">
        <f t="shared" ca="1" si="4"/>
        <v>-2.6597391090927205E-3</v>
      </c>
      <c r="N25" s="44">
        <f t="shared" ca="1" si="13"/>
        <v>1.0945280997308061E-6</v>
      </c>
      <c r="O25" s="124">
        <f t="shared" ca="1" si="14"/>
        <v>52382811738.608658</v>
      </c>
      <c r="P25" s="44">
        <f t="shared" ca="1" si="15"/>
        <v>21567931457.492496</v>
      </c>
      <c r="Q25" s="44">
        <f t="shared" ca="1" si="16"/>
        <v>469295755.11463094</v>
      </c>
      <c r="R25" s="28">
        <f t="shared" ca="1" si="5"/>
        <v>1.0461969698535769E-3</v>
      </c>
      <c r="S25" s="28"/>
      <c r="T25" s="28"/>
      <c r="U25" s="28">
        <v>3.6</v>
      </c>
      <c r="V25" s="28">
        <f t="shared" ca="1" si="0"/>
        <v>-1.3852070142962584E-2</v>
      </c>
      <c r="W25" s="28"/>
      <c r="X25" s="28"/>
      <c r="Y25" s="28"/>
      <c r="Z25" s="28"/>
      <c r="AA25" s="28">
        <v>26</v>
      </c>
      <c r="AB25" s="28" t="s">
        <v>71</v>
      </c>
      <c r="AC25" s="28"/>
      <c r="AD25" s="28"/>
      <c r="AE25" s="28"/>
      <c r="AF25" s="28"/>
      <c r="AG25" s="28"/>
      <c r="AH25" s="28"/>
      <c r="AI25" s="28"/>
    </row>
    <row r="26" spans="1:35">
      <c r="A26" s="121">
        <v>1992.5</v>
      </c>
      <c r="B26" s="121">
        <v>-3.6548608040902764E-3</v>
      </c>
      <c r="C26" s="121">
        <v>1</v>
      </c>
      <c r="D26" s="123">
        <f t="shared" si="6"/>
        <v>0.19925000000000001</v>
      </c>
      <c r="E26" s="123">
        <f t="shared" si="6"/>
        <v>-3.6548608040902764E-3</v>
      </c>
      <c r="F26" s="44">
        <f t="shared" si="7"/>
        <v>0.19925000000000001</v>
      </c>
      <c r="G26" s="44">
        <f t="shared" si="7"/>
        <v>-3.6548608040902764E-3</v>
      </c>
      <c r="H26" s="44">
        <f t="shared" si="8"/>
        <v>3.9700562500000001E-2</v>
      </c>
      <c r="I26" s="44">
        <f t="shared" si="9"/>
        <v>7.9103370781250012E-3</v>
      </c>
      <c r="J26" s="44">
        <f t="shared" si="10"/>
        <v>1.5761346628164067E-3</v>
      </c>
      <c r="K26" s="44">
        <f t="shared" si="11"/>
        <v>-7.2823101521498756E-4</v>
      </c>
      <c r="L26" s="44">
        <f t="shared" si="12"/>
        <v>-1.4510002978158627E-4</v>
      </c>
      <c r="M26" s="44">
        <f t="shared" ca="1" si="4"/>
        <v>-2.6601978508140772E-3</v>
      </c>
      <c r="N26" s="44">
        <f t="shared" ca="1" si="13"/>
        <v>9.8935439062013034E-7</v>
      </c>
      <c r="O26" s="124">
        <f t="shared" ca="1" si="14"/>
        <v>52377398934.318718</v>
      </c>
      <c r="P26" s="44">
        <f t="shared" ca="1" si="15"/>
        <v>21560373298.974907</v>
      </c>
      <c r="Q26" s="44">
        <f t="shared" ca="1" si="16"/>
        <v>469063683.92862076</v>
      </c>
      <c r="R26" s="28">
        <f t="shared" ca="1" si="5"/>
        <v>-9.9466295327619919E-4</v>
      </c>
      <c r="S26" s="28"/>
      <c r="T26" s="28"/>
      <c r="U26" s="28">
        <v>3.8</v>
      </c>
      <c r="V26" s="28">
        <f t="shared" ca="1" si="0"/>
        <v>-1.3264315750381471E-2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>
      <c r="A27" s="121">
        <v>1994.5</v>
      </c>
      <c r="B27" s="121">
        <v>-4.0201354422606528E-3</v>
      </c>
      <c r="C27" s="121">
        <v>1</v>
      </c>
      <c r="D27" s="123">
        <f t="shared" si="6"/>
        <v>0.19944999999999999</v>
      </c>
      <c r="E27" s="123">
        <f t="shared" si="6"/>
        <v>-4.0201354422606528E-3</v>
      </c>
      <c r="F27" s="44">
        <f t="shared" si="7"/>
        <v>0.19944999999999999</v>
      </c>
      <c r="G27" s="44">
        <f t="shared" si="7"/>
        <v>-4.0201354422606528E-3</v>
      </c>
      <c r="H27" s="44">
        <f t="shared" si="8"/>
        <v>3.9780302499999996E-2</v>
      </c>
      <c r="I27" s="44">
        <f t="shared" si="9"/>
        <v>7.9341813336249994E-3</v>
      </c>
      <c r="J27" s="44">
        <f t="shared" si="10"/>
        <v>1.5824724669915059E-3</v>
      </c>
      <c r="K27" s="44">
        <f t="shared" si="11"/>
        <v>-8.0181601395888711E-4</v>
      </c>
      <c r="L27" s="44">
        <f t="shared" si="12"/>
        <v>-1.5992220398410002E-4</v>
      </c>
      <c r="M27" s="44">
        <f t="shared" ca="1" si="4"/>
        <v>-2.6620327311929009E-3</v>
      </c>
      <c r="N27" s="44">
        <f t="shared" ca="1" si="13"/>
        <v>1.8444429738095776E-6</v>
      </c>
      <c r="O27" s="124">
        <f t="shared" ca="1" si="14"/>
        <v>52355751520.795021</v>
      </c>
      <c r="P27" s="44">
        <f t="shared" ca="1" si="15"/>
        <v>21530155629.914146</v>
      </c>
      <c r="Q27" s="44">
        <f t="shared" ca="1" si="16"/>
        <v>468136027.67847884</v>
      </c>
      <c r="R27" s="28">
        <f t="shared" ca="1" si="5"/>
        <v>-1.3581027110677519E-3</v>
      </c>
      <c r="S27" s="28"/>
      <c r="T27" s="28"/>
      <c r="U27" s="28">
        <v>4</v>
      </c>
      <c r="V27" s="28">
        <f t="shared" ca="1" si="0"/>
        <v>-1.2538150789968425E-2</v>
      </c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>
      <c r="A28" s="121">
        <v>1995</v>
      </c>
      <c r="B28" s="121">
        <v>-3.261454105086159E-3</v>
      </c>
      <c r="C28" s="121">
        <v>1</v>
      </c>
      <c r="D28" s="123">
        <f t="shared" si="6"/>
        <v>0.19950000000000001</v>
      </c>
      <c r="E28" s="123">
        <f t="shared" si="6"/>
        <v>-3.261454105086159E-3</v>
      </c>
      <c r="F28" s="44">
        <f t="shared" si="7"/>
        <v>0.19950000000000001</v>
      </c>
      <c r="G28" s="44">
        <f t="shared" si="7"/>
        <v>-3.261454105086159E-3</v>
      </c>
      <c r="H28" s="44">
        <f t="shared" si="8"/>
        <v>3.9800250000000002E-2</v>
      </c>
      <c r="I28" s="44">
        <f t="shared" si="9"/>
        <v>7.9401498750000001E-3</v>
      </c>
      <c r="J28" s="44">
        <f t="shared" si="10"/>
        <v>1.5840599000625001E-3</v>
      </c>
      <c r="K28" s="44">
        <f t="shared" si="11"/>
        <v>-6.5066009396468874E-4</v>
      </c>
      <c r="L28" s="44">
        <f t="shared" si="12"/>
        <v>-1.2980668874595542E-4</v>
      </c>
      <c r="M28" s="44">
        <f t="shared" ca="1" si="4"/>
        <v>-2.6624914296609552E-3</v>
      </c>
      <c r="N28" s="44">
        <f t="shared" ca="1" si="13"/>
        <v>3.5875628655251805E-7</v>
      </c>
      <c r="O28" s="124">
        <f t="shared" ca="1" si="14"/>
        <v>52350340618.245041</v>
      </c>
      <c r="P28" s="44">
        <f t="shared" ca="1" si="15"/>
        <v>21522604953.449001</v>
      </c>
      <c r="Q28" s="44">
        <f t="shared" ca="1" si="16"/>
        <v>467904270.71916169</v>
      </c>
      <c r="R28" s="28">
        <f t="shared" ca="1" si="5"/>
        <v>-5.9896267542520381E-4</v>
      </c>
      <c r="S28" s="28"/>
      <c r="T28" s="28"/>
      <c r="U28" s="28">
        <v>4.2</v>
      </c>
      <c r="V28" s="28">
        <f t="shared" ca="1" si="0"/>
        <v>-1.1673575261723444E-2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>
      <c r="A29" s="121">
        <v>2831</v>
      </c>
      <c r="B29" s="121">
        <v>-6.4625392406014726E-4</v>
      </c>
      <c r="C29" s="121">
        <v>1</v>
      </c>
      <c r="D29" s="123">
        <f t="shared" si="6"/>
        <v>0.28310000000000002</v>
      </c>
      <c r="E29" s="123">
        <f t="shared" si="6"/>
        <v>-6.4625392406014726E-4</v>
      </c>
      <c r="F29" s="44">
        <f t="shared" si="7"/>
        <v>0.28310000000000002</v>
      </c>
      <c r="G29" s="44">
        <f t="shared" si="7"/>
        <v>-6.4625392406014726E-4</v>
      </c>
      <c r="H29" s="44">
        <f t="shared" si="8"/>
        <v>8.0145610000000006E-2</v>
      </c>
      <c r="I29" s="44">
        <f t="shared" si="9"/>
        <v>2.2689222191000002E-2</v>
      </c>
      <c r="J29" s="44">
        <f t="shared" si="10"/>
        <v>6.4233188022721011E-3</v>
      </c>
      <c r="K29" s="44">
        <f t="shared" si="11"/>
        <v>-1.8295448590142769E-4</v>
      </c>
      <c r="L29" s="44">
        <f t="shared" si="12"/>
        <v>-5.1794414958694182E-5</v>
      </c>
      <c r="M29" s="44">
        <f t="shared" ca="1" si="4"/>
        <v>-3.4173362122691181E-3</v>
      </c>
      <c r="N29" s="44">
        <f t="shared" ca="1" si="13"/>
        <v>7.6788970480254658E-6</v>
      </c>
      <c r="O29" s="124">
        <f t="shared" ca="1" si="14"/>
        <v>43823145359.485481</v>
      </c>
      <c r="P29" s="44">
        <f t="shared" ca="1" si="15"/>
        <v>10920614880.760876</v>
      </c>
      <c r="Q29" s="44">
        <f t="shared" ca="1" si="16"/>
        <v>165162104.04699683</v>
      </c>
      <c r="R29" s="28">
        <f t="shared" ca="1" si="5"/>
        <v>2.7710822882089708E-3</v>
      </c>
      <c r="S29" s="28"/>
      <c r="T29" s="28"/>
      <c r="U29" s="28">
        <v>4.4000000000000004</v>
      </c>
      <c r="V29" s="28">
        <f t="shared" ca="1" si="0"/>
        <v>-1.0670589165646518E-2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>
      <c r="A30" s="121">
        <v>2950.5</v>
      </c>
      <c r="B30" s="121">
        <v>-1.8214137016911991E-3</v>
      </c>
      <c r="C30" s="121">
        <v>1</v>
      </c>
      <c r="D30" s="123">
        <f t="shared" si="6"/>
        <v>0.29504999999999998</v>
      </c>
      <c r="E30" s="123">
        <f t="shared" si="6"/>
        <v>-1.8214137016911991E-3</v>
      </c>
      <c r="F30" s="44">
        <f t="shared" si="7"/>
        <v>0.29504999999999998</v>
      </c>
      <c r="G30" s="44">
        <f t="shared" si="7"/>
        <v>-1.8214137016911991E-3</v>
      </c>
      <c r="H30" s="44">
        <f t="shared" si="8"/>
        <v>8.7054502499999992E-2</v>
      </c>
      <c r="I30" s="44">
        <f t="shared" si="9"/>
        <v>2.5685430962624996E-2</v>
      </c>
      <c r="J30" s="44">
        <f t="shared" si="10"/>
        <v>7.5784864055225042E-3</v>
      </c>
      <c r="K30" s="44">
        <f t="shared" si="11"/>
        <v>-5.374081126839883E-4</v>
      </c>
      <c r="L30" s="44">
        <f t="shared" si="12"/>
        <v>-1.5856226364741074E-4</v>
      </c>
      <c r="M30" s="44">
        <f t="shared" ca="1" si="4"/>
        <v>-3.5232601720544387E-3</v>
      </c>
      <c r="N30" s="44">
        <f t="shared" ca="1" si="13"/>
        <v>2.896281408687817E-6</v>
      </c>
      <c r="O30" s="124">
        <f t="shared" ca="1" si="14"/>
        <v>42686889141.257996</v>
      </c>
      <c r="P30" s="44">
        <f t="shared" ca="1" si="15"/>
        <v>9722509627.829792</v>
      </c>
      <c r="Q30" s="44">
        <f t="shared" ca="1" si="16"/>
        <v>135148852.50101253</v>
      </c>
      <c r="R30" s="28">
        <f t="shared" ca="1" si="5"/>
        <v>1.7018464703632396E-3</v>
      </c>
      <c r="S30" s="28"/>
      <c r="T30" s="28"/>
      <c r="U30" s="28">
        <v>4.5999999999999996</v>
      </c>
      <c r="V30" s="28">
        <f t="shared" ca="1" si="0"/>
        <v>-9.5291925017376641E-3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>
      <c r="A31" s="121">
        <v>2951</v>
      </c>
      <c r="B31" s="121">
        <v>-2.7627323652268387E-3</v>
      </c>
      <c r="C31" s="121">
        <v>1</v>
      </c>
      <c r="D31" s="123">
        <f t="shared" si="6"/>
        <v>0.29509999999999997</v>
      </c>
      <c r="E31" s="123">
        <f t="shared" si="6"/>
        <v>-2.7627323652268387E-3</v>
      </c>
      <c r="F31" s="44">
        <f t="shared" si="7"/>
        <v>0.29509999999999997</v>
      </c>
      <c r="G31" s="44">
        <f t="shared" si="7"/>
        <v>-2.7627323652268387E-3</v>
      </c>
      <c r="H31" s="44">
        <f t="shared" si="8"/>
        <v>8.7084009999999989E-2</v>
      </c>
      <c r="I31" s="44">
        <f t="shared" si="9"/>
        <v>2.5698491350999993E-2</v>
      </c>
      <c r="J31" s="44">
        <f t="shared" si="10"/>
        <v>7.5836247976800971E-3</v>
      </c>
      <c r="K31" s="44">
        <f t="shared" si="11"/>
        <v>-8.1528232097844008E-4</v>
      </c>
      <c r="L31" s="44">
        <f t="shared" si="12"/>
        <v>-2.4058981292073765E-4</v>
      </c>
      <c r="M31" s="44">
        <f t="shared" ca="1" si="4"/>
        <v>-3.5237023304596372E-3</v>
      </c>
      <c r="N31" s="44">
        <f t="shared" ca="1" si="13"/>
        <v>5.7907528798640642E-7</v>
      </c>
      <c r="O31" s="124">
        <f t="shared" ca="1" si="14"/>
        <v>42682177194.761703</v>
      </c>
      <c r="P31" s="44">
        <f t="shared" ca="1" si="15"/>
        <v>9717656703.6964283</v>
      </c>
      <c r="Q31" s="44">
        <f t="shared" ca="1" si="16"/>
        <v>135029942.83681768</v>
      </c>
      <c r="R31" s="28">
        <f t="shared" ca="1" si="5"/>
        <v>7.6096996523279843E-4</v>
      </c>
      <c r="S31" s="28"/>
      <c r="T31" s="28"/>
      <c r="U31" s="28">
        <v>4.8</v>
      </c>
      <c r="V31" s="28">
        <f t="shared" ca="1" si="0"/>
        <v>-8.2493852699968631E-3</v>
      </c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>
      <c r="A32" s="121">
        <v>2955.5</v>
      </c>
      <c r="B32" s="121">
        <v>-1.0346003036829643E-3</v>
      </c>
      <c r="C32" s="121">
        <v>1</v>
      </c>
      <c r="D32" s="123">
        <f t="shared" si="6"/>
        <v>0.29554999999999998</v>
      </c>
      <c r="E32" s="123">
        <f t="shared" si="6"/>
        <v>-1.0346003036829643E-3</v>
      </c>
      <c r="F32" s="44">
        <f t="shared" si="7"/>
        <v>0.29554999999999998</v>
      </c>
      <c r="G32" s="44">
        <f t="shared" si="7"/>
        <v>-1.0346003036829643E-3</v>
      </c>
      <c r="H32" s="44">
        <f t="shared" si="8"/>
        <v>8.734980249999999E-2</v>
      </c>
      <c r="I32" s="44">
        <f t="shared" si="9"/>
        <v>2.5816234128874994E-2</v>
      </c>
      <c r="J32" s="44">
        <f t="shared" si="10"/>
        <v>7.6299879967890042E-3</v>
      </c>
      <c r="K32" s="44">
        <f t="shared" si="11"/>
        <v>-3.0577611975350009E-4</v>
      </c>
      <c r="L32" s="44">
        <f t="shared" si="12"/>
        <v>-9.037213219314694E-5</v>
      </c>
      <c r="M32" s="44">
        <f t="shared" ca="1" si="4"/>
        <v>-3.5276813668267031E-3</v>
      </c>
      <c r="N32" s="44">
        <f t="shared" ca="1" si="13"/>
        <v>6.2154531874059149E-6</v>
      </c>
      <c r="O32" s="124">
        <f t="shared" ca="1" si="14"/>
        <v>42639785468.861832</v>
      </c>
      <c r="P32" s="44">
        <f t="shared" ca="1" si="15"/>
        <v>9674040088.5994396</v>
      </c>
      <c r="Q32" s="44">
        <f t="shared" ca="1" si="16"/>
        <v>133962242.18674912</v>
      </c>
      <c r="R32" s="28">
        <f t="shared" ca="1" si="5"/>
        <v>2.4930810631437388E-3</v>
      </c>
      <c r="S32" s="28"/>
      <c r="T32" s="28"/>
      <c r="U32" s="28">
        <v>5</v>
      </c>
      <c r="V32" s="28">
        <f t="shared" ca="1" si="0"/>
        <v>-6.8311674704241362E-3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>
      <c r="A33" s="121">
        <v>2956</v>
      </c>
      <c r="B33" s="121">
        <v>-3.4759189657052048E-3</v>
      </c>
      <c r="C33" s="121">
        <v>1</v>
      </c>
      <c r="D33" s="123">
        <f t="shared" si="6"/>
        <v>0.29559999999999997</v>
      </c>
      <c r="E33" s="123">
        <f t="shared" si="6"/>
        <v>-3.4759189657052048E-3</v>
      </c>
      <c r="F33" s="44">
        <f t="shared" si="7"/>
        <v>0.29559999999999997</v>
      </c>
      <c r="G33" s="44">
        <f t="shared" si="7"/>
        <v>-3.4759189657052048E-3</v>
      </c>
      <c r="H33" s="44">
        <f t="shared" si="8"/>
        <v>8.7379359999999989E-2</v>
      </c>
      <c r="I33" s="44">
        <f t="shared" si="9"/>
        <v>2.5829338815999994E-2</v>
      </c>
      <c r="J33" s="44">
        <f t="shared" si="10"/>
        <v>7.6351525540095978E-3</v>
      </c>
      <c r="K33" s="44">
        <f t="shared" si="11"/>
        <v>-1.0274816462624585E-3</v>
      </c>
      <c r="L33" s="44">
        <f t="shared" si="12"/>
        <v>-3.0372357463518269E-4</v>
      </c>
      <c r="M33" s="44">
        <f t="shared" ca="1" si="4"/>
        <v>-3.5281234387252967E-3</v>
      </c>
      <c r="N33" s="44">
        <f t="shared" ca="1" si="13"/>
        <v>2.725307003305512E-9</v>
      </c>
      <c r="O33" s="124">
        <f t="shared" ca="1" si="14"/>
        <v>42635077031.548843</v>
      </c>
      <c r="P33" s="44">
        <f t="shared" ca="1" si="15"/>
        <v>9669200430.0140743</v>
      </c>
      <c r="Q33" s="44">
        <f t="shared" ca="1" si="16"/>
        <v>133843884.96889991</v>
      </c>
      <c r="R33" s="28">
        <f t="shared" ca="1" si="5"/>
        <v>5.2204473020091985E-5</v>
      </c>
      <c r="S33" s="28"/>
      <c r="T33" s="28"/>
      <c r="U33" s="28">
        <v>5.2</v>
      </c>
      <c r="V33" s="28">
        <f t="shared" ca="1" si="0"/>
        <v>-5.2745391030194627E-3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>
      <c r="A34" s="121">
        <v>2956</v>
      </c>
      <c r="B34" s="121">
        <v>-3.4759189584292471E-3</v>
      </c>
      <c r="C34" s="121">
        <v>1</v>
      </c>
      <c r="D34" s="123">
        <f t="shared" si="6"/>
        <v>0.29559999999999997</v>
      </c>
      <c r="E34" s="123">
        <f t="shared" si="6"/>
        <v>-3.4759189584292471E-3</v>
      </c>
      <c r="F34" s="44">
        <f t="shared" si="7"/>
        <v>0.29559999999999997</v>
      </c>
      <c r="G34" s="44">
        <f t="shared" si="7"/>
        <v>-3.4759189584292471E-3</v>
      </c>
      <c r="H34" s="44">
        <f t="shared" si="8"/>
        <v>8.7379359999999989E-2</v>
      </c>
      <c r="I34" s="44">
        <f t="shared" si="9"/>
        <v>2.5829338815999994E-2</v>
      </c>
      <c r="J34" s="44">
        <f t="shared" si="10"/>
        <v>7.6351525540095978E-3</v>
      </c>
      <c r="K34" s="44">
        <f t="shared" si="11"/>
        <v>-1.0274816441116854E-3</v>
      </c>
      <c r="L34" s="44">
        <f t="shared" si="12"/>
        <v>-3.0372357399941418E-4</v>
      </c>
      <c r="M34" s="44">
        <f t="shared" ca="1" si="4"/>
        <v>-3.5281234387252967E-3</v>
      </c>
      <c r="N34" s="44">
        <f t="shared" ca="1" si="13"/>
        <v>2.7253077629806307E-9</v>
      </c>
      <c r="O34" s="124">
        <f t="shared" ca="1" si="14"/>
        <v>42635077031.548843</v>
      </c>
      <c r="P34" s="44">
        <f t="shared" ca="1" si="15"/>
        <v>9669200430.0140743</v>
      </c>
      <c r="Q34" s="44">
        <f t="shared" ca="1" si="16"/>
        <v>133843884.96889991</v>
      </c>
      <c r="R34" s="28">
        <f t="shared" ca="1" si="5"/>
        <v>5.2204480296049599E-5</v>
      </c>
      <c r="S34" s="28"/>
      <c r="T34" s="28"/>
      <c r="U34" s="28">
        <v>5.4</v>
      </c>
      <c r="V34" s="28">
        <f t="shared" ca="1" si="0"/>
        <v>-3.5795001677828564E-3</v>
      </c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>
      <c r="A35" s="121">
        <v>2982</v>
      </c>
      <c r="B35" s="121">
        <v>-1.9244892973802052E-3</v>
      </c>
      <c r="C35" s="121">
        <v>1</v>
      </c>
      <c r="D35" s="123">
        <f t="shared" si="6"/>
        <v>0.29820000000000002</v>
      </c>
      <c r="E35" s="123">
        <f t="shared" si="6"/>
        <v>-1.9244892973802052E-3</v>
      </c>
      <c r="F35" s="44">
        <f t="shared" si="7"/>
        <v>0.29820000000000002</v>
      </c>
      <c r="G35" s="44">
        <f t="shared" si="7"/>
        <v>-1.9244892973802052E-3</v>
      </c>
      <c r="H35" s="44">
        <f t="shared" si="8"/>
        <v>8.8923240000000014E-2</v>
      </c>
      <c r="I35" s="44">
        <f t="shared" si="9"/>
        <v>2.6516910168000007E-2</v>
      </c>
      <c r="J35" s="44">
        <f t="shared" si="10"/>
        <v>7.907342612097603E-3</v>
      </c>
      <c r="K35" s="44">
        <f t="shared" si="11"/>
        <v>-5.7388270847877722E-4</v>
      </c>
      <c r="L35" s="44">
        <f t="shared" si="12"/>
        <v>-1.7113182366837137E-4</v>
      </c>
      <c r="M35" s="44">
        <f t="shared" ca="1" si="4"/>
        <v>-3.5510992568420188E-3</v>
      </c>
      <c r="N35" s="44">
        <f t="shared" ca="1" si="13"/>
        <v>2.6458599602203628E-6</v>
      </c>
      <c r="O35" s="124">
        <f t="shared" ca="1" si="14"/>
        <v>42390721390.143349</v>
      </c>
      <c r="P35" s="44">
        <f t="shared" ca="1" si="15"/>
        <v>9419363494.6899147</v>
      </c>
      <c r="Q35" s="44">
        <f t="shared" ca="1" si="16"/>
        <v>127765316.85516897</v>
      </c>
      <c r="R35" s="28">
        <f t="shared" ca="1" si="5"/>
        <v>1.6266099594618136E-3</v>
      </c>
      <c r="S35" s="28"/>
      <c r="T35" s="28"/>
      <c r="U35" s="28">
        <v>5.6</v>
      </c>
      <c r="V35" s="28">
        <f t="shared" ca="1" si="0"/>
        <v>-1.7460506647143242E-3</v>
      </c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>
      <c r="A36" s="121">
        <v>2982</v>
      </c>
      <c r="B36" s="121">
        <v>-1.9244892901042476E-3</v>
      </c>
      <c r="C36" s="121">
        <v>1</v>
      </c>
      <c r="D36" s="123">
        <f t="shared" si="6"/>
        <v>0.29820000000000002</v>
      </c>
      <c r="E36" s="123">
        <f t="shared" si="6"/>
        <v>-1.9244892901042476E-3</v>
      </c>
      <c r="F36" s="44">
        <f t="shared" si="7"/>
        <v>0.29820000000000002</v>
      </c>
      <c r="G36" s="44">
        <f t="shared" si="7"/>
        <v>-1.9244892901042476E-3</v>
      </c>
      <c r="H36" s="44">
        <f t="shared" si="8"/>
        <v>8.8923240000000014E-2</v>
      </c>
      <c r="I36" s="44">
        <f t="shared" si="9"/>
        <v>2.6516910168000007E-2</v>
      </c>
      <c r="J36" s="44">
        <f t="shared" si="10"/>
        <v>7.907342612097603E-3</v>
      </c>
      <c r="K36" s="44">
        <f t="shared" si="11"/>
        <v>-5.7388270630908669E-4</v>
      </c>
      <c r="L36" s="44">
        <f t="shared" si="12"/>
        <v>-1.7113182302136966E-4</v>
      </c>
      <c r="M36" s="44">
        <f t="shared" ca="1" si="4"/>
        <v>-3.5510992568420188E-3</v>
      </c>
      <c r="N36" s="44">
        <f t="shared" ca="1" si="13"/>
        <v>2.6458599838906532E-6</v>
      </c>
      <c r="O36" s="124">
        <f t="shared" ca="1" si="14"/>
        <v>42390721390.143349</v>
      </c>
      <c r="P36" s="44">
        <f t="shared" ca="1" si="15"/>
        <v>9419363494.6899147</v>
      </c>
      <c r="Q36" s="44">
        <f t="shared" ca="1" si="16"/>
        <v>127765316.85516897</v>
      </c>
      <c r="R36" s="28">
        <f t="shared" ca="1" si="5"/>
        <v>1.6266099667377712E-3</v>
      </c>
      <c r="S36" s="28"/>
      <c r="T36" s="28"/>
      <c r="U36" s="28">
        <v>5.8</v>
      </c>
      <c r="V36" s="28">
        <f t="shared" ca="1" si="0"/>
        <v>2.2580940618616152E-4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>
      <c r="A37" s="121">
        <v>3863.5</v>
      </c>
      <c r="B37" s="121">
        <v>1.3030712820182089E-2</v>
      </c>
      <c r="C37" s="121">
        <v>0.1</v>
      </c>
      <c r="D37" s="123">
        <f t="shared" si="6"/>
        <v>0.38635000000000003</v>
      </c>
      <c r="E37" s="123">
        <f t="shared" si="6"/>
        <v>1.3030712820182089E-2</v>
      </c>
      <c r="F37" s="44">
        <f t="shared" si="7"/>
        <v>3.8635000000000003E-2</v>
      </c>
      <c r="G37" s="44">
        <f t="shared" si="7"/>
        <v>1.303071282018209E-3</v>
      </c>
      <c r="H37" s="44">
        <f t="shared" si="8"/>
        <v>1.4926632250000002E-2</v>
      </c>
      <c r="I37" s="44">
        <f t="shared" si="9"/>
        <v>5.7669043697875016E-3</v>
      </c>
      <c r="J37" s="44">
        <f t="shared" si="10"/>
        <v>2.2280435032674016E-3</v>
      </c>
      <c r="K37" s="44">
        <f t="shared" si="11"/>
        <v>5.0344158980773508E-4</v>
      </c>
      <c r="L37" s="44">
        <f t="shared" si="12"/>
        <v>1.9450465822221845E-4</v>
      </c>
      <c r="M37" s="44">
        <f t="shared" ca="1" si="4"/>
        <v>-4.3162274731730959E-3</v>
      </c>
      <c r="N37" s="44">
        <f t="shared" ca="1" si="13"/>
        <v>3.0091633754122973E-5</v>
      </c>
      <c r="O37" s="124">
        <f t="shared" ca="1" si="14"/>
        <v>346525797.29773867</v>
      </c>
      <c r="P37" s="44">
        <f t="shared" ca="1" si="15"/>
        <v>29853574.280220315</v>
      </c>
      <c r="Q37" s="44">
        <f t="shared" ca="1" si="16"/>
        <v>62236.536016110338</v>
      </c>
      <c r="R37" s="28">
        <f t="shared" ca="1" si="5"/>
        <v>1.7346940293355186E-2</v>
      </c>
      <c r="S37" s="28"/>
      <c r="T37" s="28"/>
      <c r="U37" s="28">
        <v>6</v>
      </c>
      <c r="V37" s="28">
        <f t="shared" ca="1" si="0"/>
        <v>2.3360800449185801E-3</v>
      </c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5">
      <c r="A38" s="121">
        <v>3942</v>
      </c>
      <c r="B38" s="121">
        <v>7.4368316563777626E-4</v>
      </c>
      <c r="C38" s="121">
        <v>0.1</v>
      </c>
      <c r="D38" s="123">
        <f t="shared" si="6"/>
        <v>0.39419999999999999</v>
      </c>
      <c r="E38" s="123">
        <f t="shared" si="6"/>
        <v>7.4368316563777626E-4</v>
      </c>
      <c r="F38" s="44">
        <f t="shared" si="7"/>
        <v>3.9420000000000004E-2</v>
      </c>
      <c r="G38" s="44">
        <f t="shared" si="7"/>
        <v>7.4368316563777636E-5</v>
      </c>
      <c r="H38" s="44">
        <f t="shared" si="8"/>
        <v>1.5539364000000002E-2</v>
      </c>
      <c r="I38" s="44">
        <f t="shared" si="9"/>
        <v>6.1256172888000003E-3</v>
      </c>
      <c r="J38" s="44">
        <f t="shared" si="10"/>
        <v>2.41471833524496E-3</v>
      </c>
      <c r="K38" s="44">
        <f t="shared" si="11"/>
        <v>2.9315990389441142E-5</v>
      </c>
      <c r="L38" s="44">
        <f t="shared" si="12"/>
        <v>1.1556363411517698E-5</v>
      </c>
      <c r="M38" s="44">
        <f t="shared" ca="1" si="4"/>
        <v>-4.3830604181504832E-3</v>
      </c>
      <c r="N38" s="44">
        <f t="shared" ca="1" si="13"/>
        <v>2.6283499773914087E-6</v>
      </c>
      <c r="O38" s="124">
        <f t="shared" ca="1" si="14"/>
        <v>340134918.40178716</v>
      </c>
      <c r="P38" s="44">
        <f t="shared" ca="1" si="15"/>
        <v>25958580.939210951</v>
      </c>
      <c r="Q38" s="44">
        <f t="shared" ca="1" si="16"/>
        <v>29904.527572730723</v>
      </c>
      <c r="R38" s="28">
        <f t="shared" ca="1" si="5"/>
        <v>5.1267435837882595E-3</v>
      </c>
      <c r="S38" s="28"/>
      <c r="T38" s="28"/>
      <c r="U38" s="28">
        <v>6.2</v>
      </c>
      <c r="V38" s="28">
        <f t="shared" ca="1" si="0"/>
        <v>4.5847612514829383E-3</v>
      </c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1:35">
      <c r="A39" s="121">
        <v>3970</v>
      </c>
      <c r="B39" s="121">
        <v>2.0298381932661869E-3</v>
      </c>
      <c r="C39" s="121">
        <v>0.1</v>
      </c>
      <c r="D39" s="123">
        <f t="shared" si="6"/>
        <v>0.39700000000000002</v>
      </c>
      <c r="E39" s="123">
        <f t="shared" si="6"/>
        <v>2.0298381932661869E-3</v>
      </c>
      <c r="F39" s="44">
        <f t="shared" si="7"/>
        <v>3.9700000000000006E-2</v>
      </c>
      <c r="G39" s="44">
        <f t="shared" si="7"/>
        <v>2.0298381932661871E-4</v>
      </c>
      <c r="H39" s="44">
        <f t="shared" si="8"/>
        <v>1.5760900000000005E-2</v>
      </c>
      <c r="I39" s="44">
        <f t="shared" si="9"/>
        <v>6.257077300000002E-3</v>
      </c>
      <c r="J39" s="44">
        <f t="shared" si="10"/>
        <v>2.4840596881000009E-3</v>
      </c>
      <c r="K39" s="44">
        <f t="shared" si="11"/>
        <v>8.0584576272667633E-5</v>
      </c>
      <c r="L39" s="44">
        <f t="shared" si="12"/>
        <v>3.199207678024905E-5</v>
      </c>
      <c r="M39" s="44">
        <f t="shared" ca="1" si="4"/>
        <v>-4.4068473282784177E-3</v>
      </c>
      <c r="N39" s="44">
        <f t="shared" ca="1" si="13"/>
        <v>4.143092050326194E-6</v>
      </c>
      <c r="O39" s="124">
        <f t="shared" ca="1" si="14"/>
        <v>337874585.64287329</v>
      </c>
      <c r="P39" s="44">
        <f t="shared" ca="1" si="15"/>
        <v>24638602.468779709</v>
      </c>
      <c r="Q39" s="44">
        <f t="shared" ca="1" si="16"/>
        <v>21229.182708370583</v>
      </c>
      <c r="R39" s="28">
        <f t="shared" ca="1" si="5"/>
        <v>6.4366855215446045E-3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>
      <c r="A40" s="121">
        <v>4030</v>
      </c>
      <c r="B40" s="121">
        <v>-4.5928401021228638E-2</v>
      </c>
      <c r="C40" s="121">
        <v>0.1</v>
      </c>
      <c r="D40" s="123">
        <f t="shared" si="6"/>
        <v>0.40300000000000002</v>
      </c>
      <c r="E40" s="123">
        <f t="shared" si="6"/>
        <v>-4.5928401021228638E-2</v>
      </c>
      <c r="F40" s="44">
        <f t="shared" si="7"/>
        <v>4.0300000000000002E-2</v>
      </c>
      <c r="G40" s="44">
        <f t="shared" si="7"/>
        <v>-4.5928401021228639E-3</v>
      </c>
      <c r="H40" s="44">
        <f t="shared" si="8"/>
        <v>1.6240900000000003E-2</v>
      </c>
      <c r="I40" s="44">
        <f t="shared" si="9"/>
        <v>6.5450827000000013E-3</v>
      </c>
      <c r="J40" s="44">
        <f t="shared" si="10"/>
        <v>2.6376683281000009E-3</v>
      </c>
      <c r="K40" s="44">
        <f t="shared" si="11"/>
        <v>-1.8509145611555144E-3</v>
      </c>
      <c r="L40" s="44">
        <f t="shared" si="12"/>
        <v>-7.4591856814567236E-4</v>
      </c>
      <c r="M40" s="44">
        <f t="shared" ca="1" si="4"/>
        <v>-4.4577279275777931E-3</v>
      </c>
      <c r="N40" s="44">
        <f t="shared" ca="1" si="13"/>
        <v>1.719816726840456E-4</v>
      </c>
      <c r="O40" s="124">
        <f t="shared" ca="1" si="14"/>
        <v>333064870.81181163</v>
      </c>
      <c r="P40" s="44">
        <f t="shared" ca="1" si="15"/>
        <v>21931848.320227515</v>
      </c>
      <c r="Q40" s="44">
        <f t="shared" ca="1" si="16"/>
        <v>7654.8803365227086</v>
      </c>
      <c r="R40" s="28">
        <f t="shared" ca="1" si="5"/>
        <v>-4.1470673093650844E-2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>
      <c r="A41" s="121">
        <v>4082.5</v>
      </c>
      <c r="B41" s="121">
        <v>6.7331396639929153E-3</v>
      </c>
      <c r="C41" s="121">
        <v>0.1</v>
      </c>
      <c r="D41" s="123">
        <f t="shared" si="6"/>
        <v>0.40825</v>
      </c>
      <c r="E41" s="123">
        <f t="shared" si="6"/>
        <v>6.7331396639929153E-3</v>
      </c>
      <c r="F41" s="44">
        <f t="shared" si="7"/>
        <v>4.0825E-2</v>
      </c>
      <c r="G41" s="44">
        <f t="shared" si="7"/>
        <v>6.7331396639929157E-4</v>
      </c>
      <c r="H41" s="44">
        <f t="shared" si="8"/>
        <v>1.6666806249999999E-2</v>
      </c>
      <c r="I41" s="44">
        <f t="shared" si="9"/>
        <v>6.8042236515625E-3</v>
      </c>
      <c r="J41" s="44">
        <f t="shared" si="10"/>
        <v>2.7778243057503906E-3</v>
      </c>
      <c r="K41" s="44">
        <f t="shared" si="11"/>
        <v>2.7488042678251078E-4</v>
      </c>
      <c r="L41" s="44">
        <f t="shared" si="12"/>
        <v>1.1221993423396003E-4</v>
      </c>
      <c r="M41" s="44">
        <f t="shared" ca="1" si="4"/>
        <v>-4.5021462660377138E-3</v>
      </c>
      <c r="N41" s="44">
        <f t="shared" ca="1" si="13"/>
        <v>1.2623164992954425E-5</v>
      </c>
      <c r="O41" s="124">
        <f t="shared" ca="1" si="14"/>
        <v>328894081.43116331</v>
      </c>
      <c r="P41" s="44">
        <f t="shared" ca="1" si="15"/>
        <v>19698743.395753864</v>
      </c>
      <c r="Q41" s="44">
        <f t="shared" ca="1" si="16"/>
        <v>1347.4140975940954</v>
      </c>
      <c r="R41" s="28">
        <f t="shared" ca="1" si="5"/>
        <v>1.123528593003063E-2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>
      <c r="A42" s="121">
        <v>4985</v>
      </c>
      <c r="B42" s="121">
        <v>-6.1470419605029747E-3</v>
      </c>
      <c r="C42" s="121">
        <v>1</v>
      </c>
      <c r="D42" s="123">
        <f t="shared" si="6"/>
        <v>0.4985</v>
      </c>
      <c r="E42" s="123">
        <f t="shared" si="6"/>
        <v>-6.1470419605029747E-3</v>
      </c>
      <c r="F42" s="44">
        <f t="shared" si="7"/>
        <v>0.4985</v>
      </c>
      <c r="G42" s="44">
        <f t="shared" si="7"/>
        <v>-6.1470419605029747E-3</v>
      </c>
      <c r="H42" s="44">
        <f t="shared" si="8"/>
        <v>0.24850225000000001</v>
      </c>
      <c r="I42" s="44">
        <f t="shared" si="9"/>
        <v>0.123878371625</v>
      </c>
      <c r="J42" s="44">
        <f t="shared" si="10"/>
        <v>6.1753368255062502E-2</v>
      </c>
      <c r="K42" s="44">
        <f t="shared" si="11"/>
        <v>-3.0643004173107327E-3</v>
      </c>
      <c r="L42" s="44">
        <f t="shared" si="12"/>
        <v>-1.5275537580294002E-3</v>
      </c>
      <c r="M42" s="44">
        <f t="shared" ca="1" si="4"/>
        <v>-5.2508068634682208E-3</v>
      </c>
      <c r="N42" s="44">
        <f t="shared" ca="1" si="13"/>
        <v>8.032373491568948E-7</v>
      </c>
      <c r="O42" s="124">
        <f t="shared" ca="1" si="14"/>
        <v>26253265096.21159</v>
      </c>
      <c r="P42" s="44">
        <f t="shared" ca="1" si="15"/>
        <v>10941567.245992484</v>
      </c>
      <c r="Q42" s="44">
        <f t="shared" ca="1" si="16"/>
        <v>66354673.17629952</v>
      </c>
      <c r="R42" s="28">
        <f t="shared" ca="1" si="5"/>
        <v>-8.9623509703475393E-4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>
      <c r="A43" s="121">
        <v>4990</v>
      </c>
      <c r="B43" s="121">
        <v>-4.9602285653236322E-3</v>
      </c>
      <c r="C43" s="121">
        <v>1</v>
      </c>
      <c r="D43" s="123">
        <f t="shared" si="6"/>
        <v>0.499</v>
      </c>
      <c r="E43" s="123">
        <f t="shared" si="6"/>
        <v>-4.9602285653236322E-3</v>
      </c>
      <c r="F43" s="44">
        <f t="shared" si="7"/>
        <v>0.499</v>
      </c>
      <c r="G43" s="44">
        <f t="shared" si="7"/>
        <v>-4.9602285653236322E-3</v>
      </c>
      <c r="H43" s="44">
        <f t="shared" si="8"/>
        <v>0.249001</v>
      </c>
      <c r="I43" s="44">
        <f t="shared" si="9"/>
        <v>0.124251499</v>
      </c>
      <c r="J43" s="44">
        <f t="shared" si="10"/>
        <v>6.2001498001000001E-2</v>
      </c>
      <c r="K43" s="44">
        <f t="shared" si="11"/>
        <v>-2.4751540540964923E-3</v>
      </c>
      <c r="L43" s="44">
        <f t="shared" si="12"/>
        <v>-1.2351018729941496E-3</v>
      </c>
      <c r="M43" s="44">
        <f t="shared" ca="1" si="4"/>
        <v>-5.2548760628651683E-3</v>
      </c>
      <c r="N43" s="44">
        <f t="shared" ca="1" si="13"/>
        <v>8.6817147807489498E-8</v>
      </c>
      <c r="O43" s="124">
        <f t="shared" ca="1" si="14"/>
        <v>26219227043.677258</v>
      </c>
      <c r="P43" s="44">
        <f t="shared" ca="1" si="15"/>
        <v>9520658.0759732015</v>
      </c>
      <c r="Q43" s="44">
        <f t="shared" ca="1" si="16"/>
        <v>67106518.168477334</v>
      </c>
      <c r="R43" s="28">
        <f t="shared" ca="1" si="5"/>
        <v>2.9464749754153606E-4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5">
      <c r="A44" s="121">
        <v>4990.5</v>
      </c>
      <c r="B44" s="121">
        <v>-6.7015472159255296E-3</v>
      </c>
      <c r="C44" s="121">
        <v>1</v>
      </c>
      <c r="D44" s="123">
        <f t="shared" si="6"/>
        <v>0.49904999999999999</v>
      </c>
      <c r="E44" s="123">
        <f t="shared" si="6"/>
        <v>-6.7015472159255296E-3</v>
      </c>
      <c r="F44" s="44">
        <f t="shared" si="7"/>
        <v>0.49904999999999999</v>
      </c>
      <c r="G44" s="44">
        <f t="shared" si="7"/>
        <v>-6.7015472159255296E-3</v>
      </c>
      <c r="H44" s="44">
        <f t="shared" si="8"/>
        <v>0.2490509025</v>
      </c>
      <c r="I44" s="44">
        <f t="shared" si="9"/>
        <v>0.12428885289262501</v>
      </c>
      <c r="J44" s="44">
        <f t="shared" si="10"/>
        <v>6.2026352036064512E-2</v>
      </c>
      <c r="K44" s="44">
        <f t="shared" si="11"/>
        <v>-3.3444071381076353E-3</v>
      </c>
      <c r="L44" s="44">
        <f t="shared" si="12"/>
        <v>-1.6690263822726154E-3</v>
      </c>
      <c r="M44" s="44">
        <f t="shared" ca="1" si="4"/>
        <v>-5.2552829352262307E-3</v>
      </c>
      <c r="N44" s="44">
        <f t="shared" ca="1" si="13"/>
        <v>2.0916803696266605E-6</v>
      </c>
      <c r="O44" s="124">
        <f t="shared" ca="1" si="14"/>
        <v>26215824844.704105</v>
      </c>
      <c r="P44" s="44">
        <f t="shared" ca="1" si="15"/>
        <v>9384020.2435272038</v>
      </c>
      <c r="Q44" s="44">
        <f t="shared" ca="1" si="16"/>
        <v>67181924.255703896</v>
      </c>
      <c r="R44" s="28">
        <f t="shared" ca="1" si="5"/>
        <v>-1.4462642806992989E-3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>
      <c r="A45" s="121">
        <v>6897.5</v>
      </c>
      <c r="B45" s="121">
        <v>-1.1890917136042845E-2</v>
      </c>
      <c r="C45" s="121">
        <v>0.1</v>
      </c>
      <c r="D45" s="123">
        <f t="shared" si="6"/>
        <v>0.68974999999999997</v>
      </c>
      <c r="E45" s="123">
        <f t="shared" si="6"/>
        <v>-1.1890917136042845E-2</v>
      </c>
      <c r="F45" s="44">
        <f t="shared" si="7"/>
        <v>6.8974999999999995E-2</v>
      </c>
      <c r="G45" s="44">
        <f t="shared" si="7"/>
        <v>-1.1890917136042846E-3</v>
      </c>
      <c r="H45" s="44">
        <f t="shared" si="8"/>
        <v>4.7575506249999996E-2</v>
      </c>
      <c r="I45" s="44">
        <f t="shared" si="9"/>
        <v>3.2815205435937495E-2</v>
      </c>
      <c r="J45" s="44">
        <f t="shared" si="10"/>
        <v>2.2634287949437885E-2</v>
      </c>
      <c r="K45" s="44">
        <f t="shared" si="11"/>
        <v>-8.2017600945855529E-4</v>
      </c>
      <c r="L45" s="44">
        <f t="shared" si="12"/>
        <v>-5.6571640252403848E-4</v>
      </c>
      <c r="M45" s="44">
        <f t="shared" ca="1" si="4"/>
        <v>-6.7441587918702674E-3</v>
      </c>
      <c r="N45" s="44">
        <f t="shared" ca="1" si="13"/>
        <v>2.6489121453310049E-6</v>
      </c>
      <c r="O45" s="124">
        <f t="shared" ca="1" si="14"/>
        <v>152384769.29018968</v>
      </c>
      <c r="P45" s="44">
        <f t="shared" ca="1" si="15"/>
        <v>59949250.207501665</v>
      </c>
      <c r="Q45" s="44">
        <f t="shared" ca="1" si="16"/>
        <v>6164516.1567482278</v>
      </c>
      <c r="R45" s="28">
        <f t="shared" ca="1" si="5"/>
        <v>-5.1467583441725771E-3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>
      <c r="A46" s="121">
        <v>6905.5</v>
      </c>
      <c r="B46" s="121">
        <v>-2.0952015700459015E-2</v>
      </c>
      <c r="C46" s="121">
        <v>0.1</v>
      </c>
      <c r="D46" s="123">
        <f t="shared" si="6"/>
        <v>0.69055</v>
      </c>
      <c r="E46" s="123">
        <f t="shared" si="6"/>
        <v>-2.0952015700459015E-2</v>
      </c>
      <c r="F46" s="44">
        <f t="shared" si="7"/>
        <v>6.9055000000000005E-2</v>
      </c>
      <c r="G46" s="44">
        <f t="shared" si="7"/>
        <v>-2.0952015700459016E-3</v>
      </c>
      <c r="H46" s="44">
        <f t="shared" si="8"/>
        <v>4.7685930250000001E-2</v>
      </c>
      <c r="I46" s="44">
        <f t="shared" si="9"/>
        <v>3.2929519134137504E-2</v>
      </c>
      <c r="J46" s="44">
        <f t="shared" si="10"/>
        <v>2.2739479438078653E-2</v>
      </c>
      <c r="K46" s="44">
        <f t="shared" si="11"/>
        <v>-1.4468414441951975E-3</v>
      </c>
      <c r="L46" s="44">
        <f t="shared" si="12"/>
        <v>-9.9911635928899372E-4</v>
      </c>
      <c r="M46" s="44">
        <f t="shared" ca="1" si="4"/>
        <v>-6.7501396752517231E-3</v>
      </c>
      <c r="N46" s="44">
        <f t="shared" ca="1" si="13"/>
        <v>2.0169328263535769E-5</v>
      </c>
      <c r="O46" s="124">
        <f t="shared" ca="1" si="14"/>
        <v>152003226.13455245</v>
      </c>
      <c r="P46" s="44">
        <f t="shared" ca="1" si="15"/>
        <v>60445354.701138362</v>
      </c>
      <c r="Q46" s="44">
        <f t="shared" ca="1" si="16"/>
        <v>6197288.5618919311</v>
      </c>
      <c r="R46" s="28">
        <f t="shared" ca="1" si="5"/>
        <v>-1.4201876025207292E-2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>
      <c r="A47" s="121">
        <v>7002</v>
      </c>
      <c r="B47" s="121">
        <v>-2.1126517116499599E-2</v>
      </c>
      <c r="C47" s="121">
        <v>0.1</v>
      </c>
      <c r="D47" s="123">
        <f t="shared" si="6"/>
        <v>0.70020000000000004</v>
      </c>
      <c r="E47" s="123">
        <f t="shared" si="6"/>
        <v>-2.1126517116499599E-2</v>
      </c>
      <c r="F47" s="44">
        <f t="shared" si="7"/>
        <v>7.0020000000000013E-2</v>
      </c>
      <c r="G47" s="44">
        <f t="shared" si="7"/>
        <v>-2.11265171164996E-3</v>
      </c>
      <c r="H47" s="44">
        <f t="shared" si="8"/>
        <v>4.9028004000000014E-2</v>
      </c>
      <c r="I47" s="44">
        <f t="shared" si="9"/>
        <v>3.432940840080001E-2</v>
      </c>
      <c r="J47" s="44">
        <f t="shared" si="10"/>
        <v>2.4037451762240168E-2</v>
      </c>
      <c r="K47" s="44">
        <f t="shared" si="11"/>
        <v>-1.4792787284973021E-3</v>
      </c>
      <c r="L47" s="44">
        <f t="shared" si="12"/>
        <v>-1.0357909656938109E-3</v>
      </c>
      <c r="M47" s="44">
        <f t="shared" ca="1" si="4"/>
        <v>-6.8221096101944365E-3</v>
      </c>
      <c r="N47" s="44">
        <f t="shared" ca="1" si="13"/>
        <v>2.0461607410643951E-5</v>
      </c>
      <c r="O47" s="124">
        <f t="shared" ca="1" si="14"/>
        <v>147449317.37471065</v>
      </c>
      <c r="P47" s="44">
        <f t="shared" ca="1" si="15"/>
        <v>66571385.337825894</v>
      </c>
      <c r="Q47" s="44">
        <f t="shared" ca="1" si="16"/>
        <v>6598144.5355060827</v>
      </c>
      <c r="R47" s="28">
        <f t="shared" ca="1" si="5"/>
        <v>-1.4304407506305163E-2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35">
      <c r="A48" s="121">
        <v>7771.5</v>
      </c>
      <c r="B48" s="121">
        <v>-8.2159351295558736E-3</v>
      </c>
      <c r="C48" s="121">
        <v>1</v>
      </c>
      <c r="D48" s="123">
        <f t="shared" si="6"/>
        <v>0.77715000000000001</v>
      </c>
      <c r="E48" s="123">
        <f t="shared" si="6"/>
        <v>-8.2159351295558736E-3</v>
      </c>
      <c r="F48" s="44">
        <f t="shared" si="7"/>
        <v>0.77715000000000001</v>
      </c>
      <c r="G48" s="44">
        <f t="shared" si="7"/>
        <v>-8.2159351295558736E-3</v>
      </c>
      <c r="H48" s="44">
        <f t="shared" si="8"/>
        <v>0.60396212250000003</v>
      </c>
      <c r="I48" s="44">
        <f t="shared" si="9"/>
        <v>0.46936916350087504</v>
      </c>
      <c r="J48" s="44">
        <f t="shared" si="10"/>
        <v>0.36477024541470504</v>
      </c>
      <c r="K48" s="44">
        <f t="shared" si="11"/>
        <v>-6.3850139859343473E-3</v>
      </c>
      <c r="L48" s="44">
        <f t="shared" si="12"/>
        <v>-4.9621136191688783E-3</v>
      </c>
      <c r="M48" s="44">
        <f t="shared" ca="1" si="4"/>
        <v>-7.384475208266324E-3</v>
      </c>
      <c r="N48" s="44">
        <f t="shared" ca="1" si="13"/>
        <v>6.9132560071082387E-7</v>
      </c>
      <c r="O48" s="124">
        <f t="shared" ca="1" si="14"/>
        <v>11424007228.816248</v>
      </c>
      <c r="P48" s="44">
        <f t="shared" ca="1" si="15"/>
        <v>12425162570.086498</v>
      </c>
      <c r="Q48" s="44">
        <f t="shared" ca="1" si="16"/>
        <v>1013679030.2778728</v>
      </c>
      <c r="R48" s="28">
        <f t="shared" ca="1" si="5"/>
        <v>-8.3145992128954953E-4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>
      <c r="A49" s="121">
        <v>7772</v>
      </c>
      <c r="B49" s="121">
        <v>-9.4572537927888334E-3</v>
      </c>
      <c r="C49" s="121">
        <v>1</v>
      </c>
      <c r="D49" s="123">
        <f t="shared" si="6"/>
        <v>0.7772</v>
      </c>
      <c r="E49" s="123">
        <f t="shared" si="6"/>
        <v>-9.4572537927888334E-3</v>
      </c>
      <c r="F49" s="44">
        <f t="shared" si="7"/>
        <v>0.7772</v>
      </c>
      <c r="G49" s="44">
        <f t="shared" si="7"/>
        <v>-9.4572537927888334E-3</v>
      </c>
      <c r="H49" s="44">
        <f t="shared" si="8"/>
        <v>0.60403983999999999</v>
      </c>
      <c r="I49" s="44">
        <f t="shared" si="9"/>
        <v>0.46945976364800002</v>
      </c>
      <c r="J49" s="44">
        <f t="shared" si="10"/>
        <v>0.36486412830722559</v>
      </c>
      <c r="K49" s="44">
        <f t="shared" si="11"/>
        <v>-7.3501776477554815E-3</v>
      </c>
      <c r="L49" s="44">
        <f t="shared" si="12"/>
        <v>-5.7125580678355605E-3</v>
      </c>
      <c r="M49" s="44">
        <f t="shared" ca="1" si="4"/>
        <v>-7.3848339570030822E-3</v>
      </c>
      <c r="N49" s="44">
        <f t="shared" ca="1" si="13"/>
        <v>4.2949239757582397E-6</v>
      </c>
      <c r="O49" s="124">
        <f t="shared" ca="1" si="14"/>
        <v>11422023160.921347</v>
      </c>
      <c r="P49" s="44">
        <f t="shared" ca="1" si="15"/>
        <v>12429390260.019835</v>
      </c>
      <c r="Q49" s="44">
        <f t="shared" ca="1" si="16"/>
        <v>1013927384.4766716</v>
      </c>
      <c r="R49" s="28">
        <f t="shared" ca="1" si="5"/>
        <v>-2.0724198357857512E-3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>
      <c r="A50" s="121">
        <v>8672</v>
      </c>
      <c r="B50" s="121">
        <v>-1.263084210222587E-2</v>
      </c>
      <c r="C50" s="121">
        <v>1</v>
      </c>
      <c r="D50" s="123">
        <f t="shared" si="6"/>
        <v>0.86719999999999997</v>
      </c>
      <c r="E50" s="123">
        <f t="shared" si="6"/>
        <v>-1.263084210222587E-2</v>
      </c>
      <c r="F50" s="44">
        <f t="shared" si="7"/>
        <v>0.86719999999999997</v>
      </c>
      <c r="G50" s="44">
        <f t="shared" si="7"/>
        <v>-1.263084210222587E-2</v>
      </c>
      <c r="H50" s="44">
        <f t="shared" si="8"/>
        <v>0.7520358399999999</v>
      </c>
      <c r="I50" s="44">
        <f t="shared" si="9"/>
        <v>0.65216548044799993</v>
      </c>
      <c r="J50" s="44">
        <f t="shared" si="10"/>
        <v>0.5655579046445055</v>
      </c>
      <c r="K50" s="44">
        <f t="shared" si="11"/>
        <v>-1.0953466271050274E-2</v>
      </c>
      <c r="L50" s="44">
        <f t="shared" si="12"/>
        <v>-9.4988459502547973E-3</v>
      </c>
      <c r="M50" s="44">
        <f t="shared" ca="1" si="4"/>
        <v>-8.016559827581763E-3</v>
      </c>
      <c r="N50" s="44">
        <f t="shared" ca="1" si="13"/>
        <v>2.1291600910094792E-5</v>
      </c>
      <c r="O50" s="124">
        <f t="shared" ca="1" si="14"/>
        <v>8194435472.7883854</v>
      </c>
      <c r="P50" s="44">
        <f t="shared" ca="1" si="15"/>
        <v>20929157305.413746</v>
      </c>
      <c r="Q50" s="44">
        <f t="shared" ca="1" si="16"/>
        <v>1494434393.8505845</v>
      </c>
      <c r="R50" s="28">
        <f t="shared" ca="1" si="5"/>
        <v>-4.6142822746441069E-3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>
      <c r="A51" s="121">
        <v>8675</v>
      </c>
      <c r="B51" s="121">
        <v>-1.2178754062915687E-2</v>
      </c>
      <c r="C51" s="121">
        <v>1</v>
      </c>
      <c r="D51" s="123">
        <f t="shared" si="6"/>
        <v>0.86750000000000005</v>
      </c>
      <c r="E51" s="123">
        <f t="shared" si="6"/>
        <v>-1.2178754062915687E-2</v>
      </c>
      <c r="F51" s="44">
        <f t="shared" si="7"/>
        <v>0.86750000000000005</v>
      </c>
      <c r="G51" s="44">
        <f t="shared" si="7"/>
        <v>-1.2178754062915687E-2</v>
      </c>
      <c r="H51" s="44">
        <f t="shared" si="8"/>
        <v>0.75255625000000004</v>
      </c>
      <c r="I51" s="44">
        <f t="shared" si="9"/>
        <v>0.6528425468750001</v>
      </c>
      <c r="J51" s="44">
        <f t="shared" si="10"/>
        <v>0.56634090941406257</v>
      </c>
      <c r="K51" s="44">
        <f t="shared" si="11"/>
        <v>-1.0565069149579359E-2</v>
      </c>
      <c r="L51" s="44">
        <f t="shared" si="12"/>
        <v>-9.165197487260095E-3</v>
      </c>
      <c r="M51" s="44">
        <f t="shared" ca="1" si="4"/>
        <v>-8.0186187112051607E-3</v>
      </c>
      <c r="N51" s="44">
        <f t="shared" ca="1" si="13"/>
        <v>1.730672614455166E-5</v>
      </c>
      <c r="O51" s="124">
        <f t="shared" ca="1" si="14"/>
        <v>8184786675.1611395</v>
      </c>
      <c r="P51" s="44">
        <f t="shared" ca="1" si="15"/>
        <v>20960253029.348938</v>
      </c>
      <c r="Q51" s="44">
        <f t="shared" ca="1" si="16"/>
        <v>1496138613.3219974</v>
      </c>
      <c r="R51" s="28">
        <f t="shared" ca="1" si="5"/>
        <v>-4.1601353517105259E-3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>
      <c r="A52" s="121">
        <v>8754.5</v>
      </c>
      <c r="B52" s="121">
        <v>-2.6948421036649961E-2</v>
      </c>
      <c r="C52" s="121">
        <v>0.1</v>
      </c>
      <c r="D52" s="123">
        <f t="shared" si="6"/>
        <v>0.87544999999999995</v>
      </c>
      <c r="E52" s="123">
        <f t="shared" si="6"/>
        <v>-2.6948421036649961E-2</v>
      </c>
      <c r="F52" s="44">
        <f t="shared" si="7"/>
        <v>8.7544999999999998E-2</v>
      </c>
      <c r="G52" s="44">
        <f t="shared" si="7"/>
        <v>-2.6948421036649961E-3</v>
      </c>
      <c r="H52" s="44">
        <f t="shared" si="8"/>
        <v>7.664127024999999E-2</v>
      </c>
      <c r="I52" s="44">
        <f t="shared" si="9"/>
        <v>6.7095600040362482E-2</v>
      </c>
      <c r="J52" s="44">
        <f t="shared" si="10"/>
        <v>5.8738843055335332E-2</v>
      </c>
      <c r="K52" s="44">
        <f t="shared" si="11"/>
        <v>-2.3591995196535205E-3</v>
      </c>
      <c r="L52" s="44">
        <f t="shared" si="12"/>
        <v>-2.0653612194806745E-3</v>
      </c>
      <c r="M52" s="44">
        <f t="shared" ca="1" si="4"/>
        <v>-8.0730656521862069E-3</v>
      </c>
      <c r="N52" s="44">
        <f t="shared" ca="1" si="13"/>
        <v>3.5627904088980495E-5</v>
      </c>
      <c r="O52" s="124">
        <f t="shared" ca="1" si="14"/>
        <v>79316787.317257926</v>
      </c>
      <c r="P52" s="44">
        <f t="shared" ca="1" si="15"/>
        <v>217904315.08622712</v>
      </c>
      <c r="Q52" s="44">
        <f t="shared" ca="1" si="16"/>
        <v>15415244.617653254</v>
      </c>
      <c r="R52" s="28">
        <f t="shared" ca="1" si="5"/>
        <v>-1.8875355384463756E-2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5">
      <c r="A53" s="121">
        <v>8777.5</v>
      </c>
      <c r="B53" s="121">
        <v>-1.2249079401954077E-2</v>
      </c>
      <c r="C53" s="121">
        <v>1</v>
      </c>
      <c r="D53" s="123">
        <f t="shared" si="6"/>
        <v>0.87775000000000003</v>
      </c>
      <c r="E53" s="123">
        <f t="shared" si="6"/>
        <v>-1.2249079401954077E-2</v>
      </c>
      <c r="F53" s="44">
        <f t="shared" si="7"/>
        <v>0.87775000000000003</v>
      </c>
      <c r="G53" s="44">
        <f t="shared" si="7"/>
        <v>-1.2249079401954077E-2</v>
      </c>
      <c r="H53" s="44">
        <f t="shared" si="8"/>
        <v>0.7704450625</v>
      </c>
      <c r="I53" s="44">
        <f t="shared" si="9"/>
        <v>0.67625815360937502</v>
      </c>
      <c r="J53" s="44">
        <f t="shared" si="10"/>
        <v>0.59358559433062896</v>
      </c>
      <c r="K53" s="44">
        <f t="shared" si="11"/>
        <v>-1.0751629445065192E-2</v>
      </c>
      <c r="L53" s="44">
        <f t="shared" si="12"/>
        <v>-9.4372427454059715E-3</v>
      </c>
      <c r="M53" s="44">
        <f t="shared" ca="1" si="4"/>
        <v>-8.0887768095114845E-3</v>
      </c>
      <c r="N53" s="44">
        <f t="shared" ca="1" si="13"/>
        <v>1.7308117660684558E-5</v>
      </c>
      <c r="O53" s="124">
        <f t="shared" ca="1" si="14"/>
        <v>7859377884.3178577</v>
      </c>
      <c r="P53" s="44">
        <f t="shared" ca="1" si="15"/>
        <v>22032795747.135406</v>
      </c>
      <c r="Q53" s="44">
        <f t="shared" ca="1" si="16"/>
        <v>1554734567.6119931</v>
      </c>
      <c r="R53" s="28">
        <f t="shared" ca="1" si="5"/>
        <v>-4.1603025924425927E-3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>
      <c r="A54" s="121">
        <v>8812</v>
      </c>
      <c r="B54" s="121">
        <v>-2.970006695977645E-2</v>
      </c>
      <c r="C54" s="121">
        <v>0.1</v>
      </c>
      <c r="D54" s="123">
        <f t="shared" si="6"/>
        <v>0.88119999999999998</v>
      </c>
      <c r="E54" s="123">
        <f t="shared" si="6"/>
        <v>-2.970006695977645E-2</v>
      </c>
      <c r="F54" s="44">
        <f t="shared" si="7"/>
        <v>8.8120000000000004E-2</v>
      </c>
      <c r="G54" s="44">
        <f t="shared" si="7"/>
        <v>-2.9700066959776452E-3</v>
      </c>
      <c r="H54" s="44">
        <f t="shared" si="8"/>
        <v>7.7651343999999997E-2</v>
      </c>
      <c r="I54" s="44">
        <f t="shared" si="9"/>
        <v>6.8426364332799999E-2</v>
      </c>
      <c r="J54" s="44">
        <f t="shared" si="10"/>
        <v>6.0297312250063358E-2</v>
      </c>
      <c r="K54" s="44">
        <f t="shared" si="11"/>
        <v>-2.617169900495501E-3</v>
      </c>
      <c r="L54" s="44">
        <f t="shared" si="12"/>
        <v>-2.3062501163166353E-3</v>
      </c>
      <c r="M54" s="44">
        <f t="shared" ca="1" si="4"/>
        <v>-8.1123092240039073E-3</v>
      </c>
      <c r="N54" s="44">
        <f t="shared" ca="1" si="13"/>
        <v>4.660312840584073E-5</v>
      </c>
      <c r="O54" s="124">
        <f t="shared" ca="1" si="14"/>
        <v>77517010.280272797</v>
      </c>
      <c r="P54" s="44">
        <f t="shared" ca="1" si="15"/>
        <v>223981595.42772785</v>
      </c>
      <c r="Q54" s="44">
        <f t="shared" ca="1" si="16"/>
        <v>15746157.133877803</v>
      </c>
      <c r="R54" s="28">
        <f t="shared" ca="1" si="5"/>
        <v>-2.1587757735772543E-2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>
      <c r="A55" s="121">
        <v>8880</v>
      </c>
      <c r="B55" s="121">
        <v>-1.2719404745439533E-2</v>
      </c>
      <c r="C55" s="121">
        <v>0.1</v>
      </c>
      <c r="D55" s="123">
        <f t="shared" si="6"/>
        <v>0.88800000000000001</v>
      </c>
      <c r="E55" s="123">
        <f t="shared" si="6"/>
        <v>-1.2719404745439533E-2</v>
      </c>
      <c r="F55" s="44">
        <f t="shared" si="7"/>
        <v>8.8800000000000004E-2</v>
      </c>
      <c r="G55" s="44">
        <f t="shared" si="7"/>
        <v>-1.2719404745439534E-3</v>
      </c>
      <c r="H55" s="44">
        <f t="shared" si="8"/>
        <v>7.8854400000000005E-2</v>
      </c>
      <c r="I55" s="44">
        <f t="shared" si="9"/>
        <v>7.0022707200000006E-2</v>
      </c>
      <c r="J55" s="44">
        <f t="shared" si="10"/>
        <v>6.2180163993600004E-2</v>
      </c>
      <c r="K55" s="44">
        <f t="shared" si="11"/>
        <v>-1.1294831413950306E-3</v>
      </c>
      <c r="L55" s="44">
        <f t="shared" si="12"/>
        <v>-1.0029810295587871E-3</v>
      </c>
      <c r="M55" s="44">
        <f t="shared" ca="1" si="4"/>
        <v>-8.1585713638107349E-3</v>
      </c>
      <c r="N55" s="44">
        <f t="shared" ca="1" si="13"/>
        <v>2.0801201134979578E-6</v>
      </c>
      <c r="O55" s="124">
        <f t="shared" ca="1" si="14"/>
        <v>75421757.360932127</v>
      </c>
      <c r="P55" s="44">
        <f t="shared" ca="1" si="15"/>
        <v>231246097.54243249</v>
      </c>
      <c r="Q55" s="44">
        <f t="shared" ca="1" si="16"/>
        <v>16140303.782210838</v>
      </c>
      <c r="R55" s="28">
        <f t="shared" ca="1" si="5"/>
        <v>-4.5608333816287983E-3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>
      <c r="A56" s="121">
        <v>9692.5</v>
      </c>
      <c r="B56" s="121">
        <v>-1.5862227526667994E-2</v>
      </c>
      <c r="C56" s="121">
        <v>0.1</v>
      </c>
      <c r="D56" s="123">
        <f t="shared" si="6"/>
        <v>0.96924999999999994</v>
      </c>
      <c r="E56" s="123">
        <f t="shared" si="6"/>
        <v>-1.5862227526667994E-2</v>
      </c>
      <c r="F56" s="44">
        <f t="shared" si="7"/>
        <v>9.6924999999999997E-2</v>
      </c>
      <c r="G56" s="44">
        <f t="shared" si="7"/>
        <v>-1.5862227526667995E-3</v>
      </c>
      <c r="H56" s="44">
        <f t="shared" si="8"/>
        <v>9.3944556249999991E-2</v>
      </c>
      <c r="I56" s="44">
        <f t="shared" si="9"/>
        <v>9.1055761145312483E-2</v>
      </c>
      <c r="J56" s="44">
        <f t="shared" si="10"/>
        <v>8.8255796490094116E-2</v>
      </c>
      <c r="K56" s="44">
        <f t="shared" si="11"/>
        <v>-1.5374464030222953E-3</v>
      </c>
      <c r="L56" s="44">
        <f t="shared" si="12"/>
        <v>-1.4901699261293596E-3</v>
      </c>
      <c r="M56" s="44">
        <f t="shared" ca="1" si="4"/>
        <v>-8.6989584287821622E-3</v>
      </c>
      <c r="N56" s="44">
        <f t="shared" ca="1" si="13"/>
        <v>5.1312424168726089E-6</v>
      </c>
      <c r="O56" s="124">
        <f t="shared" ca="1" si="14"/>
        <v>53064896.641007684</v>
      </c>
      <c r="P56" s="44">
        <f t="shared" ca="1" si="15"/>
        <v>323989596.56555581</v>
      </c>
      <c r="Q56" s="44">
        <f t="shared" ca="1" si="16"/>
        <v>21060820.617256612</v>
      </c>
      <c r="R56" s="28">
        <f t="shared" ca="1" si="5"/>
        <v>-7.1632690978858313E-3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>
      <c r="A57" s="121">
        <v>9747</v>
      </c>
      <c r="B57" s="121">
        <v>-2.1965961481328122E-2</v>
      </c>
      <c r="C57" s="121">
        <v>0.1</v>
      </c>
      <c r="D57" s="123">
        <f t="shared" si="6"/>
        <v>0.97470000000000001</v>
      </c>
      <c r="E57" s="123">
        <f t="shared" si="6"/>
        <v>-2.1965961481328122E-2</v>
      </c>
      <c r="F57" s="44">
        <f t="shared" si="7"/>
        <v>9.7470000000000001E-2</v>
      </c>
      <c r="G57" s="44">
        <f t="shared" si="7"/>
        <v>-2.1965961481328123E-3</v>
      </c>
      <c r="H57" s="44">
        <f t="shared" si="8"/>
        <v>9.5004009E-2</v>
      </c>
      <c r="I57" s="44">
        <f t="shared" si="9"/>
        <v>9.2600407572299995E-2</v>
      </c>
      <c r="J57" s="44">
        <f t="shared" si="10"/>
        <v>9.0257617260720804E-2</v>
      </c>
      <c r="K57" s="44">
        <f t="shared" si="11"/>
        <v>-2.141022265585052E-3</v>
      </c>
      <c r="L57" s="44">
        <f t="shared" si="12"/>
        <v>-2.0868544022657502E-3</v>
      </c>
      <c r="M57" s="44">
        <f t="shared" ca="1" si="4"/>
        <v>-8.7343884170027787E-3</v>
      </c>
      <c r="N57" s="44">
        <f t="shared" ca="1" si="13"/>
        <v>1.7507452575657997E-5</v>
      </c>
      <c r="O57" s="124">
        <f t="shared" ca="1" si="14"/>
        <v>51735465.706775948</v>
      </c>
      <c r="P57" s="44">
        <f t="shared" ca="1" si="15"/>
        <v>330567495.2065767</v>
      </c>
      <c r="Q57" s="44">
        <f t="shared" ca="1" si="16"/>
        <v>21403245.117187653</v>
      </c>
      <c r="R57" s="28">
        <f t="shared" ca="1" si="5"/>
        <v>-1.3231573064325344E-2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35">
      <c r="A58" s="121">
        <v>9768</v>
      </c>
      <c r="B58" s="121">
        <v>-2.3501345211116131E-2</v>
      </c>
      <c r="C58" s="121">
        <v>0.1</v>
      </c>
      <c r="D58" s="123">
        <f t="shared" si="6"/>
        <v>0.9768</v>
      </c>
      <c r="E58" s="123">
        <f t="shared" si="6"/>
        <v>-2.3501345211116131E-2</v>
      </c>
      <c r="F58" s="44">
        <f t="shared" si="7"/>
        <v>9.7680000000000003E-2</v>
      </c>
      <c r="G58" s="44">
        <f t="shared" si="7"/>
        <v>-2.3501345211116133E-3</v>
      </c>
      <c r="H58" s="44">
        <f t="shared" si="8"/>
        <v>9.5413824000000008E-2</v>
      </c>
      <c r="I58" s="44">
        <f t="shared" si="9"/>
        <v>9.3200223283200004E-2</v>
      </c>
      <c r="J58" s="44">
        <f t="shared" si="10"/>
        <v>9.1037978103029771E-2</v>
      </c>
      <c r="K58" s="44">
        <f t="shared" si="11"/>
        <v>-2.2956114002218239E-3</v>
      </c>
      <c r="L58" s="44">
        <f t="shared" si="12"/>
        <v>-2.2423532157366775E-3</v>
      </c>
      <c r="M58" s="44">
        <f t="shared" ca="1" si="4"/>
        <v>-8.7480129078250229E-3</v>
      </c>
      <c r="N58" s="44">
        <f t="shared" ca="1" si="13"/>
        <v>2.1766081405133293E-5</v>
      </c>
      <c r="O58" s="124">
        <f t="shared" ca="1" si="14"/>
        <v>51228707.89406848</v>
      </c>
      <c r="P58" s="44">
        <f t="shared" ca="1" si="15"/>
        <v>333112959.57997286</v>
      </c>
      <c r="Q58" s="44">
        <f t="shared" ca="1" si="16"/>
        <v>21535554.51165377</v>
      </c>
      <c r="R58" s="28">
        <f t="shared" ca="1" si="5"/>
        <v>-1.4753332303291108E-2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5">
      <c r="A59" s="121">
        <v>9883</v>
      </c>
      <c r="B59" s="121">
        <v>-1.5004637054516934E-2</v>
      </c>
      <c r="C59" s="121">
        <v>0.1</v>
      </c>
      <c r="D59" s="123">
        <f t="shared" si="6"/>
        <v>0.98829999999999996</v>
      </c>
      <c r="E59" s="123">
        <f t="shared" si="6"/>
        <v>-1.5004637054516934E-2</v>
      </c>
      <c r="F59" s="44">
        <f t="shared" si="7"/>
        <v>9.8830000000000001E-2</v>
      </c>
      <c r="G59" s="44">
        <f t="shared" si="7"/>
        <v>-1.5004637054516934E-3</v>
      </c>
      <c r="H59" s="44">
        <f t="shared" si="8"/>
        <v>9.7673688999999994E-2</v>
      </c>
      <c r="I59" s="44">
        <f t="shared" si="9"/>
        <v>9.6530906838699984E-2</v>
      </c>
      <c r="J59" s="44">
        <f t="shared" si="10"/>
        <v>9.5401495228687197E-2</v>
      </c>
      <c r="K59" s="44">
        <f t="shared" si="11"/>
        <v>-1.4829082800979086E-3</v>
      </c>
      <c r="L59" s="44">
        <f t="shared" si="12"/>
        <v>-1.465558253220763E-3</v>
      </c>
      <c r="M59" s="44">
        <f t="shared" ca="1" si="4"/>
        <v>-8.8223526220486421E-3</v>
      </c>
      <c r="N59" s="44">
        <f t="shared" ca="1" si="13"/>
        <v>3.8220640803939791E-6</v>
      </c>
      <c r="O59" s="124">
        <f t="shared" ca="1" si="14"/>
        <v>48507418.941572823</v>
      </c>
      <c r="P59" s="44">
        <f t="shared" ca="1" si="15"/>
        <v>347157226.05982035</v>
      </c>
      <c r="Q59" s="44">
        <f t="shared" ca="1" si="16"/>
        <v>22263614.399348564</v>
      </c>
      <c r="R59" s="28">
        <f t="shared" ca="1" si="5"/>
        <v>-6.1822844324682918E-3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>
      <c r="A60" s="121">
        <v>10763</v>
      </c>
      <c r="B60" s="121">
        <v>-9.7254789652652107E-3</v>
      </c>
      <c r="C60" s="121">
        <v>0.1</v>
      </c>
      <c r="D60" s="123">
        <f t="shared" si="6"/>
        <v>1.0763</v>
      </c>
      <c r="E60" s="123">
        <f t="shared" si="6"/>
        <v>-9.7254789652652107E-3</v>
      </c>
      <c r="F60" s="44">
        <f t="shared" si="7"/>
        <v>0.10763</v>
      </c>
      <c r="G60" s="44">
        <f t="shared" si="7"/>
        <v>-9.7254789652652114E-4</v>
      </c>
      <c r="H60" s="44">
        <f t="shared" si="8"/>
        <v>0.11584216900000001</v>
      </c>
      <c r="I60" s="44">
        <f t="shared" si="9"/>
        <v>0.12468092649470001</v>
      </c>
      <c r="J60" s="44">
        <f t="shared" si="10"/>
        <v>0.13419408118624562</v>
      </c>
      <c r="K60" s="44">
        <f t="shared" si="11"/>
        <v>-1.0467533010314947E-3</v>
      </c>
      <c r="L60" s="44">
        <f t="shared" si="12"/>
        <v>-1.1266205779001978E-3</v>
      </c>
      <c r="M60" s="44">
        <f t="shared" ca="1" si="4"/>
        <v>-9.3760640072845201E-3</v>
      </c>
      <c r="N60" s="44">
        <f t="shared" ca="1" si="13"/>
        <v>1.2209081286064778E-8</v>
      </c>
      <c r="O60" s="124">
        <f t="shared" ca="1" si="14"/>
        <v>30566649.217800334</v>
      </c>
      <c r="P60" s="44">
        <f t="shared" ca="1" si="15"/>
        <v>459814779.15211588</v>
      </c>
      <c r="Q60" s="44">
        <f t="shared" ca="1" si="16"/>
        <v>28001418.500655062</v>
      </c>
      <c r="R60" s="28">
        <f t="shared" ca="1" si="5"/>
        <v>-3.4941495798069058E-4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35">
      <c r="A61" s="121">
        <v>10831</v>
      </c>
      <c r="B61" s="121">
        <v>-3.7744816749182064E-2</v>
      </c>
      <c r="C61" s="121">
        <v>0.1</v>
      </c>
      <c r="D61" s="123">
        <f t="shared" si="6"/>
        <v>1.0831</v>
      </c>
      <c r="E61" s="123">
        <f t="shared" si="6"/>
        <v>-3.7744816749182064E-2</v>
      </c>
      <c r="F61" s="44">
        <f t="shared" si="7"/>
        <v>0.10831</v>
      </c>
      <c r="G61" s="44">
        <f t="shared" si="7"/>
        <v>-3.7744816749182065E-3</v>
      </c>
      <c r="H61" s="44">
        <f t="shared" si="8"/>
        <v>0.11731056099999999</v>
      </c>
      <c r="I61" s="44">
        <f t="shared" si="9"/>
        <v>0.12705906861909999</v>
      </c>
      <c r="J61" s="44">
        <f t="shared" si="10"/>
        <v>0.13761767722134718</v>
      </c>
      <c r="K61" s="44">
        <f t="shared" si="11"/>
        <v>-4.0881411021039095E-3</v>
      </c>
      <c r="L61" s="44">
        <f t="shared" si="12"/>
        <v>-4.4278656276887443E-3</v>
      </c>
      <c r="M61" s="44">
        <f t="shared" ca="1" si="4"/>
        <v>-9.4177354837880652E-3</v>
      </c>
      <c r="N61" s="44">
        <f t="shared" ca="1" si="13"/>
        <v>8.0242353301623575E-5</v>
      </c>
      <c r="O61" s="124">
        <f t="shared" ca="1" si="14"/>
        <v>29382723.690601751</v>
      </c>
      <c r="P61" s="44">
        <f t="shared" ca="1" si="15"/>
        <v>468850769.89759916</v>
      </c>
      <c r="Q61" s="44">
        <f t="shared" ca="1" si="16"/>
        <v>28454804.57123781</v>
      </c>
      <c r="R61" s="28">
        <f t="shared" ca="1" si="5"/>
        <v>-2.8327081265393999E-2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>
      <c r="A62" s="121">
        <v>12735</v>
      </c>
      <c r="B62" s="121">
        <v>-2.3286274707061239E-2</v>
      </c>
      <c r="C62" s="121">
        <v>0.1</v>
      </c>
      <c r="D62" s="123">
        <f t="shared" si="6"/>
        <v>1.2735000000000001</v>
      </c>
      <c r="E62" s="123">
        <f t="shared" si="6"/>
        <v>-2.3286274707061239E-2</v>
      </c>
      <c r="F62" s="44">
        <f t="shared" si="7"/>
        <v>0.12735000000000002</v>
      </c>
      <c r="G62" s="44">
        <f t="shared" si="7"/>
        <v>-2.328627470706124E-3</v>
      </c>
      <c r="H62" s="44">
        <f t="shared" si="8"/>
        <v>0.16218022500000004</v>
      </c>
      <c r="I62" s="44">
        <f t="shared" si="9"/>
        <v>0.20653651653750008</v>
      </c>
      <c r="J62" s="44">
        <f t="shared" si="10"/>
        <v>0.26302425381050637</v>
      </c>
      <c r="K62" s="44">
        <f t="shared" si="11"/>
        <v>-2.9655070839442492E-3</v>
      </c>
      <c r="L62" s="44">
        <f t="shared" si="12"/>
        <v>-3.7765732714030017E-3</v>
      </c>
      <c r="M62" s="44">
        <f t="shared" ca="1" si="4"/>
        <v>-1.051957576362339E-2</v>
      </c>
      <c r="N62" s="44">
        <f t="shared" ca="1" si="13"/>
        <v>1.6298860191237706E-5</v>
      </c>
      <c r="O62" s="124">
        <f t="shared" ca="1" si="14"/>
        <v>6544530.8512863871</v>
      </c>
      <c r="P62" s="44">
        <f t="shared" ca="1" si="15"/>
        <v>733528382.20801258</v>
      </c>
      <c r="Q62" s="44">
        <f t="shared" ca="1" si="16"/>
        <v>41400853.31469772</v>
      </c>
      <c r="R62" s="28">
        <f t="shared" ca="1" si="5"/>
        <v>-1.2766698943437849E-2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5">
      <c r="A63" s="121">
        <v>13530</v>
      </c>
      <c r="B63" s="121">
        <v>-1.018294438108569E-2</v>
      </c>
      <c r="C63" s="121">
        <v>1</v>
      </c>
      <c r="D63" s="123">
        <f t="shared" si="6"/>
        <v>1.353</v>
      </c>
      <c r="E63" s="123">
        <f t="shared" si="6"/>
        <v>-1.018294438108569E-2</v>
      </c>
      <c r="F63" s="44">
        <f t="shared" si="7"/>
        <v>1.353</v>
      </c>
      <c r="G63" s="44">
        <f t="shared" si="7"/>
        <v>-1.018294438108569E-2</v>
      </c>
      <c r="H63" s="44">
        <f t="shared" si="8"/>
        <v>1.8306089999999999</v>
      </c>
      <c r="I63" s="44">
        <f t="shared" si="9"/>
        <v>2.4768139769999999</v>
      </c>
      <c r="J63" s="44">
        <f t="shared" si="10"/>
        <v>3.3511293108809999</v>
      </c>
      <c r="K63" s="44">
        <f t="shared" si="11"/>
        <v>-1.3777523747608938E-2</v>
      </c>
      <c r="L63" s="44">
        <f t="shared" si="12"/>
        <v>-1.8640989630514894E-2</v>
      </c>
      <c r="M63" s="44">
        <f t="shared" ca="1" si="4"/>
        <v>-1.0942516845333487E-2</v>
      </c>
      <c r="N63" s="44">
        <f t="shared" ca="1" si="13"/>
        <v>5.7695032844347009E-7</v>
      </c>
      <c r="O63" s="124">
        <f t="shared" ca="1" si="14"/>
        <v>212430220.91664621</v>
      </c>
      <c r="P63" s="44">
        <f t="shared" ca="1" si="15"/>
        <v>84680176022.341599</v>
      </c>
      <c r="Q63" s="44">
        <f t="shared" ca="1" si="16"/>
        <v>4677974167.2953367</v>
      </c>
      <c r="R63" s="28">
        <f t="shared" ca="1" si="5"/>
        <v>7.5957246424779648E-4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>
      <c r="A64" s="121">
        <v>13532.5</v>
      </c>
      <c r="B64" s="121">
        <v>-1.0889537683397066E-2</v>
      </c>
      <c r="C64" s="121">
        <v>1</v>
      </c>
      <c r="D64" s="123">
        <f t="shared" si="6"/>
        <v>1.3532500000000001</v>
      </c>
      <c r="E64" s="123">
        <f t="shared" si="6"/>
        <v>-1.0889537683397066E-2</v>
      </c>
      <c r="F64" s="44">
        <f t="shared" si="7"/>
        <v>1.3532500000000001</v>
      </c>
      <c r="G64" s="44">
        <f t="shared" si="7"/>
        <v>-1.0889537683397066E-2</v>
      </c>
      <c r="H64" s="44">
        <f t="shared" si="8"/>
        <v>1.8312855625000002</v>
      </c>
      <c r="I64" s="44">
        <f t="shared" si="9"/>
        <v>2.4781871874531252</v>
      </c>
      <c r="J64" s="44">
        <f t="shared" si="10"/>
        <v>3.3536068114209416</v>
      </c>
      <c r="K64" s="44">
        <f t="shared" si="11"/>
        <v>-1.473626687005708E-2</v>
      </c>
      <c r="L64" s="44">
        <f t="shared" si="12"/>
        <v>-1.9941853141904744E-2</v>
      </c>
      <c r="M64" s="44">
        <f t="shared" ca="1" si="4"/>
        <v>-1.0943812354226388E-2</v>
      </c>
      <c r="N64" s="44">
        <f t="shared" ca="1" si="13"/>
        <v>2.9457398936313253E-9</v>
      </c>
      <c r="O64" s="124">
        <f t="shared" ca="1" si="14"/>
        <v>211447933.41077456</v>
      </c>
      <c r="P64" s="44">
        <f t="shared" ca="1" si="15"/>
        <v>84715718779.994873</v>
      </c>
      <c r="Q64" s="44">
        <f t="shared" ca="1" si="16"/>
        <v>4679648674.1673107</v>
      </c>
      <c r="R64" s="28">
        <f t="shared" ca="1" si="5"/>
        <v>5.4274670829322635E-5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>
      <c r="A65" s="121">
        <v>13553.5</v>
      </c>
      <c r="B65" s="121">
        <v>-1.0724921412474941E-2</v>
      </c>
      <c r="C65" s="121">
        <v>1</v>
      </c>
      <c r="D65" s="123">
        <f t="shared" si="6"/>
        <v>1.3553500000000001</v>
      </c>
      <c r="E65" s="123">
        <f t="shared" si="6"/>
        <v>-1.0724921412474941E-2</v>
      </c>
      <c r="F65" s="44">
        <f t="shared" si="7"/>
        <v>1.3553500000000001</v>
      </c>
      <c r="G65" s="44">
        <f t="shared" si="7"/>
        <v>-1.0724921412474941E-2</v>
      </c>
      <c r="H65" s="44">
        <f t="shared" si="8"/>
        <v>1.8369736225000002</v>
      </c>
      <c r="I65" s="44">
        <f t="shared" si="9"/>
        <v>2.4897421992553754</v>
      </c>
      <c r="J65" s="44">
        <f t="shared" si="10"/>
        <v>3.3744720897607734</v>
      </c>
      <c r="K65" s="44">
        <f t="shared" si="11"/>
        <v>-1.4536022236397913E-2</v>
      </c>
      <c r="L65" s="44">
        <f t="shared" si="12"/>
        <v>-1.9701397738101912E-2</v>
      </c>
      <c r="M65" s="44">
        <f t="shared" ca="1" si="4"/>
        <v>-1.0954686090724865E-2</v>
      </c>
      <c r="N65" s="44">
        <f t="shared" ca="1" si="13"/>
        <v>5.2791807371290912E-8</v>
      </c>
      <c r="O65" s="124">
        <f t="shared" ca="1" si="14"/>
        <v>203292781.00508323</v>
      </c>
      <c r="P65" s="44">
        <f t="shared" ca="1" si="15"/>
        <v>85014235133.850143</v>
      </c>
      <c r="Q65" s="44">
        <f t="shared" ca="1" si="16"/>
        <v>4693709315.0435658</v>
      </c>
      <c r="R65" s="28">
        <f t="shared" ca="1" si="5"/>
        <v>2.297646782499236E-4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>
      <c r="A66" s="121">
        <v>13654.5</v>
      </c>
      <c r="B66" s="121">
        <v>-1.587129076506244E-2</v>
      </c>
      <c r="C66" s="121">
        <v>0.1</v>
      </c>
      <c r="D66" s="123">
        <f t="shared" si="6"/>
        <v>1.3654500000000001</v>
      </c>
      <c r="E66" s="123">
        <f t="shared" si="6"/>
        <v>-1.587129076506244E-2</v>
      </c>
      <c r="F66" s="44">
        <f t="shared" si="7"/>
        <v>0.136545</v>
      </c>
      <c r="G66" s="44">
        <f t="shared" si="7"/>
        <v>-1.5871290765062441E-3</v>
      </c>
      <c r="H66" s="44">
        <f t="shared" si="8"/>
        <v>0.18644537025000002</v>
      </c>
      <c r="I66" s="44">
        <f t="shared" si="9"/>
        <v>0.25458183080786256</v>
      </c>
      <c r="J66" s="44">
        <f t="shared" si="10"/>
        <v>0.34761876087659593</v>
      </c>
      <c r="K66" s="44">
        <f t="shared" si="11"/>
        <v>-2.1671453975154512E-3</v>
      </c>
      <c r="L66" s="44">
        <f t="shared" si="12"/>
        <v>-2.959128683037473E-3</v>
      </c>
      <c r="M66" s="44">
        <f t="shared" ca="1" si="4"/>
        <v>-1.1006770398435667E-2</v>
      </c>
      <c r="N66" s="44">
        <f t="shared" ca="1" si="13"/>
        <v>2.3663558397326673E-6</v>
      </c>
      <c r="O66" s="124">
        <f t="shared" ca="1" si="14"/>
        <v>1664507.531310467</v>
      </c>
      <c r="P66" s="44">
        <f t="shared" ca="1" si="15"/>
        <v>864488002.14918768</v>
      </c>
      <c r="Q66" s="44">
        <f t="shared" ca="1" si="16"/>
        <v>47612002.719158567</v>
      </c>
      <c r="R66" s="28">
        <f t="shared" ca="1" si="5"/>
        <v>-4.864520366626773E-3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>
      <c r="A67" s="121">
        <v>13683</v>
      </c>
      <c r="B67" s="121">
        <v>-2.8026454398059286E-2</v>
      </c>
      <c r="C67" s="121">
        <v>0.1</v>
      </c>
      <c r="D67" s="123">
        <f t="shared" si="6"/>
        <v>1.3683000000000001</v>
      </c>
      <c r="E67" s="123">
        <f t="shared" si="6"/>
        <v>-2.8026454398059286E-2</v>
      </c>
      <c r="F67" s="44">
        <f t="shared" si="7"/>
        <v>0.13683000000000001</v>
      </c>
      <c r="G67" s="44">
        <f t="shared" si="7"/>
        <v>-2.802645439805929E-3</v>
      </c>
      <c r="H67" s="44">
        <f t="shared" si="8"/>
        <v>0.18722448900000002</v>
      </c>
      <c r="I67" s="44">
        <f t="shared" si="9"/>
        <v>0.25617926829870002</v>
      </c>
      <c r="J67" s="44">
        <f t="shared" si="10"/>
        <v>0.35053009281311126</v>
      </c>
      <c r="K67" s="44">
        <f t="shared" si="11"/>
        <v>-3.8348597552864527E-3</v>
      </c>
      <c r="L67" s="44">
        <f t="shared" si="12"/>
        <v>-5.2472386031584533E-3</v>
      </c>
      <c r="M67" s="44">
        <f t="shared" ca="1" si="4"/>
        <v>-1.102140360071158E-2</v>
      </c>
      <c r="N67" s="44">
        <f t="shared" ca="1" si="13"/>
        <v>2.8917175262037587E-5</v>
      </c>
      <c r="O67" s="124">
        <f t="shared" ca="1" si="14"/>
        <v>1567611.5173633161</v>
      </c>
      <c r="P67" s="44">
        <f t="shared" ca="1" si="15"/>
        <v>868532252.82651615</v>
      </c>
      <c r="Q67" s="44">
        <f t="shared" ca="1" si="16"/>
        <v>47802032.437599614</v>
      </c>
      <c r="R67" s="28">
        <f t="shared" ca="1" si="5"/>
        <v>-1.7005050797347706E-2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35">
      <c r="A68" s="121">
        <v>16420</v>
      </c>
      <c r="B68" s="121">
        <v>-1.8048002020805143E-3</v>
      </c>
      <c r="C68" s="121">
        <v>0.1</v>
      </c>
      <c r="D68" s="123">
        <f t="shared" si="6"/>
        <v>1.6419999999999999</v>
      </c>
      <c r="E68" s="123">
        <f t="shared" si="6"/>
        <v>-1.8048002020805143E-3</v>
      </c>
      <c r="F68" s="44">
        <f t="shared" si="7"/>
        <v>0.16420000000000001</v>
      </c>
      <c r="G68" s="44">
        <f t="shared" si="7"/>
        <v>-1.8048002020805144E-4</v>
      </c>
      <c r="H68" s="44">
        <f t="shared" si="8"/>
        <v>0.26961639999999998</v>
      </c>
      <c r="I68" s="44">
        <f t="shared" si="9"/>
        <v>0.44271012879999994</v>
      </c>
      <c r="J68" s="44">
        <f t="shared" si="10"/>
        <v>0.72693003148959989</v>
      </c>
      <c r="K68" s="44">
        <f t="shared" si="11"/>
        <v>-2.9634819318162043E-4</v>
      </c>
      <c r="L68" s="44">
        <f t="shared" si="12"/>
        <v>-4.866037332042207E-4</v>
      </c>
      <c r="M68" s="44">
        <f t="shared" ca="1" si="4"/>
        <v>-1.2295747764623881E-2</v>
      </c>
      <c r="N68" s="44">
        <f t="shared" ca="1" si="13"/>
        <v>1.1005998076003461E-5</v>
      </c>
      <c r="O68" s="124">
        <f t="shared" ca="1" si="14"/>
        <v>4306644.1209586821</v>
      </c>
      <c r="P68" s="44">
        <f t="shared" ca="1" si="15"/>
        <v>1237699588.1675503</v>
      </c>
      <c r="Q68" s="44">
        <f t="shared" ca="1" si="16"/>
        <v>64708648.198069148</v>
      </c>
      <c r="R68" s="28">
        <f t="shared" ca="1" si="5"/>
        <v>1.0490947562543367E-2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>
      <c r="A69" s="121">
        <v>16433.5</v>
      </c>
      <c r="B69" s="121">
        <v>3.2795959705254063E-3</v>
      </c>
      <c r="C69" s="121">
        <v>0.1</v>
      </c>
      <c r="D69" s="123">
        <f t="shared" si="6"/>
        <v>1.6433500000000001</v>
      </c>
      <c r="E69" s="123">
        <f t="shared" si="6"/>
        <v>3.2795959705254063E-3</v>
      </c>
      <c r="F69" s="44">
        <f t="shared" si="7"/>
        <v>0.16433500000000001</v>
      </c>
      <c r="G69" s="44">
        <f t="shared" si="7"/>
        <v>3.2795959705254066E-4</v>
      </c>
      <c r="H69" s="44">
        <f t="shared" si="8"/>
        <v>0.27005992225000003</v>
      </c>
      <c r="I69" s="44">
        <f t="shared" si="9"/>
        <v>0.44380297322953755</v>
      </c>
      <c r="J69" s="44">
        <f t="shared" si="10"/>
        <v>0.72932361605676055</v>
      </c>
      <c r="K69" s="44">
        <f t="shared" si="11"/>
        <v>5.3895240381629267E-4</v>
      </c>
      <c r="L69" s="44">
        <f t="shared" si="12"/>
        <v>8.8568743281150465E-4</v>
      </c>
      <c r="M69" s="44">
        <f t="shared" ca="1" si="4"/>
        <v>-1.2301390921323395E-2</v>
      </c>
      <c r="N69" s="44">
        <f t="shared" ca="1" si="13"/>
        <v>2.427671525239642E-5</v>
      </c>
      <c r="O69" s="124">
        <f t="shared" ca="1" si="14"/>
        <v>4368196.4597015157</v>
      </c>
      <c r="P69" s="44">
        <f t="shared" ca="1" si="15"/>
        <v>1239375696.2783625</v>
      </c>
      <c r="Q69" s="44">
        <f t="shared" ca="1" si="16"/>
        <v>64783301.190095648</v>
      </c>
      <c r="R69" s="28">
        <f t="shared" ca="1" si="5"/>
        <v>1.5580986891848801E-2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35">
      <c r="A70" s="121">
        <v>17446.5</v>
      </c>
      <c r="B70" s="121">
        <v>1.3167990451620426E-2</v>
      </c>
      <c r="C70" s="121">
        <v>0.1</v>
      </c>
      <c r="D70" s="123">
        <f t="shared" si="6"/>
        <v>1.74465</v>
      </c>
      <c r="E70" s="123">
        <f t="shared" si="6"/>
        <v>1.3167990451620426E-2</v>
      </c>
      <c r="F70" s="44">
        <f t="shared" si="7"/>
        <v>0.17446500000000001</v>
      </c>
      <c r="G70" s="44">
        <f t="shared" si="7"/>
        <v>1.3167990451620427E-3</v>
      </c>
      <c r="H70" s="44">
        <f t="shared" si="8"/>
        <v>0.30438036225000004</v>
      </c>
      <c r="I70" s="44">
        <f t="shared" si="9"/>
        <v>0.53103719899946256</v>
      </c>
      <c r="J70" s="44">
        <f t="shared" si="10"/>
        <v>0.92647404923441234</v>
      </c>
      <c r="K70" s="44">
        <f t="shared" si="11"/>
        <v>2.2973534541419578E-3</v>
      </c>
      <c r="L70" s="44">
        <f t="shared" si="12"/>
        <v>4.0080777037687669E-3</v>
      </c>
      <c r="M70" s="44">
        <f t="shared" ca="1" si="4"/>
        <v>-1.2706845996128025E-2</v>
      </c>
      <c r="N70" s="44">
        <f t="shared" ca="1" si="13"/>
        <v>6.6950716119773169E-5</v>
      </c>
      <c r="O70" s="124">
        <f t="shared" ca="1" si="14"/>
        <v>9942196.2916302923</v>
      </c>
      <c r="P70" s="44">
        <f t="shared" ca="1" si="15"/>
        <v>1359381030.9327722</v>
      </c>
      <c r="Q70" s="44">
        <f t="shared" ca="1" si="16"/>
        <v>70068269.822193444</v>
      </c>
      <c r="R70" s="28">
        <f t="shared" ca="1" si="5"/>
        <v>2.5874836447748451E-2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1:35">
      <c r="A71" s="121">
        <v>18311</v>
      </c>
      <c r="B71" s="121">
        <v>-6.8719729970325716E-3</v>
      </c>
      <c r="C71" s="121">
        <v>0.1</v>
      </c>
      <c r="D71" s="123">
        <f t="shared" si="6"/>
        <v>1.8310999999999999</v>
      </c>
      <c r="E71" s="123">
        <f t="shared" si="6"/>
        <v>-6.8719729970325716E-3</v>
      </c>
      <c r="F71" s="44">
        <f t="shared" si="7"/>
        <v>0.18310999999999999</v>
      </c>
      <c r="G71" s="44">
        <f t="shared" si="7"/>
        <v>-6.8719729970325718E-4</v>
      </c>
      <c r="H71" s="44">
        <f t="shared" si="8"/>
        <v>0.33529272099999996</v>
      </c>
      <c r="I71" s="44">
        <f t="shared" si="9"/>
        <v>0.61395450142309993</v>
      </c>
      <c r="J71" s="44">
        <f t="shared" si="10"/>
        <v>1.1242120875558383</v>
      </c>
      <c r="K71" s="44">
        <f t="shared" si="11"/>
        <v>-1.2583269754866341E-3</v>
      </c>
      <c r="L71" s="44">
        <f t="shared" si="12"/>
        <v>-2.3041225248135759E-3</v>
      </c>
      <c r="M71" s="44">
        <f t="shared" ca="1" si="4"/>
        <v>-1.3024781925972399E-2</v>
      </c>
      <c r="N71" s="44">
        <f t="shared" ca="1" si="13"/>
        <v>3.7857057716041665E-6</v>
      </c>
      <c r="O71" s="124">
        <f t="shared" ca="1" si="14"/>
        <v>15911767.703544017</v>
      </c>
      <c r="P71" s="44">
        <f t="shared" ca="1" si="15"/>
        <v>1451649398.7921672</v>
      </c>
      <c r="Q71" s="44">
        <f t="shared" ca="1" si="16"/>
        <v>74036532.27573587</v>
      </c>
      <c r="R71" s="28">
        <f t="shared" ca="1" si="5"/>
        <v>6.152808928939827E-3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1:35">
      <c r="A72" s="121">
        <v>20356</v>
      </c>
      <c r="B72" s="121">
        <v>-1.5865293113165535E-2</v>
      </c>
      <c r="C72" s="121">
        <v>0.1</v>
      </c>
      <c r="D72" s="123">
        <f t="shared" si="6"/>
        <v>2.0356000000000001</v>
      </c>
      <c r="E72" s="123">
        <f t="shared" si="6"/>
        <v>-1.5865293113165535E-2</v>
      </c>
      <c r="F72" s="44">
        <f t="shared" si="7"/>
        <v>0.20356000000000002</v>
      </c>
      <c r="G72" s="44">
        <f t="shared" si="7"/>
        <v>-1.5865293113165536E-3</v>
      </c>
      <c r="H72" s="44">
        <f t="shared" si="8"/>
        <v>0.41436673600000007</v>
      </c>
      <c r="I72" s="44">
        <f t="shared" si="9"/>
        <v>0.84348492780160023</v>
      </c>
      <c r="J72" s="44">
        <f t="shared" si="10"/>
        <v>1.7169979190329374</v>
      </c>
      <c r="K72" s="44">
        <f t="shared" si="11"/>
        <v>-3.2295390661159769E-3</v>
      </c>
      <c r="L72" s="44">
        <f t="shared" si="12"/>
        <v>-6.5740497229856828E-3</v>
      </c>
      <c r="M72" s="44">
        <f t="shared" ca="1" si="4"/>
        <v>-1.3673927048696447E-2</v>
      </c>
      <c r="N72" s="44">
        <f t="shared" ca="1" si="13"/>
        <v>4.802085228506741E-7</v>
      </c>
      <c r="O72" s="124">
        <f t="shared" ca="1" si="14"/>
        <v>32539094.083936155</v>
      </c>
      <c r="P72" s="44">
        <f t="shared" ca="1" si="15"/>
        <v>1625267689.9181929</v>
      </c>
      <c r="Q72" s="44">
        <f t="shared" ca="1" si="16"/>
        <v>81133975.413625181</v>
      </c>
      <c r="R72" s="28">
        <f t="shared" ca="1" si="5"/>
        <v>-2.1913660644690882E-3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1:35">
      <c r="A73" s="121">
        <v>24172</v>
      </c>
      <c r="B73" s="121"/>
      <c r="C73" s="121">
        <v>0.1</v>
      </c>
      <c r="D73" s="123">
        <f t="shared" si="6"/>
        <v>2.4171999999999998</v>
      </c>
      <c r="E73" s="123">
        <f t="shared" si="6"/>
        <v>0</v>
      </c>
      <c r="F73" s="44">
        <f t="shared" si="7"/>
        <v>0.24171999999999999</v>
      </c>
      <c r="G73" s="44">
        <f t="shared" si="7"/>
        <v>0</v>
      </c>
      <c r="H73" s="44">
        <f t="shared" si="8"/>
        <v>0.58428558399999997</v>
      </c>
      <c r="I73" s="44">
        <f t="shared" si="9"/>
        <v>1.4123351136447999</v>
      </c>
      <c r="J73" s="44">
        <f t="shared" si="10"/>
        <v>3.4138964367022102</v>
      </c>
      <c r="K73" s="44">
        <f t="shared" si="11"/>
        <v>0</v>
      </c>
      <c r="L73" s="44">
        <f t="shared" si="12"/>
        <v>0</v>
      </c>
      <c r="M73" s="44">
        <f t="shared" ca="1" si="4"/>
        <v>-1.449828736135482E-2</v>
      </c>
      <c r="N73" s="44">
        <f t="shared" ca="1" si="13"/>
        <v>2.1020033641242094E-5</v>
      </c>
      <c r="O73" s="124">
        <f t="shared" ca="1" si="14"/>
        <v>62741441.118933015</v>
      </c>
      <c r="P73" s="44">
        <f t="shared" ca="1" si="15"/>
        <v>1749349915.7764242</v>
      </c>
      <c r="Q73" s="44">
        <f t="shared" ca="1" si="16"/>
        <v>84559006.286980867</v>
      </c>
      <c r="R73" s="28">
        <f t="shared" ca="1" si="5"/>
        <v>1.449828736135482E-2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5">
      <c r="A74" s="121">
        <v>26956</v>
      </c>
      <c r="B74" s="121">
        <v>-1.5571607451420277E-2</v>
      </c>
      <c r="C74" s="121">
        <v>0.1</v>
      </c>
      <c r="D74" s="123">
        <f t="shared" si="6"/>
        <v>2.6956000000000002</v>
      </c>
      <c r="E74" s="123">
        <f t="shared" si="6"/>
        <v>-1.5571607451420277E-2</v>
      </c>
      <c r="F74" s="44">
        <f t="shared" si="7"/>
        <v>0.26956000000000002</v>
      </c>
      <c r="G74" s="44">
        <f t="shared" si="7"/>
        <v>-1.5571607451420279E-3</v>
      </c>
      <c r="H74" s="44">
        <f t="shared" si="8"/>
        <v>0.72662593600000014</v>
      </c>
      <c r="I74" s="44">
        <f t="shared" si="9"/>
        <v>1.9586928730816004</v>
      </c>
      <c r="J74" s="44">
        <f t="shared" si="10"/>
        <v>5.2798525086787622</v>
      </c>
      <c r="K74" s="44">
        <f t="shared" si="11"/>
        <v>-4.1974825046048507E-3</v>
      </c>
      <c r="L74" s="44">
        <f t="shared" si="12"/>
        <v>-1.1314733839412837E-2</v>
      </c>
      <c r="M74" s="44">
        <f t="shared" ca="1" si="4"/>
        <v>-1.4781806071475227E-2</v>
      </c>
      <c r="N74" s="44">
        <f t="shared" ca="1" si="13"/>
        <v>6.2378621976310657E-8</v>
      </c>
      <c r="O74" s="124">
        <f t="shared" ca="1" si="14"/>
        <v>76204838.86816664</v>
      </c>
      <c r="P74" s="44">
        <f t="shared" ca="1" si="15"/>
        <v>1662528742.4727876</v>
      </c>
      <c r="Q74" s="44">
        <f t="shared" ca="1" si="16"/>
        <v>78670770.673751518</v>
      </c>
      <c r="R74" s="28">
        <f t="shared" ca="1" si="5"/>
        <v>-7.8980137994505081E-4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35">
      <c r="A75" s="121">
        <v>30730</v>
      </c>
      <c r="B75" s="121">
        <v>-1.1844854459923226E-2</v>
      </c>
      <c r="C75" s="121">
        <v>0.1</v>
      </c>
      <c r="D75" s="123">
        <f t="shared" si="6"/>
        <v>3.073</v>
      </c>
      <c r="E75" s="123">
        <f t="shared" si="6"/>
        <v>-1.1844854459923226E-2</v>
      </c>
      <c r="F75" s="44">
        <f t="shared" si="7"/>
        <v>0.30730000000000002</v>
      </c>
      <c r="G75" s="44">
        <f t="shared" si="7"/>
        <v>-1.1844854459923228E-3</v>
      </c>
      <c r="H75" s="44">
        <f t="shared" si="8"/>
        <v>0.94433290000000003</v>
      </c>
      <c r="I75" s="44">
        <f t="shared" si="9"/>
        <v>2.9019350017000001</v>
      </c>
      <c r="J75" s="44">
        <f t="shared" si="10"/>
        <v>8.9176462602240996</v>
      </c>
      <c r="K75" s="44">
        <f t="shared" si="11"/>
        <v>-3.6399237755344082E-3</v>
      </c>
      <c r="L75" s="44">
        <f t="shared" si="12"/>
        <v>-1.1185485762217236E-2</v>
      </c>
      <c r="M75" s="44">
        <f t="shared" ca="1" si="4"/>
        <v>-1.473793918687779E-2</v>
      </c>
      <c r="N75" s="44">
        <f t="shared" ca="1" si="13"/>
        <v>8.3699392373377593E-7</v>
      </c>
      <c r="O75" s="124">
        <f t="shared" ca="1" si="14"/>
        <v>76326738.228550017</v>
      </c>
      <c r="P75" s="44">
        <f t="shared" ca="1" si="15"/>
        <v>1328523446.8738546</v>
      </c>
      <c r="Q75" s="44">
        <f t="shared" ca="1" si="16"/>
        <v>60900329.703951955</v>
      </c>
      <c r="R75" s="28">
        <f t="shared" ca="1" si="5"/>
        <v>2.8930847269545631E-3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35">
      <c r="A76" s="121">
        <v>32559</v>
      </c>
      <c r="B76" s="121">
        <v>-1.5688513391069137E-2</v>
      </c>
      <c r="C76" s="121">
        <v>0.1</v>
      </c>
      <c r="D76" s="123">
        <f t="shared" si="6"/>
        <v>3.2559</v>
      </c>
      <c r="E76" s="123">
        <f t="shared" si="6"/>
        <v>-1.5688513391069137E-2</v>
      </c>
      <c r="F76" s="44">
        <f t="shared" si="7"/>
        <v>0.32559000000000005</v>
      </c>
      <c r="G76" s="44">
        <f t="shared" si="7"/>
        <v>-1.5688513391069138E-3</v>
      </c>
      <c r="H76" s="44">
        <f t="shared" si="8"/>
        <v>1.0600884810000002</v>
      </c>
      <c r="I76" s="44">
        <f t="shared" si="9"/>
        <v>3.4515420852879006</v>
      </c>
      <c r="J76" s="44">
        <f t="shared" si="10"/>
        <v>11.237875875488875</v>
      </c>
      <c r="K76" s="44">
        <f t="shared" si="11"/>
        <v>-5.108023074998201E-3</v>
      </c>
      <c r="L76" s="44">
        <f t="shared" si="12"/>
        <v>-1.6631212329886642E-2</v>
      </c>
      <c r="M76" s="44">
        <f t="shared" ca="1" si="4"/>
        <v>-1.4539377922094306E-2</v>
      </c>
      <c r="N76" s="44">
        <f t="shared" ca="1" si="13"/>
        <v>1.320512326056003E-7</v>
      </c>
      <c r="O76" s="124">
        <f t="shared" ca="1" si="14"/>
        <v>68706363.715226054</v>
      </c>
      <c r="P76" s="44">
        <f t="shared" ca="1" si="15"/>
        <v>1099047697.5548167</v>
      </c>
      <c r="Q76" s="44">
        <f t="shared" ca="1" si="16"/>
        <v>49406906.977969632</v>
      </c>
      <c r="R76" s="28">
        <f t="shared" ca="1" si="5"/>
        <v>-1.1491354689748302E-3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35">
      <c r="A77" s="121">
        <v>32658</v>
      </c>
      <c r="B77" s="121">
        <v>-1.9869608106091619E-2</v>
      </c>
      <c r="C77" s="121">
        <v>0.1</v>
      </c>
      <c r="D77" s="123">
        <f t="shared" si="6"/>
        <v>3.2658</v>
      </c>
      <c r="E77" s="123">
        <f t="shared" si="6"/>
        <v>-1.9869608106091619E-2</v>
      </c>
      <c r="F77" s="44">
        <f t="shared" si="7"/>
        <v>0.32658000000000004</v>
      </c>
      <c r="G77" s="44">
        <f t="shared" si="7"/>
        <v>-1.9869608106091621E-3</v>
      </c>
      <c r="H77" s="44">
        <f t="shared" si="8"/>
        <v>1.0665449640000002</v>
      </c>
      <c r="I77" s="44">
        <f t="shared" si="9"/>
        <v>3.4831225434312008</v>
      </c>
      <c r="J77" s="44">
        <f t="shared" si="10"/>
        <v>11.375181602337616</v>
      </c>
      <c r="K77" s="44">
        <f t="shared" si="11"/>
        <v>-6.489016615287402E-3</v>
      </c>
      <c r="L77" s="44">
        <f t="shared" si="12"/>
        <v>-2.1191830462205598E-2</v>
      </c>
      <c r="M77" s="44">
        <f t="shared" ca="1" si="4"/>
        <v>-1.4525327872375232E-2</v>
      </c>
      <c r="N77" s="44">
        <f t="shared" ca="1" si="13"/>
        <v>2.8561331216491676E-6</v>
      </c>
      <c r="O77" s="124">
        <f t="shared" ca="1" si="14"/>
        <v>68166550.414363295</v>
      </c>
      <c r="P77" s="44">
        <f t="shared" ca="1" si="15"/>
        <v>1085772335.506175</v>
      </c>
      <c r="Q77" s="44">
        <f t="shared" ca="1" si="16"/>
        <v>48751831.67887193</v>
      </c>
      <c r="R77" s="28">
        <f t="shared" ca="1" si="5"/>
        <v>-5.3442802337163864E-3</v>
      </c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>
      <c r="A78" s="121">
        <v>33731</v>
      </c>
      <c r="B78" s="121">
        <v>-1.5439452843565959E-2</v>
      </c>
      <c r="C78" s="121">
        <v>0.1</v>
      </c>
      <c r="D78" s="123">
        <f t="shared" si="6"/>
        <v>3.3731</v>
      </c>
      <c r="E78" s="123">
        <f t="shared" si="6"/>
        <v>-1.5439452843565959E-2</v>
      </c>
      <c r="F78" s="44">
        <f t="shared" si="7"/>
        <v>0.33731</v>
      </c>
      <c r="G78" s="44">
        <f t="shared" si="7"/>
        <v>-1.5439452843565961E-3</v>
      </c>
      <c r="H78" s="44">
        <f t="shared" si="8"/>
        <v>1.1377803609999999</v>
      </c>
      <c r="I78" s="44">
        <f t="shared" si="9"/>
        <v>3.8378469356890998</v>
      </c>
      <c r="J78" s="44">
        <f t="shared" si="10"/>
        <v>12.945441498772903</v>
      </c>
      <c r="K78" s="44">
        <f t="shared" si="11"/>
        <v>-5.2078818386632345E-3</v>
      </c>
      <c r="L78" s="44">
        <f t="shared" si="12"/>
        <v>-1.7566706229994955E-2</v>
      </c>
      <c r="M78" s="44">
        <f t="shared" ca="1" si="4"/>
        <v>-1.4351290660566472E-2</v>
      </c>
      <c r="N78" s="44">
        <f t="shared" ca="1" si="13"/>
        <v>1.1840969365102096E-7</v>
      </c>
      <c r="O78" s="124">
        <f t="shared" ca="1" si="14"/>
        <v>61580821.145374447</v>
      </c>
      <c r="P78" s="44">
        <f t="shared" ca="1" si="15"/>
        <v>938015324.48407149</v>
      </c>
      <c r="Q78" s="44">
        <f t="shared" ca="1" si="16"/>
        <v>41522765.559424214</v>
      </c>
      <c r="R78" s="28">
        <f t="shared" ca="1" si="5"/>
        <v>-1.0881621829994872E-3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>
      <c r="A79" s="121">
        <v>35556.5</v>
      </c>
      <c r="B79" s="121">
        <v>-1.1893881150172092E-2</v>
      </c>
      <c r="C79" s="121">
        <v>1</v>
      </c>
      <c r="D79" s="123">
        <f t="shared" si="6"/>
        <v>3.55565</v>
      </c>
      <c r="E79" s="123">
        <f t="shared" si="6"/>
        <v>-1.1893881150172092E-2</v>
      </c>
      <c r="F79" s="44">
        <f t="shared" si="7"/>
        <v>3.55565</v>
      </c>
      <c r="G79" s="44">
        <f t="shared" si="7"/>
        <v>-1.1893881150172092E-2</v>
      </c>
      <c r="H79" s="44">
        <f t="shared" si="8"/>
        <v>12.642646922499999</v>
      </c>
      <c r="I79" s="44">
        <f t="shared" si="9"/>
        <v>44.952827529987118</v>
      </c>
      <c r="J79" s="44">
        <f t="shared" si="10"/>
        <v>159.8365212069987</v>
      </c>
      <c r="K79" s="44">
        <f t="shared" si="11"/>
        <v>-4.22904785116094E-2</v>
      </c>
      <c r="L79" s="44">
        <f t="shared" si="12"/>
        <v>-0.15037013991980397</v>
      </c>
      <c r="M79" s="44">
        <f t="shared" ca="1" si="4"/>
        <v>-1.3963655372057751E-2</v>
      </c>
      <c r="N79" s="44">
        <f t="shared" ca="1" si="13"/>
        <v>4.2839653295823859E-6</v>
      </c>
      <c r="O79" s="124">
        <f t="shared" ca="1" si="14"/>
        <v>4786890208.9260283</v>
      </c>
      <c r="P79" s="44">
        <f t="shared" ca="1" si="15"/>
        <v>67876471112.036789</v>
      </c>
      <c r="Q79" s="44">
        <f t="shared" ca="1" si="16"/>
        <v>2909937429.9297757</v>
      </c>
      <c r="R79" s="28">
        <f t="shared" ca="1" si="5"/>
        <v>2.0697742218856591E-3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>
      <c r="A80" s="121">
        <v>36411</v>
      </c>
      <c r="B80" s="121">
        <v>-1.290747139864834E-2</v>
      </c>
      <c r="C80" s="121">
        <v>0.1</v>
      </c>
      <c r="D80" s="123">
        <f t="shared" si="6"/>
        <v>3.6410999999999998</v>
      </c>
      <c r="E80" s="123">
        <f t="shared" si="6"/>
        <v>-1.290747139864834E-2</v>
      </c>
      <c r="F80" s="44">
        <f t="shared" si="7"/>
        <v>0.36410999999999999</v>
      </c>
      <c r="G80" s="44">
        <f t="shared" si="7"/>
        <v>-1.2907471398648342E-3</v>
      </c>
      <c r="H80" s="44">
        <f t="shared" si="8"/>
        <v>1.3257609209999999</v>
      </c>
      <c r="I80" s="44">
        <f t="shared" si="9"/>
        <v>4.827228089453099</v>
      </c>
      <c r="J80" s="44">
        <f t="shared" si="10"/>
        <v>17.576420196507677</v>
      </c>
      <c r="K80" s="44">
        <f t="shared" si="11"/>
        <v>-4.6997394109618475E-3</v>
      </c>
      <c r="L80" s="44">
        <f t="shared" si="12"/>
        <v>-1.7112221169253181E-2</v>
      </c>
      <c r="M80" s="44">
        <f t="shared" ca="1" si="4"/>
        <v>-1.3742585744690804E-2</v>
      </c>
      <c r="N80" s="44">
        <f t="shared" ca="1" si="13"/>
        <v>6.9741597096593146E-8</v>
      </c>
      <c r="O80" s="124">
        <f t="shared" ca="1" si="14"/>
        <v>40746332.108498037</v>
      </c>
      <c r="P80" s="44">
        <f t="shared" ca="1" si="15"/>
        <v>559026502.59845436</v>
      </c>
      <c r="Q80" s="44">
        <f t="shared" ca="1" si="16"/>
        <v>23478113.008993108</v>
      </c>
      <c r="R80" s="28">
        <f t="shared" ca="1" si="5"/>
        <v>8.3511434604246343E-4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>
      <c r="A81" s="121">
        <v>36491.5</v>
      </c>
      <c r="B81" s="121">
        <v>-1.1959775685681961E-2</v>
      </c>
      <c r="C81" s="121">
        <v>1</v>
      </c>
      <c r="D81" s="123">
        <f t="shared" si="6"/>
        <v>3.6491500000000001</v>
      </c>
      <c r="E81" s="123">
        <f t="shared" si="6"/>
        <v>-1.1959775685681961E-2</v>
      </c>
      <c r="F81" s="44">
        <f t="shared" si="7"/>
        <v>3.6491500000000001</v>
      </c>
      <c r="G81" s="44">
        <f t="shared" si="7"/>
        <v>-1.1959775685681961E-2</v>
      </c>
      <c r="H81" s="44">
        <f t="shared" si="8"/>
        <v>13.316295722500001</v>
      </c>
      <c r="I81" s="44">
        <f t="shared" si="9"/>
        <v>48.59316053576088</v>
      </c>
      <c r="J81" s="44">
        <f t="shared" si="10"/>
        <v>177.32373176907183</v>
      </c>
      <c r="K81" s="44">
        <f t="shared" si="11"/>
        <v>-4.3643015443406333E-2</v>
      </c>
      <c r="L81" s="44">
        <f t="shared" si="12"/>
        <v>-0.15925990980530622</v>
      </c>
      <c r="M81" s="44">
        <f t="shared" ca="1" si="4"/>
        <v>-1.3720457180471261E-2</v>
      </c>
      <c r="N81" s="44">
        <f t="shared" ca="1" si="13"/>
        <v>3.0999993260934835E-6</v>
      </c>
      <c r="O81" s="124">
        <f t="shared" ca="1" si="14"/>
        <v>4006294884.0529084</v>
      </c>
      <c r="P81" s="44">
        <f t="shared" ca="1" si="15"/>
        <v>54793170420.91304</v>
      </c>
      <c r="Q81" s="44">
        <f t="shared" ca="1" si="16"/>
        <v>2296142650.0883393</v>
      </c>
      <c r="R81" s="28">
        <f t="shared" ca="1" si="5"/>
        <v>1.7606814947892999E-3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spans="1:35">
      <c r="A82" s="121">
        <v>37445</v>
      </c>
      <c r="B82" s="121">
        <v>-1.2754460636642762E-2</v>
      </c>
      <c r="C82" s="121">
        <v>1</v>
      </c>
      <c r="D82" s="123">
        <f t="shared" si="6"/>
        <v>3.7444999999999999</v>
      </c>
      <c r="E82" s="123">
        <f t="shared" si="6"/>
        <v>-1.2754460636642762E-2</v>
      </c>
      <c r="F82" s="44">
        <f t="shared" si="7"/>
        <v>3.7444999999999999</v>
      </c>
      <c r="G82" s="44">
        <f t="shared" si="7"/>
        <v>-1.2754460636642762E-2</v>
      </c>
      <c r="H82" s="44">
        <f t="shared" si="8"/>
        <v>14.02128025</v>
      </c>
      <c r="I82" s="44">
        <f t="shared" si="9"/>
        <v>52.502683896124999</v>
      </c>
      <c r="J82" s="44">
        <f t="shared" si="10"/>
        <v>196.59629984904007</v>
      </c>
      <c r="K82" s="44">
        <f t="shared" si="11"/>
        <v>-4.7759077853908823E-2</v>
      </c>
      <c r="L82" s="44">
        <f t="shared" si="12"/>
        <v>-0.17883386702396159</v>
      </c>
      <c r="M82" s="44">
        <f t="shared" ca="1" si="4"/>
        <v>-1.3441292821214857E-2</v>
      </c>
      <c r="N82" s="44">
        <f t="shared" ca="1" si="13"/>
        <v>4.7173844976407708E-7</v>
      </c>
      <c r="O82" s="124">
        <f t="shared" ca="1" si="14"/>
        <v>3191600297.5786338</v>
      </c>
      <c r="P82" s="44">
        <f t="shared" ca="1" si="15"/>
        <v>42022614927.288353</v>
      </c>
      <c r="Q82" s="44">
        <f t="shared" ca="1" si="16"/>
        <v>1707272555.357717</v>
      </c>
      <c r="R82" s="28">
        <f t="shared" ca="1" si="5"/>
        <v>6.8683218457209552E-4</v>
      </c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>
      <c r="A83" s="121">
        <v>37455.5</v>
      </c>
      <c r="B83" s="121">
        <v>-1.1822152504464611E-2</v>
      </c>
      <c r="C83" s="121">
        <v>1</v>
      </c>
      <c r="D83" s="123">
        <f t="shared" si="6"/>
        <v>3.7455500000000002</v>
      </c>
      <c r="E83" s="123">
        <f t="shared" si="6"/>
        <v>-1.1822152504464611E-2</v>
      </c>
      <c r="F83" s="44">
        <f t="shared" si="7"/>
        <v>3.7455500000000002</v>
      </c>
      <c r="G83" s="44">
        <f t="shared" si="7"/>
        <v>-1.1822152504464611E-2</v>
      </c>
      <c r="H83" s="44">
        <f t="shared" si="8"/>
        <v>14.029144802500001</v>
      </c>
      <c r="I83" s="44">
        <f t="shared" si="9"/>
        <v>52.546863315003883</v>
      </c>
      <c r="J83" s="44">
        <f t="shared" si="10"/>
        <v>196.81690388951279</v>
      </c>
      <c r="K83" s="44">
        <f t="shared" si="11"/>
        <v>-4.4280463313097429E-2</v>
      </c>
      <c r="L83" s="44">
        <f t="shared" si="12"/>
        <v>-0.16585468936237208</v>
      </c>
      <c r="M83" s="44">
        <f t="shared" ca="1" si="4"/>
        <v>-1.343804352233862E-2</v>
      </c>
      <c r="N83" s="44">
        <f t="shared" ca="1" si="13"/>
        <v>2.6111037816459011E-6</v>
      </c>
      <c r="O83" s="124">
        <f t="shared" ca="1" si="14"/>
        <v>3182641197.5857024</v>
      </c>
      <c r="P83" s="44">
        <f t="shared" ca="1" si="15"/>
        <v>41886547719.216171</v>
      </c>
      <c r="Q83" s="44">
        <f t="shared" ca="1" si="16"/>
        <v>1701062198.6374414</v>
      </c>
      <c r="R83" s="28">
        <f t="shared" ca="1" si="5"/>
        <v>1.6158910178740091E-3</v>
      </c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>
      <c r="A84" s="121">
        <v>38133</v>
      </c>
      <c r="B84" s="121">
        <v>-1.1508937044709455E-2</v>
      </c>
      <c r="C84" s="121">
        <v>1</v>
      </c>
      <c r="D84" s="123">
        <f t="shared" si="6"/>
        <v>3.8132999999999999</v>
      </c>
      <c r="E84" s="123">
        <f t="shared" si="6"/>
        <v>-1.1508937044709455E-2</v>
      </c>
      <c r="F84" s="44">
        <f t="shared" si="7"/>
        <v>3.8132999999999999</v>
      </c>
      <c r="G84" s="44">
        <f t="shared" si="7"/>
        <v>-1.1508937044709455E-2</v>
      </c>
      <c r="H84" s="44">
        <f t="shared" si="8"/>
        <v>14.54125689</v>
      </c>
      <c r="I84" s="44">
        <f t="shared" si="9"/>
        <v>55.450174898636995</v>
      </c>
      <c r="J84" s="44">
        <f t="shared" si="10"/>
        <v>211.44815194097245</v>
      </c>
      <c r="K84" s="44">
        <f t="shared" si="11"/>
        <v>-4.3887029632590564E-2</v>
      </c>
      <c r="L84" s="44">
        <f t="shared" si="12"/>
        <v>-0.1673544100979576</v>
      </c>
      <c r="M84" s="44">
        <f t="shared" ca="1" si="4"/>
        <v>-1.3220321888827619E-2</v>
      </c>
      <c r="N84" s="44">
        <f t="shared" ca="1" si="13"/>
        <v>2.9288380846773527E-6</v>
      </c>
      <c r="O84" s="124">
        <f t="shared" ca="1" si="14"/>
        <v>2610183456.2783198</v>
      </c>
      <c r="P84" s="44">
        <f t="shared" ca="1" si="15"/>
        <v>33373533021.838444</v>
      </c>
      <c r="Q84" s="44">
        <f t="shared" ca="1" si="16"/>
        <v>1315728857.2632236</v>
      </c>
      <c r="R84" s="28">
        <f t="shared" ca="1" si="5"/>
        <v>1.7113848441181641E-3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>
      <c r="A85" s="121">
        <v>38227</v>
      </c>
      <c r="B85" s="121">
        <v>-1.2076845152478199E-2</v>
      </c>
      <c r="C85" s="121">
        <v>1</v>
      </c>
      <c r="D85" s="123">
        <f t="shared" ref="D85:E143" si="17">A85/A$18</f>
        <v>3.8227000000000002</v>
      </c>
      <c r="E85" s="123">
        <f t="shared" si="17"/>
        <v>-1.2076845152478199E-2</v>
      </c>
      <c r="F85" s="44">
        <f t="shared" ref="F85:G143" si="18">$C85*D85</f>
        <v>3.8227000000000002</v>
      </c>
      <c r="G85" s="44">
        <f t="shared" si="18"/>
        <v>-1.2076845152478199E-2</v>
      </c>
      <c r="H85" s="44">
        <f t="shared" si="8"/>
        <v>14.613035290000001</v>
      </c>
      <c r="I85" s="44">
        <f t="shared" si="9"/>
        <v>55.861250003083008</v>
      </c>
      <c r="J85" s="44">
        <f t="shared" si="10"/>
        <v>213.54080038678543</v>
      </c>
      <c r="K85" s="44">
        <f t="shared" si="11"/>
        <v>-4.6166155964378418E-2</v>
      </c>
      <c r="L85" s="44">
        <f t="shared" si="12"/>
        <v>-0.1764793644050294</v>
      </c>
      <c r="M85" s="44">
        <f t="shared" ref="M85:M148" ca="1" si="19">+E$4+E$5*D85+E$6*D85^2</f>
        <v>-1.3188859307330329E-2</v>
      </c>
      <c r="N85" s="44">
        <f t="shared" ca="1" si="13"/>
        <v>1.2365754805914949E-6</v>
      </c>
      <c r="O85" s="124">
        <f t="shared" ca="1" si="14"/>
        <v>2532024801.8372855</v>
      </c>
      <c r="P85" s="44">
        <f t="shared" ca="1" si="15"/>
        <v>32238182247.658512</v>
      </c>
      <c r="Q85" s="44">
        <f t="shared" ca="1" si="16"/>
        <v>1264869014.0779221</v>
      </c>
      <c r="R85" s="28">
        <f t="shared" ref="R85:R148" ca="1" si="20">+E85-M85</f>
        <v>1.1120141548521291E-3</v>
      </c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>
      <c r="A86" s="121">
        <v>38325</v>
      </c>
      <c r="B86" s="121">
        <v>-9.1753025481011719E-3</v>
      </c>
      <c r="C86" s="121">
        <v>1</v>
      </c>
      <c r="D86" s="123">
        <f t="shared" si="17"/>
        <v>3.8325</v>
      </c>
      <c r="E86" s="123">
        <f t="shared" si="17"/>
        <v>-9.1753025481011719E-3</v>
      </c>
      <c r="F86" s="44">
        <f t="shared" si="18"/>
        <v>3.8325</v>
      </c>
      <c r="G86" s="44">
        <f t="shared" si="18"/>
        <v>-9.1753025481011719E-3</v>
      </c>
      <c r="H86" s="44">
        <f t="shared" ref="H86:H149" si="21">C86*D86*D86</f>
        <v>14.688056250000001</v>
      </c>
      <c r="I86" s="44">
        <f t="shared" ref="I86:I149" si="22">C86*D86*D86*D86</f>
        <v>56.291975578125005</v>
      </c>
      <c r="J86" s="44">
        <f t="shared" ref="J86:J149" si="23">C86*D86*D86*D86*D86</f>
        <v>215.73899640316409</v>
      </c>
      <c r="K86" s="44">
        <f t="shared" ref="K86:K149" si="24">C86*E86*D86</f>
        <v>-3.5164347015597744E-2</v>
      </c>
      <c r="L86" s="44">
        <f t="shared" ref="L86:L149" si="25">C86*E86*D86*D86</f>
        <v>-0.13476735993727834</v>
      </c>
      <c r="M86" s="44">
        <f t="shared" ca="1" si="19"/>
        <v>-1.3155732350922295E-2</v>
      </c>
      <c r="N86" s="44">
        <f t="shared" ref="N86:N149" ca="1" si="26">C86*(M86-E86)^2</f>
        <v>1.5843821415186602E-5</v>
      </c>
      <c r="O86" s="124">
        <f t="shared" ref="O86:O149" ca="1" si="27">(C86*O$1-O$2*F86+O$3*H86)^2</f>
        <v>2450985260.4717641</v>
      </c>
      <c r="P86" s="44">
        <f t="shared" ref="P86:P149" ca="1" si="28">(-C86*O$2+O$4*F86-O$5*H86)^2</f>
        <v>31067664864.458191</v>
      </c>
      <c r="Q86" s="44">
        <f t="shared" ref="Q86:Q149" ca="1" si="29">+(C86*O$3-F86*O$5+H86*O$6)^2</f>
        <v>1212581910.3264153</v>
      </c>
      <c r="R86" s="28">
        <f t="shared" ca="1" si="20"/>
        <v>3.9804298028211227E-3</v>
      </c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>
      <c r="A87" s="121">
        <v>38340.5</v>
      </c>
      <c r="B87" s="121">
        <v>-7.4561810179147869E-3</v>
      </c>
      <c r="C87" s="121">
        <v>1</v>
      </c>
      <c r="D87" s="123">
        <f t="shared" si="17"/>
        <v>3.83405</v>
      </c>
      <c r="E87" s="123">
        <f t="shared" si="17"/>
        <v>-7.4561810179147869E-3</v>
      </c>
      <c r="F87" s="44">
        <f t="shared" si="18"/>
        <v>3.83405</v>
      </c>
      <c r="G87" s="44">
        <f t="shared" si="18"/>
        <v>-7.4561810179147869E-3</v>
      </c>
      <c r="H87" s="44">
        <f t="shared" si="21"/>
        <v>14.6999394025</v>
      </c>
      <c r="I87" s="44">
        <f t="shared" si="22"/>
        <v>56.360302666155121</v>
      </c>
      <c r="J87" s="44">
        <f t="shared" si="23"/>
        <v>216.08821843717203</v>
      </c>
      <c r="K87" s="44">
        <f t="shared" si="24"/>
        <v>-2.8587370831736188E-2</v>
      </c>
      <c r="L87" s="44">
        <f t="shared" si="25"/>
        <v>-0.10960540913741813</v>
      </c>
      <c r="M87" s="44">
        <f t="shared" ca="1" si="19"/>
        <v>-1.3150462445978214E-2</v>
      </c>
      <c r="N87" s="44">
        <f t="shared" ca="1" si="26"/>
        <v>3.2424840981988068E-5</v>
      </c>
      <c r="O87" s="124">
        <f t="shared" ca="1" si="27"/>
        <v>2438212045.5111232</v>
      </c>
      <c r="P87" s="44">
        <f t="shared" ca="1" si="28"/>
        <v>30883789830.03603</v>
      </c>
      <c r="Q87" s="44">
        <f t="shared" ca="1" si="29"/>
        <v>1204382311.1726587</v>
      </c>
      <c r="R87" s="28">
        <f t="shared" ca="1" si="20"/>
        <v>5.6942814280634274E-3</v>
      </c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>
      <c r="A88" s="121">
        <v>38394.5</v>
      </c>
      <c r="B88" s="121">
        <v>-1.061859631590778E-2</v>
      </c>
      <c r="C88" s="121">
        <v>1</v>
      </c>
      <c r="D88" s="123">
        <f t="shared" si="17"/>
        <v>3.8394499999999998</v>
      </c>
      <c r="E88" s="123">
        <f t="shared" si="17"/>
        <v>-1.061859631590778E-2</v>
      </c>
      <c r="F88" s="44">
        <f t="shared" si="18"/>
        <v>3.8394499999999998</v>
      </c>
      <c r="G88" s="44">
        <f t="shared" si="18"/>
        <v>-1.061859631590778E-2</v>
      </c>
      <c r="H88" s="44">
        <f t="shared" si="21"/>
        <v>14.741376302499999</v>
      </c>
      <c r="I88" s="44">
        <f t="shared" si="22"/>
        <v>56.598777244633617</v>
      </c>
      <c r="J88" s="44">
        <f t="shared" si="23"/>
        <v>217.30817529190853</v>
      </c>
      <c r="K88" s="44">
        <f t="shared" si="24"/>
        <v>-4.0769569625112127E-2</v>
      </c>
      <c r="L88" s="44">
        <f t="shared" si="25"/>
        <v>-0.15653272409713676</v>
      </c>
      <c r="M88" s="44">
        <f t="shared" ca="1" si="19"/>
        <v>-1.3132037845283131E-2</v>
      </c>
      <c r="N88" s="44">
        <f t="shared" ca="1" si="26"/>
        <v>6.3173883215887025E-6</v>
      </c>
      <c r="O88" s="124">
        <f t="shared" ca="1" si="27"/>
        <v>2393810845.3044672</v>
      </c>
      <c r="P88" s="44">
        <f t="shared" ca="1" si="28"/>
        <v>30245925846.217007</v>
      </c>
      <c r="Q88" s="44">
        <f t="shared" ca="1" si="29"/>
        <v>1175968346.0427186</v>
      </c>
      <c r="R88" s="28">
        <f t="shared" ca="1" si="20"/>
        <v>2.5134415293753508E-3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spans="1:35">
      <c r="A89" s="121">
        <v>39158</v>
      </c>
      <c r="B89" s="121">
        <v>-9.712190403661225E-3</v>
      </c>
      <c r="C89" s="121">
        <v>1</v>
      </c>
      <c r="D89" s="123">
        <f t="shared" si="17"/>
        <v>3.9157999999999999</v>
      </c>
      <c r="E89" s="123">
        <f t="shared" si="17"/>
        <v>-9.712190403661225E-3</v>
      </c>
      <c r="F89" s="44">
        <f t="shared" si="18"/>
        <v>3.9157999999999999</v>
      </c>
      <c r="G89" s="44">
        <f t="shared" si="18"/>
        <v>-9.712190403661225E-3</v>
      </c>
      <c r="H89" s="44">
        <f t="shared" si="21"/>
        <v>15.33348964</v>
      </c>
      <c r="I89" s="44">
        <f t="shared" si="22"/>
        <v>60.042878732311998</v>
      </c>
      <c r="J89" s="44">
        <f t="shared" si="23"/>
        <v>235.11590453998733</v>
      </c>
      <c r="K89" s="44">
        <f t="shared" si="24"/>
        <v>-3.8030995182656624E-2</v>
      </c>
      <c r="L89" s="44">
        <f t="shared" si="25"/>
        <v>-0.14892177093624681</v>
      </c>
      <c r="M89" s="44">
        <f t="shared" ca="1" si="19"/>
        <v>-1.2860735649104386E-2</v>
      </c>
      <c r="N89" s="44">
        <f t="shared" ca="1" si="26"/>
        <v>9.913337162602738E-6</v>
      </c>
      <c r="O89" s="124">
        <f t="shared" ca="1" si="27"/>
        <v>1786400083.8286014</v>
      </c>
      <c r="P89" s="44">
        <f t="shared" ca="1" si="28"/>
        <v>21723448425.689564</v>
      </c>
      <c r="Q89" s="44">
        <f t="shared" ca="1" si="29"/>
        <v>801592704.62905586</v>
      </c>
      <c r="R89" s="28">
        <f t="shared" ca="1" si="20"/>
        <v>3.1485452454431614E-3</v>
      </c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>
      <c r="A90" s="121">
        <v>39358.5</v>
      </c>
      <c r="B90" s="121">
        <v>-1.4280973140557762E-2</v>
      </c>
      <c r="C90" s="121">
        <v>1</v>
      </c>
      <c r="D90" s="123">
        <f t="shared" si="17"/>
        <v>3.9358499999999998</v>
      </c>
      <c r="E90" s="123">
        <f t="shared" si="17"/>
        <v>-1.4280973140557762E-2</v>
      </c>
      <c r="F90" s="44">
        <f t="shared" si="18"/>
        <v>3.9358499999999998</v>
      </c>
      <c r="G90" s="44">
        <f t="shared" si="18"/>
        <v>-1.4280973140557762E-2</v>
      </c>
      <c r="H90" s="44">
        <f t="shared" si="21"/>
        <v>15.490915222499998</v>
      </c>
      <c r="I90" s="44">
        <f t="shared" si="22"/>
        <v>60.969918678476617</v>
      </c>
      <c r="J90" s="44">
        <f t="shared" si="23"/>
        <v>239.96845443068219</v>
      </c>
      <c r="K90" s="44">
        <f t="shared" si="24"/>
        <v>-5.6207768135264263E-2</v>
      </c>
      <c r="L90" s="44">
        <f t="shared" si="25"/>
        <v>-0.22122534421517984</v>
      </c>
      <c r="M90" s="44">
        <f t="shared" ca="1" si="19"/>
        <v>-1.2786145917299711E-2</v>
      </c>
      <c r="N90" s="44">
        <f t="shared" ca="1" si="26"/>
        <v>2.2345084273933766E-6</v>
      </c>
      <c r="O90" s="124">
        <f t="shared" ca="1" si="27"/>
        <v>1634715269.2025812</v>
      </c>
      <c r="P90" s="44">
        <f t="shared" ca="1" si="28"/>
        <v>19655111444.963707</v>
      </c>
      <c r="Q90" s="44">
        <f t="shared" ca="1" si="29"/>
        <v>712532524.46814895</v>
      </c>
      <c r="R90" s="28">
        <f t="shared" ca="1" si="20"/>
        <v>-1.4948272232580516E-3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>
      <c r="A91" s="121">
        <v>39358.5</v>
      </c>
      <c r="B91" s="121">
        <v>-1.4180973135808017E-2</v>
      </c>
      <c r="C91" s="121">
        <v>1</v>
      </c>
      <c r="D91" s="123">
        <f t="shared" si="17"/>
        <v>3.9358499999999998</v>
      </c>
      <c r="E91" s="123">
        <f t="shared" si="17"/>
        <v>-1.4180973135808017E-2</v>
      </c>
      <c r="F91" s="44">
        <f t="shared" si="18"/>
        <v>3.9358499999999998</v>
      </c>
      <c r="G91" s="44">
        <f t="shared" si="18"/>
        <v>-1.4180973135808017E-2</v>
      </c>
      <c r="H91" s="44">
        <f t="shared" si="21"/>
        <v>15.490915222499998</v>
      </c>
      <c r="I91" s="44">
        <f t="shared" si="22"/>
        <v>60.969918678476617</v>
      </c>
      <c r="J91" s="44">
        <f t="shared" si="23"/>
        <v>239.96845443068219</v>
      </c>
      <c r="K91" s="44">
        <f t="shared" si="24"/>
        <v>-5.5814183116569979E-2</v>
      </c>
      <c r="L91" s="44">
        <f t="shared" si="25"/>
        <v>-0.21967625261935195</v>
      </c>
      <c r="M91" s="44">
        <f t="shared" ca="1" si="19"/>
        <v>-1.2786145917299711E-2</v>
      </c>
      <c r="N91" s="44">
        <f t="shared" ca="1" si="26"/>
        <v>1.9455429694916189E-6</v>
      </c>
      <c r="O91" s="124">
        <f t="shared" ca="1" si="27"/>
        <v>1634715269.2025812</v>
      </c>
      <c r="P91" s="44">
        <f t="shared" ca="1" si="28"/>
        <v>19655111444.963707</v>
      </c>
      <c r="Q91" s="44">
        <f t="shared" ca="1" si="29"/>
        <v>712532524.46814895</v>
      </c>
      <c r="R91" s="28">
        <f t="shared" ca="1" si="20"/>
        <v>-1.3948272185083065E-3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35">
      <c r="A92" s="121">
        <v>39358.5</v>
      </c>
      <c r="B92" s="121">
        <v>-1.408097313833423E-2</v>
      </c>
      <c r="C92" s="121">
        <v>1</v>
      </c>
      <c r="D92" s="123">
        <f t="shared" si="17"/>
        <v>3.9358499999999998</v>
      </c>
      <c r="E92" s="123">
        <f t="shared" si="17"/>
        <v>-1.408097313833423E-2</v>
      </c>
      <c r="F92" s="44">
        <f t="shared" si="18"/>
        <v>3.9358499999999998</v>
      </c>
      <c r="G92" s="44">
        <f t="shared" si="18"/>
        <v>-1.408097313833423E-2</v>
      </c>
      <c r="H92" s="44">
        <f t="shared" si="21"/>
        <v>15.490915222499998</v>
      </c>
      <c r="I92" s="44">
        <f t="shared" si="22"/>
        <v>60.969918678476617</v>
      </c>
      <c r="J92" s="44">
        <f t="shared" si="23"/>
        <v>239.96845443068219</v>
      </c>
      <c r="K92" s="44">
        <f t="shared" si="24"/>
        <v>-5.5420598126512774E-2</v>
      </c>
      <c r="L92" s="44">
        <f t="shared" si="25"/>
        <v>-0.21812716113623529</v>
      </c>
      <c r="M92" s="44">
        <f t="shared" ca="1" si="19"/>
        <v>-1.2786145917299711E-2</v>
      </c>
      <c r="N92" s="44">
        <f t="shared" ca="1" si="26"/>
        <v>1.6765775323319751E-6</v>
      </c>
      <c r="O92" s="124">
        <f t="shared" ca="1" si="27"/>
        <v>1634715269.2025812</v>
      </c>
      <c r="P92" s="44">
        <f t="shared" ca="1" si="28"/>
        <v>19655111444.963707</v>
      </c>
      <c r="Q92" s="44">
        <f t="shared" ca="1" si="29"/>
        <v>712532524.46814895</v>
      </c>
      <c r="R92" s="28">
        <f t="shared" ca="1" si="20"/>
        <v>-1.2948272210345189E-3</v>
      </c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>
      <c r="A93" s="121">
        <v>40011</v>
      </c>
      <c r="B93" s="121">
        <v>-1.1801824664871674E-2</v>
      </c>
      <c r="C93" s="121">
        <v>1</v>
      </c>
      <c r="D93" s="123">
        <f t="shared" si="17"/>
        <v>4.0011000000000001</v>
      </c>
      <c r="E93" s="123">
        <f t="shared" si="17"/>
        <v>-1.1801824664871674E-2</v>
      </c>
      <c r="F93" s="44">
        <f t="shared" si="18"/>
        <v>4.0011000000000001</v>
      </c>
      <c r="G93" s="44">
        <f t="shared" si="18"/>
        <v>-1.1801824664871674E-2</v>
      </c>
      <c r="H93" s="44">
        <f t="shared" si="21"/>
        <v>16.008801210000001</v>
      </c>
      <c r="I93" s="44">
        <f t="shared" si="22"/>
        <v>64.052814521331001</v>
      </c>
      <c r="J93" s="44">
        <f t="shared" si="23"/>
        <v>256.2817161812975</v>
      </c>
      <c r="K93" s="44">
        <f t="shared" si="24"/>
        <v>-4.7220280666618056E-2</v>
      </c>
      <c r="L93" s="44">
        <f t="shared" si="25"/>
        <v>-0.18893306497520551</v>
      </c>
      <c r="M93" s="44">
        <f t="shared" ca="1" si="19"/>
        <v>-1.2533774160164778E-2</v>
      </c>
      <c r="N93" s="44">
        <f t="shared" ca="1" si="26"/>
        <v>5.3575006365983002E-7</v>
      </c>
      <c r="O93" s="124">
        <f t="shared" ca="1" si="27"/>
        <v>1170836017.6870658</v>
      </c>
      <c r="P93" s="44">
        <f t="shared" ca="1" si="28"/>
        <v>13488225110.906847</v>
      </c>
      <c r="Q93" s="44">
        <f t="shared" ca="1" si="29"/>
        <v>453001238.05990678</v>
      </c>
      <c r="R93" s="28">
        <f t="shared" ca="1" si="20"/>
        <v>7.3194949529310424E-4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spans="1:35">
      <c r="A94" s="121">
        <v>40082.5</v>
      </c>
      <c r="B94" s="121">
        <v>-1.1810393072664738E-2</v>
      </c>
      <c r="C94" s="121">
        <v>1</v>
      </c>
      <c r="D94" s="123">
        <f t="shared" si="17"/>
        <v>4.0082500000000003</v>
      </c>
      <c r="E94" s="123">
        <f t="shared" si="17"/>
        <v>-1.1810393072664738E-2</v>
      </c>
      <c r="F94" s="44">
        <f t="shared" si="18"/>
        <v>4.0082500000000003</v>
      </c>
      <c r="G94" s="44">
        <f t="shared" si="18"/>
        <v>-1.1810393072664738E-2</v>
      </c>
      <c r="H94" s="44">
        <f t="shared" si="21"/>
        <v>16.066068062500001</v>
      </c>
      <c r="I94" s="44">
        <f t="shared" si="22"/>
        <v>64.396817311515633</v>
      </c>
      <c r="J94" s="44">
        <f t="shared" si="23"/>
        <v>258.11854298888255</v>
      </c>
      <c r="K94" s="44">
        <f t="shared" si="24"/>
        <v>-4.7339008033508441E-2</v>
      </c>
      <c r="L94" s="44">
        <f t="shared" si="25"/>
        <v>-0.18974657895031022</v>
      </c>
      <c r="M94" s="44">
        <f t="shared" ca="1" si="19"/>
        <v>-1.2505224010273944E-2</v>
      </c>
      <c r="N94" s="44">
        <f t="shared" ca="1" si="26"/>
        <v>4.8279003185888834E-7</v>
      </c>
      <c r="O94" s="124">
        <f t="shared" ca="1" si="27"/>
        <v>1123172480.0275621</v>
      </c>
      <c r="P94" s="44">
        <f t="shared" ca="1" si="28"/>
        <v>12869071481.296316</v>
      </c>
      <c r="Q94" s="44">
        <f t="shared" ca="1" si="29"/>
        <v>427580213.35034019</v>
      </c>
      <c r="R94" s="28">
        <f t="shared" ca="1" si="20"/>
        <v>6.94830937609206E-4</v>
      </c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spans="1:35">
      <c r="A95" s="121">
        <v>40082.5</v>
      </c>
      <c r="B95" s="121">
        <v>-1.171039307519095E-2</v>
      </c>
      <c r="C95" s="121">
        <v>1</v>
      </c>
      <c r="D95" s="123">
        <f t="shared" si="17"/>
        <v>4.0082500000000003</v>
      </c>
      <c r="E95" s="123">
        <f t="shared" si="17"/>
        <v>-1.171039307519095E-2</v>
      </c>
      <c r="F95" s="44">
        <f t="shared" si="18"/>
        <v>4.0082500000000003</v>
      </c>
      <c r="G95" s="44">
        <f t="shared" si="18"/>
        <v>-1.171039307519095E-2</v>
      </c>
      <c r="H95" s="44">
        <f t="shared" si="21"/>
        <v>16.066068062500001</v>
      </c>
      <c r="I95" s="44">
        <f t="shared" si="22"/>
        <v>64.396817311515633</v>
      </c>
      <c r="J95" s="44">
        <f t="shared" si="23"/>
        <v>258.11854298888255</v>
      </c>
      <c r="K95" s="44">
        <f t="shared" si="24"/>
        <v>-4.6938183043634132E-2</v>
      </c>
      <c r="L95" s="44">
        <f t="shared" si="25"/>
        <v>-0.18813997218464654</v>
      </c>
      <c r="M95" s="44">
        <f t="shared" ca="1" si="19"/>
        <v>-1.2505224010273944E-2</v>
      </c>
      <c r="N95" s="44">
        <f t="shared" ca="1" si="26"/>
        <v>6.3175621536490584E-7</v>
      </c>
      <c r="O95" s="124">
        <f t="shared" ca="1" si="27"/>
        <v>1123172480.0275621</v>
      </c>
      <c r="P95" s="44">
        <f t="shared" ca="1" si="28"/>
        <v>12869071481.296316</v>
      </c>
      <c r="Q95" s="44">
        <f t="shared" ca="1" si="29"/>
        <v>427580213.35034019</v>
      </c>
      <c r="R95" s="28">
        <f t="shared" ca="1" si="20"/>
        <v>7.9483093508299352E-4</v>
      </c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spans="1:35">
      <c r="A96" s="121">
        <v>40159.5</v>
      </c>
      <c r="B96" s="121">
        <v>-1.0973466734867543E-2</v>
      </c>
      <c r="C96" s="121">
        <v>1</v>
      </c>
      <c r="D96" s="123">
        <f t="shared" si="17"/>
        <v>4.0159500000000001</v>
      </c>
      <c r="E96" s="123">
        <f t="shared" si="17"/>
        <v>-1.0973466734867543E-2</v>
      </c>
      <c r="F96" s="44">
        <f t="shared" si="18"/>
        <v>4.0159500000000001</v>
      </c>
      <c r="G96" s="44">
        <f t="shared" si="18"/>
        <v>-1.0973466734867543E-2</v>
      </c>
      <c r="H96" s="44">
        <f t="shared" si="21"/>
        <v>16.127854402500002</v>
      </c>
      <c r="I96" s="44">
        <f t="shared" si="22"/>
        <v>64.768656887719885</v>
      </c>
      <c r="J96" s="44">
        <f t="shared" si="23"/>
        <v>260.10768762823869</v>
      </c>
      <c r="K96" s="44">
        <f t="shared" si="24"/>
        <v>-4.4068893733891314E-2</v>
      </c>
      <c r="L96" s="44">
        <f t="shared" si="25"/>
        <v>-0.17697847379062082</v>
      </c>
      <c r="M96" s="44">
        <f t="shared" ca="1" si="19"/>
        <v>-1.2474279863052148E-2</v>
      </c>
      <c r="N96" s="44">
        <f t="shared" ca="1" si="26"/>
        <v>2.252440045731261E-6</v>
      </c>
      <c r="O96" s="124">
        <f t="shared" ca="1" si="27"/>
        <v>1072620536.3095824</v>
      </c>
      <c r="P96" s="44">
        <f t="shared" ca="1" si="28"/>
        <v>12215596414.106064</v>
      </c>
      <c r="Q96" s="44">
        <f t="shared" ca="1" si="29"/>
        <v>400909166.20362782</v>
      </c>
      <c r="R96" s="28">
        <f t="shared" ca="1" si="20"/>
        <v>1.5008131281846054E-3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>
      <c r="A97" s="121">
        <v>40162</v>
      </c>
      <c r="B97" s="121">
        <v>-1.1580060039705131E-2</v>
      </c>
      <c r="C97" s="121">
        <v>1</v>
      </c>
      <c r="D97" s="123">
        <f t="shared" si="17"/>
        <v>4.0162000000000004</v>
      </c>
      <c r="E97" s="123">
        <f t="shared" si="17"/>
        <v>-1.1580060039705131E-2</v>
      </c>
      <c r="F97" s="44">
        <f t="shared" si="18"/>
        <v>4.0162000000000004</v>
      </c>
      <c r="G97" s="44">
        <f t="shared" si="18"/>
        <v>-1.1580060039705131E-2</v>
      </c>
      <c r="H97" s="44">
        <f t="shared" si="21"/>
        <v>16.129862440000004</v>
      </c>
      <c r="I97" s="44">
        <f t="shared" si="22"/>
        <v>64.780753531528021</v>
      </c>
      <c r="J97" s="44">
        <f t="shared" si="23"/>
        <v>260.17246233332287</v>
      </c>
      <c r="K97" s="44">
        <f t="shared" si="24"/>
        <v>-4.6507837131463753E-2</v>
      </c>
      <c r="L97" s="44">
        <f t="shared" si="25"/>
        <v>-0.18678477548738476</v>
      </c>
      <c r="M97" s="44">
        <f t="shared" ca="1" si="19"/>
        <v>-1.2473271744310004E-2</v>
      </c>
      <c r="N97" s="44">
        <f t="shared" ca="1" si="26"/>
        <v>7.9782714924314179E-7</v>
      </c>
      <c r="O97" s="124">
        <f t="shared" ca="1" si="27"/>
        <v>1070993023.9651421</v>
      </c>
      <c r="P97" s="44">
        <f t="shared" ca="1" si="28"/>
        <v>12194613629.163132</v>
      </c>
      <c r="Q97" s="44">
        <f t="shared" ca="1" si="29"/>
        <v>400055613.45661211</v>
      </c>
      <c r="R97" s="28">
        <f t="shared" ca="1" si="20"/>
        <v>8.9321170460487237E-4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35">
      <c r="A98" s="121">
        <v>40213.5</v>
      </c>
      <c r="B98" s="121">
        <v>-9.9358820370980538E-3</v>
      </c>
      <c r="C98" s="121">
        <v>1</v>
      </c>
      <c r="D98" s="123">
        <f t="shared" si="17"/>
        <v>4.02135</v>
      </c>
      <c r="E98" s="123">
        <f t="shared" si="17"/>
        <v>-9.9358820370980538E-3</v>
      </c>
      <c r="F98" s="44">
        <f t="shared" si="18"/>
        <v>4.02135</v>
      </c>
      <c r="G98" s="44">
        <f t="shared" si="18"/>
        <v>-9.9358820370980538E-3</v>
      </c>
      <c r="H98" s="44">
        <f t="shared" si="21"/>
        <v>16.171255822500001</v>
      </c>
      <c r="I98" s="44">
        <f t="shared" si="22"/>
        <v>65.030279601810378</v>
      </c>
      <c r="J98" s="44">
        <f t="shared" si="23"/>
        <v>261.50951487674018</v>
      </c>
      <c r="K98" s="44">
        <f t="shared" si="24"/>
        <v>-3.9955659229884262E-2</v>
      </c>
      <c r="L98" s="44">
        <f t="shared" si="25"/>
        <v>-0.16067569024409509</v>
      </c>
      <c r="M98" s="44">
        <f t="shared" ca="1" si="19"/>
        <v>-1.2452456383248111E-2</v>
      </c>
      <c r="N98" s="44">
        <f t="shared" ca="1" si="26"/>
        <v>6.3331464397005877E-6</v>
      </c>
      <c r="O98" s="124">
        <f t="shared" ca="1" si="27"/>
        <v>1037662335.1984668</v>
      </c>
      <c r="P98" s="44">
        <f t="shared" ca="1" si="28"/>
        <v>11765674046.92593</v>
      </c>
      <c r="Q98" s="44">
        <f t="shared" ca="1" si="29"/>
        <v>382647364.4511202</v>
      </c>
      <c r="R98" s="28">
        <f t="shared" ca="1" si="20"/>
        <v>2.5165743461500571E-3</v>
      </c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spans="1:35">
      <c r="A99" s="121">
        <v>40219</v>
      </c>
      <c r="B99" s="121">
        <v>-1.0390387295046821E-2</v>
      </c>
      <c r="C99" s="121">
        <v>1</v>
      </c>
      <c r="D99" s="123">
        <f t="shared" si="17"/>
        <v>4.0218999999999996</v>
      </c>
      <c r="E99" s="123">
        <f t="shared" si="17"/>
        <v>-1.0390387295046821E-2</v>
      </c>
      <c r="F99" s="44">
        <f t="shared" si="18"/>
        <v>4.0218999999999996</v>
      </c>
      <c r="G99" s="44">
        <f t="shared" si="18"/>
        <v>-1.0390387295046821E-2</v>
      </c>
      <c r="H99" s="44">
        <f t="shared" si="21"/>
        <v>16.175679609999996</v>
      </c>
      <c r="I99" s="44">
        <f t="shared" si="22"/>
        <v>65.056965823458981</v>
      </c>
      <c r="J99" s="44">
        <f t="shared" si="23"/>
        <v>261.65261084536962</v>
      </c>
      <c r="K99" s="44">
        <f t="shared" si="24"/>
        <v>-4.1789098661948805E-2</v>
      </c>
      <c r="L99" s="44">
        <f t="shared" si="25"/>
        <v>-0.16807157590849189</v>
      </c>
      <c r="M99" s="44">
        <f t="shared" ca="1" si="19"/>
        <v>-1.245022795955893E-2</v>
      </c>
      <c r="N99" s="44">
        <f t="shared" ca="1" si="26"/>
        <v>4.2429435631776857E-6</v>
      </c>
      <c r="O99" s="124">
        <f t="shared" ca="1" si="27"/>
        <v>1034125013.0232278</v>
      </c>
      <c r="P99" s="44">
        <f t="shared" ca="1" si="28"/>
        <v>11720239287.724754</v>
      </c>
      <c r="Q99" s="44">
        <f t="shared" ca="1" si="29"/>
        <v>380808032.00082725</v>
      </c>
      <c r="R99" s="28">
        <f t="shared" ca="1" si="20"/>
        <v>2.0598406645121088E-3</v>
      </c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>
      <c r="A100" s="121">
        <v>40251.5</v>
      </c>
      <c r="B100" s="121">
        <v>-9.3761002062819898E-3</v>
      </c>
      <c r="C100" s="121">
        <v>1</v>
      </c>
      <c r="D100" s="123">
        <f t="shared" si="17"/>
        <v>4.02515</v>
      </c>
      <c r="E100" s="123">
        <f t="shared" si="17"/>
        <v>-9.3761002062819898E-3</v>
      </c>
      <c r="F100" s="44">
        <f t="shared" si="18"/>
        <v>4.02515</v>
      </c>
      <c r="G100" s="44">
        <f t="shared" si="18"/>
        <v>-9.3761002062819898E-3</v>
      </c>
      <c r="H100" s="44">
        <f t="shared" si="21"/>
        <v>16.201832522499998</v>
      </c>
      <c r="I100" s="44">
        <f t="shared" si="22"/>
        <v>65.214806177940872</v>
      </c>
      <c r="J100" s="44">
        <f t="shared" si="23"/>
        <v>262.49937708713873</v>
      </c>
      <c r="K100" s="44">
        <f t="shared" si="24"/>
        <v>-3.7740209745315952E-2</v>
      </c>
      <c r="L100" s="44">
        <f t="shared" si="25"/>
        <v>-0.1519100052563585</v>
      </c>
      <c r="M100" s="44">
        <f t="shared" ca="1" si="19"/>
        <v>-1.243703863426416E-2</v>
      </c>
      <c r="N100" s="44">
        <f t="shared" ca="1" si="26"/>
        <v>9.3693440598979558E-6</v>
      </c>
      <c r="O100" s="124">
        <f t="shared" ca="1" si="27"/>
        <v>1013311340.6192112</v>
      </c>
      <c r="P100" s="44">
        <f t="shared" ca="1" si="28"/>
        <v>11453245639.789833</v>
      </c>
      <c r="Q100" s="44">
        <f t="shared" ca="1" si="29"/>
        <v>370017729.86201346</v>
      </c>
      <c r="R100" s="28">
        <f t="shared" ca="1" si="20"/>
        <v>3.0609384279821697E-3</v>
      </c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>
      <c r="A101" s="121">
        <v>40336</v>
      </c>
      <c r="B101" s="121">
        <v>-9.258953774406109E-3</v>
      </c>
      <c r="C101" s="121">
        <v>1</v>
      </c>
      <c r="D101" s="123">
        <f t="shared" si="17"/>
        <v>4.0335999999999999</v>
      </c>
      <c r="E101" s="123">
        <f t="shared" si="17"/>
        <v>-9.258953774406109E-3</v>
      </c>
      <c r="F101" s="44">
        <f t="shared" si="18"/>
        <v>4.0335999999999999</v>
      </c>
      <c r="G101" s="44">
        <f t="shared" si="18"/>
        <v>-9.258953774406109E-3</v>
      </c>
      <c r="H101" s="44">
        <f t="shared" si="21"/>
        <v>16.269928959999998</v>
      </c>
      <c r="I101" s="44">
        <f t="shared" si="22"/>
        <v>65.626385453055988</v>
      </c>
      <c r="J101" s="44">
        <f t="shared" si="23"/>
        <v>264.71058836344662</v>
      </c>
      <c r="K101" s="44">
        <f t="shared" si="24"/>
        <v>-3.7346915944444482E-2</v>
      </c>
      <c r="L101" s="44">
        <f t="shared" si="25"/>
        <v>-0.15064252015351126</v>
      </c>
      <c r="M101" s="44">
        <f t="shared" ca="1" si="19"/>
        <v>-1.2402575338987906E-2</v>
      </c>
      <c r="N101" s="44">
        <f t="shared" ca="1" si="26"/>
        <v>9.8823565413037065E-6</v>
      </c>
      <c r="O101" s="124">
        <f t="shared" ca="1" si="27"/>
        <v>959916432.63902009</v>
      </c>
      <c r="P101" s="44">
        <f t="shared" ca="1" si="28"/>
        <v>10771054212.891117</v>
      </c>
      <c r="Q101" s="44">
        <f t="shared" ca="1" si="29"/>
        <v>342596439.45379382</v>
      </c>
      <c r="R101" s="28">
        <f t="shared" ca="1" si="20"/>
        <v>3.1436215645817972E-3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35">
      <c r="A102" s="121">
        <v>41175</v>
      </c>
      <c r="B102" s="121">
        <v>-1.1491665558423847E-2</v>
      </c>
      <c r="C102" s="121">
        <v>1</v>
      </c>
      <c r="D102" s="123">
        <f t="shared" si="17"/>
        <v>4.1174999999999997</v>
      </c>
      <c r="E102" s="123">
        <f t="shared" si="17"/>
        <v>-1.1491665558423847E-2</v>
      </c>
      <c r="F102" s="44">
        <f t="shared" si="18"/>
        <v>4.1174999999999997</v>
      </c>
      <c r="G102" s="44">
        <f t="shared" si="18"/>
        <v>-1.1491665558423847E-2</v>
      </c>
      <c r="H102" s="44">
        <f t="shared" si="21"/>
        <v>16.953806249999996</v>
      </c>
      <c r="I102" s="44">
        <f t="shared" si="22"/>
        <v>69.807297234374985</v>
      </c>
      <c r="J102" s="44">
        <f t="shared" si="23"/>
        <v>287.431546362539</v>
      </c>
      <c r="K102" s="44">
        <f t="shared" si="24"/>
        <v>-4.7316932936810184E-2</v>
      </c>
      <c r="L102" s="44">
        <f t="shared" si="25"/>
        <v>-0.19482747136731593</v>
      </c>
      <c r="M102" s="44">
        <f t="shared" ca="1" si="19"/>
        <v>-1.2046984135148511E-2</v>
      </c>
      <c r="N102" s="44">
        <f t="shared" ca="1" si="26"/>
        <v>3.0837872165550612E-7</v>
      </c>
      <c r="O102" s="124">
        <f t="shared" ca="1" si="27"/>
        <v>492909926.00039649</v>
      </c>
      <c r="P102" s="44">
        <f t="shared" ca="1" si="28"/>
        <v>5004717377.1745396</v>
      </c>
      <c r="Q102" s="44">
        <f t="shared" ca="1" si="29"/>
        <v>123227214.83303609</v>
      </c>
      <c r="R102" s="28">
        <f t="shared" ca="1" si="20"/>
        <v>5.5531857672466364E-4</v>
      </c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35">
      <c r="A103" s="121">
        <v>41299</v>
      </c>
      <c r="B103" s="121">
        <v>-1.1438693276431877E-2</v>
      </c>
      <c r="C103" s="121">
        <v>1</v>
      </c>
      <c r="D103" s="123">
        <f t="shared" si="17"/>
        <v>4.1299000000000001</v>
      </c>
      <c r="E103" s="123">
        <f t="shared" si="17"/>
        <v>-1.1438693276431877E-2</v>
      </c>
      <c r="F103" s="44">
        <f t="shared" si="18"/>
        <v>4.1299000000000001</v>
      </c>
      <c r="G103" s="44">
        <f t="shared" si="18"/>
        <v>-1.1438693276431877E-2</v>
      </c>
      <c r="H103" s="44">
        <f t="shared" si="21"/>
        <v>17.05607401</v>
      </c>
      <c r="I103" s="44">
        <f t="shared" si="22"/>
        <v>70.439880053899003</v>
      </c>
      <c r="J103" s="44">
        <f t="shared" si="23"/>
        <v>290.90966063459751</v>
      </c>
      <c r="K103" s="44">
        <f t="shared" si="24"/>
        <v>-4.7240659362336013E-2</v>
      </c>
      <c r="L103" s="44">
        <f t="shared" si="25"/>
        <v>-0.19509919910051152</v>
      </c>
      <c r="M103" s="44">
        <f t="shared" ca="1" si="19"/>
        <v>-1.1992363549955459E-2</v>
      </c>
      <c r="N103" s="44">
        <f t="shared" ca="1" si="26"/>
        <v>3.0655077178367747E-7</v>
      </c>
      <c r="O103" s="124">
        <f t="shared" ca="1" si="27"/>
        <v>434774493.47714359</v>
      </c>
      <c r="P103" s="44">
        <f t="shared" ca="1" si="28"/>
        <v>4319249538.430398</v>
      </c>
      <c r="Q103" s="44">
        <f t="shared" ca="1" si="29"/>
        <v>99514991.07623902</v>
      </c>
      <c r="R103" s="28">
        <f t="shared" ca="1" si="20"/>
        <v>5.5367027352358142E-4</v>
      </c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>
      <c r="A104" s="121">
        <v>41924.5</v>
      </c>
      <c r="B104" s="121">
        <v>-1.0028337164840195E-2</v>
      </c>
      <c r="C104" s="121">
        <v>1</v>
      </c>
      <c r="D104" s="123">
        <f t="shared" si="17"/>
        <v>4.19245</v>
      </c>
      <c r="E104" s="123">
        <f t="shared" si="17"/>
        <v>-1.0028337164840195E-2</v>
      </c>
      <c r="F104" s="44">
        <f t="shared" si="18"/>
        <v>4.19245</v>
      </c>
      <c r="G104" s="44">
        <f t="shared" si="18"/>
        <v>-1.0028337164840195E-2</v>
      </c>
      <c r="H104" s="44">
        <f t="shared" si="21"/>
        <v>17.5766370025</v>
      </c>
      <c r="I104" s="44">
        <f t="shared" si="22"/>
        <v>73.689171801131124</v>
      </c>
      <c r="J104" s="44">
        <f t="shared" si="23"/>
        <v>308.93816831765218</v>
      </c>
      <c r="K104" s="44">
        <f t="shared" si="24"/>
        <v>-4.2043302146734275E-2</v>
      </c>
      <c r="L104" s="44">
        <f t="shared" si="25"/>
        <v>-0.17626444208507611</v>
      </c>
      <c r="M104" s="44">
        <f t="shared" ca="1" si="19"/>
        <v>-1.1708726865527604E-2</v>
      </c>
      <c r="N104" s="44">
        <f t="shared" ca="1" si="26"/>
        <v>2.8237095461763174E-6</v>
      </c>
      <c r="O104" s="124">
        <f t="shared" ca="1" si="27"/>
        <v>191363147.91854799</v>
      </c>
      <c r="P104" s="44">
        <f t="shared" ca="1" si="28"/>
        <v>1586721900.0355833</v>
      </c>
      <c r="Q104" s="44">
        <f t="shared" ca="1" si="29"/>
        <v>17492095.263456944</v>
      </c>
      <c r="R104" s="28">
        <f t="shared" ca="1" si="20"/>
        <v>1.6803897006874083E-3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>
      <c r="A105" s="121">
        <v>41924.5</v>
      </c>
      <c r="B105" s="121">
        <v>-1.0028337164840195E-2</v>
      </c>
      <c r="C105" s="121">
        <v>1</v>
      </c>
      <c r="D105" s="123">
        <f t="shared" si="17"/>
        <v>4.19245</v>
      </c>
      <c r="E105" s="123">
        <f t="shared" si="17"/>
        <v>-1.0028337164840195E-2</v>
      </c>
      <c r="F105" s="44">
        <f t="shared" si="18"/>
        <v>4.19245</v>
      </c>
      <c r="G105" s="44">
        <f t="shared" si="18"/>
        <v>-1.0028337164840195E-2</v>
      </c>
      <c r="H105" s="44">
        <f t="shared" si="21"/>
        <v>17.5766370025</v>
      </c>
      <c r="I105" s="44">
        <f t="shared" si="22"/>
        <v>73.689171801131124</v>
      </c>
      <c r="J105" s="44">
        <f t="shared" si="23"/>
        <v>308.93816831765218</v>
      </c>
      <c r="K105" s="44">
        <f t="shared" si="24"/>
        <v>-4.2043302146734275E-2</v>
      </c>
      <c r="L105" s="44">
        <f t="shared" si="25"/>
        <v>-0.17626444208507611</v>
      </c>
      <c r="M105" s="44">
        <f t="shared" ca="1" si="19"/>
        <v>-1.1708726865527604E-2</v>
      </c>
      <c r="N105" s="44">
        <f t="shared" ca="1" si="26"/>
        <v>2.8237095461763174E-6</v>
      </c>
      <c r="O105" s="124">
        <f t="shared" ca="1" si="27"/>
        <v>191363147.91854799</v>
      </c>
      <c r="P105" s="44">
        <f t="shared" ca="1" si="28"/>
        <v>1586721900.0355833</v>
      </c>
      <c r="Q105" s="44">
        <f t="shared" ca="1" si="29"/>
        <v>17492095.263456944</v>
      </c>
      <c r="R105" s="28">
        <f t="shared" ca="1" si="20"/>
        <v>1.6803897006874083E-3</v>
      </c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spans="1:35">
      <c r="A106" s="121">
        <v>42151</v>
      </c>
      <c r="B106" s="121">
        <v>-9.545690227241721E-3</v>
      </c>
      <c r="C106" s="121">
        <v>1</v>
      </c>
      <c r="D106" s="123">
        <f t="shared" si="17"/>
        <v>4.2150999999999996</v>
      </c>
      <c r="E106" s="123">
        <f t="shared" si="17"/>
        <v>-9.545690227241721E-3</v>
      </c>
      <c r="F106" s="44">
        <f t="shared" si="18"/>
        <v>4.2150999999999996</v>
      </c>
      <c r="G106" s="44">
        <f t="shared" si="18"/>
        <v>-9.545690227241721E-3</v>
      </c>
      <c r="H106" s="44">
        <f t="shared" si="21"/>
        <v>17.767068009999996</v>
      </c>
      <c r="I106" s="44">
        <f t="shared" si="22"/>
        <v>74.889968368950974</v>
      </c>
      <c r="J106" s="44">
        <f t="shared" si="23"/>
        <v>315.6687056719652</v>
      </c>
      <c r="K106" s="44">
        <f t="shared" si="24"/>
        <v>-4.0236038876846576E-2</v>
      </c>
      <c r="L106" s="44">
        <f t="shared" si="25"/>
        <v>-0.16959892746979599</v>
      </c>
      <c r="M106" s="44">
        <f t="shared" ca="1" si="19"/>
        <v>-1.1602680322985649E-2</v>
      </c>
      <c r="N106" s="44">
        <f t="shared" ca="1" si="26"/>
        <v>4.2312082539886149E-6</v>
      </c>
      <c r="O106" s="124">
        <f t="shared" ca="1" si="27"/>
        <v>125602512.15518123</v>
      </c>
      <c r="P106" s="44">
        <f t="shared" ca="1" si="28"/>
        <v>914062805.47753501</v>
      </c>
      <c r="Q106" s="44">
        <f t="shared" ca="1" si="29"/>
        <v>4144761.6026773509</v>
      </c>
      <c r="R106" s="28">
        <f t="shared" ca="1" si="20"/>
        <v>2.0569900957439283E-3</v>
      </c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spans="1:35">
      <c r="A107" s="121">
        <v>42209</v>
      </c>
      <c r="B107" s="121">
        <v>-1.1638654803391546E-2</v>
      </c>
      <c r="C107" s="121">
        <v>1</v>
      </c>
      <c r="D107" s="123">
        <f t="shared" si="17"/>
        <v>4.2209000000000003</v>
      </c>
      <c r="E107" s="123">
        <f t="shared" si="17"/>
        <v>-1.1638654803391546E-2</v>
      </c>
      <c r="F107" s="44">
        <f t="shared" si="18"/>
        <v>4.2209000000000003</v>
      </c>
      <c r="G107" s="44">
        <f t="shared" si="18"/>
        <v>-1.1638654803391546E-2</v>
      </c>
      <c r="H107" s="44">
        <f t="shared" si="21"/>
        <v>17.815996810000001</v>
      </c>
      <c r="I107" s="44">
        <f t="shared" si="22"/>
        <v>75.199540935329011</v>
      </c>
      <c r="J107" s="44">
        <f t="shared" si="23"/>
        <v>317.40974233393024</v>
      </c>
      <c r="K107" s="44">
        <f t="shared" si="24"/>
        <v>-4.9125598059635379E-2</v>
      </c>
      <c r="L107" s="44">
        <f t="shared" si="25"/>
        <v>-0.207354236849915</v>
      </c>
      <c r="M107" s="44">
        <f t="shared" ca="1" si="19"/>
        <v>-1.157523942785094E-2</v>
      </c>
      <c r="N107" s="44">
        <f t="shared" ca="1" si="26"/>
        <v>4.0215098549561218E-9</v>
      </c>
      <c r="O107" s="124">
        <f t="shared" ca="1" si="27"/>
        <v>110828470.98493865</v>
      </c>
      <c r="P107" s="44">
        <f t="shared" ca="1" si="28"/>
        <v>770384653.06604159</v>
      </c>
      <c r="Q107" s="44">
        <f t="shared" ca="1" si="29"/>
        <v>2196492.148407768</v>
      </c>
      <c r="R107" s="28">
        <f t="shared" ca="1" si="20"/>
        <v>-6.341537554060625E-5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spans="1:35">
      <c r="A108" s="121">
        <v>42977</v>
      </c>
      <c r="B108" s="121">
        <v>-1.880411683669081E-2</v>
      </c>
      <c r="C108" s="121">
        <v>1</v>
      </c>
      <c r="D108" s="123">
        <f t="shared" si="17"/>
        <v>4.2976999999999999</v>
      </c>
      <c r="E108" s="123">
        <f t="shared" si="17"/>
        <v>-1.880411683669081E-2</v>
      </c>
      <c r="F108" s="44">
        <f t="shared" si="18"/>
        <v>4.2976999999999999</v>
      </c>
      <c r="G108" s="44">
        <f t="shared" si="18"/>
        <v>-1.880411683669081E-2</v>
      </c>
      <c r="H108" s="44">
        <f t="shared" si="21"/>
        <v>18.470225289999998</v>
      </c>
      <c r="I108" s="44">
        <f t="shared" si="22"/>
        <v>79.379487228832986</v>
      </c>
      <c r="J108" s="44">
        <f t="shared" si="23"/>
        <v>341.14922226335551</v>
      </c>
      <c r="K108" s="44">
        <f t="shared" si="24"/>
        <v>-8.0814452929046085E-2</v>
      </c>
      <c r="L108" s="44">
        <f t="shared" si="25"/>
        <v>-0.34731627435316137</v>
      </c>
      <c r="M108" s="44">
        <f t="shared" ca="1" si="19"/>
        <v>-1.1200908722370062E-2</v>
      </c>
      <c r="N108" s="44">
        <f t="shared" ca="1" si="26"/>
        <v>5.7808773629672855E-5</v>
      </c>
      <c r="O108" s="124">
        <f t="shared" ca="1" si="27"/>
        <v>1556560.0497522154</v>
      </c>
      <c r="P108" s="44">
        <f t="shared" ca="1" si="28"/>
        <v>33585691.217799336</v>
      </c>
      <c r="Q108" s="44">
        <f t="shared" ca="1" si="29"/>
        <v>36133337.209329769</v>
      </c>
      <c r="R108" s="28">
        <f t="shared" ca="1" si="20"/>
        <v>-7.6032081143207475E-3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spans="1:35">
      <c r="A109" s="121">
        <v>43068</v>
      </c>
      <c r="B109" s="121">
        <v>-1.1924112986889668E-2</v>
      </c>
      <c r="C109" s="121">
        <v>1</v>
      </c>
      <c r="D109" s="123">
        <f t="shared" si="17"/>
        <v>4.3068</v>
      </c>
      <c r="E109" s="123">
        <f t="shared" si="17"/>
        <v>-1.1924112986889668E-2</v>
      </c>
      <c r="F109" s="44">
        <f t="shared" si="18"/>
        <v>4.3068</v>
      </c>
      <c r="G109" s="44">
        <f t="shared" si="18"/>
        <v>-1.1924112986889668E-2</v>
      </c>
      <c r="H109" s="44">
        <f t="shared" si="21"/>
        <v>18.548526240000001</v>
      </c>
      <c r="I109" s="44">
        <f t="shared" si="22"/>
        <v>79.884792810432003</v>
      </c>
      <c r="J109" s="44">
        <f t="shared" si="23"/>
        <v>344.04782567596857</v>
      </c>
      <c r="K109" s="44">
        <f t="shared" si="24"/>
        <v>-5.1354769811936422E-2</v>
      </c>
      <c r="L109" s="44">
        <f t="shared" si="25"/>
        <v>-0.22117472262604779</v>
      </c>
      <c r="M109" s="44">
        <f t="shared" ca="1" si="19"/>
        <v>-1.1155202006089146E-2</v>
      </c>
      <c r="N109" s="44">
        <f t="shared" ca="1" si="26"/>
        <v>5.912240963956204E-7</v>
      </c>
      <c r="O109" s="124">
        <f t="shared" ca="1" si="27"/>
        <v>12916.89179155994</v>
      </c>
      <c r="P109" s="44">
        <f t="shared" ca="1" si="28"/>
        <v>97266475.862337664</v>
      </c>
      <c r="Q109" s="44">
        <f t="shared" ca="1" si="29"/>
        <v>47867974.503445461</v>
      </c>
      <c r="R109" s="28">
        <f t="shared" ca="1" si="20"/>
        <v>-7.6891098080052178E-4</v>
      </c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spans="1:35">
      <c r="A110" s="121">
        <v>43083.5</v>
      </c>
      <c r="B110" s="121">
        <v>-3.6049914560862817E-3</v>
      </c>
      <c r="C110" s="121">
        <v>1</v>
      </c>
      <c r="D110" s="123">
        <f t="shared" si="17"/>
        <v>4.3083499999999999</v>
      </c>
      <c r="E110" s="123">
        <f t="shared" si="17"/>
        <v>-3.6049914560862817E-3</v>
      </c>
      <c r="F110" s="44">
        <f t="shared" si="18"/>
        <v>4.3083499999999999</v>
      </c>
      <c r="G110" s="44">
        <f t="shared" si="18"/>
        <v>-3.6049914560862817E-3</v>
      </c>
      <c r="H110" s="44">
        <f t="shared" si="21"/>
        <v>18.561879722499999</v>
      </c>
      <c r="I110" s="44">
        <f t="shared" si="22"/>
        <v>79.97107450243287</v>
      </c>
      <c r="J110" s="44">
        <f t="shared" si="23"/>
        <v>344.54337883255664</v>
      </c>
      <c r="K110" s="44">
        <f t="shared" si="24"/>
        <v>-1.5531564939829332E-2</v>
      </c>
      <c r="L110" s="44">
        <f t="shared" si="25"/>
        <v>-6.6915417808513705E-2</v>
      </c>
      <c r="M110" s="44">
        <f t="shared" ca="1" si="19"/>
        <v>-1.1147388236017568E-2</v>
      </c>
      <c r="N110" s="44">
        <f t="shared" ca="1" si="26"/>
        <v>5.6887749185917831E-5</v>
      </c>
      <c r="O110" s="124">
        <f t="shared" ca="1" si="27"/>
        <v>6435.6551802998265</v>
      </c>
      <c r="P110" s="44">
        <f t="shared" ca="1" si="28"/>
        <v>111451352.90536067</v>
      </c>
      <c r="Q110" s="44">
        <f t="shared" ca="1" si="29"/>
        <v>50036812.274600409</v>
      </c>
      <c r="R110" s="28">
        <f t="shared" ca="1" si="20"/>
        <v>7.542396779931286E-3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spans="1:35">
      <c r="A111" s="121">
        <v>43084</v>
      </c>
      <c r="B111" s="121">
        <v>-8.4463101156870835E-3</v>
      </c>
      <c r="C111" s="121">
        <v>1</v>
      </c>
      <c r="D111" s="123">
        <f t="shared" si="17"/>
        <v>4.3083999999999998</v>
      </c>
      <c r="E111" s="123">
        <f t="shared" si="17"/>
        <v>-8.4463101156870835E-3</v>
      </c>
      <c r="F111" s="44">
        <f t="shared" si="18"/>
        <v>4.3083999999999998</v>
      </c>
      <c r="G111" s="44">
        <f t="shared" si="18"/>
        <v>-8.4463101156870835E-3</v>
      </c>
      <c r="H111" s="44">
        <f t="shared" si="21"/>
        <v>18.562310559999997</v>
      </c>
      <c r="I111" s="44">
        <f t="shared" si="22"/>
        <v>79.973858816703981</v>
      </c>
      <c r="J111" s="44">
        <f t="shared" si="23"/>
        <v>344.55937332588741</v>
      </c>
      <c r="K111" s="44">
        <f t="shared" si="24"/>
        <v>-3.639008250242623E-2</v>
      </c>
      <c r="L111" s="44">
        <f t="shared" si="25"/>
        <v>-0.15678303145345315</v>
      </c>
      <c r="M111" s="44">
        <f t="shared" ca="1" si="19"/>
        <v>-1.1147136040507911E-2</v>
      </c>
      <c r="N111" s="44">
        <f t="shared" ca="1" si="26"/>
        <v>7.2944606761842808E-6</v>
      </c>
      <c r="O111" s="124">
        <f t="shared" ca="1" si="27"/>
        <v>7478.8058624847527</v>
      </c>
      <c r="P111" s="44">
        <f t="shared" ca="1" si="28"/>
        <v>111925197.00757498</v>
      </c>
      <c r="Q111" s="44">
        <f t="shared" ca="1" si="29"/>
        <v>50107603.354242124</v>
      </c>
      <c r="R111" s="28">
        <f t="shared" ca="1" si="20"/>
        <v>2.700825924820828E-3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spans="1:35">
      <c r="A112" s="121">
        <v>43089</v>
      </c>
      <c r="B112" s="121">
        <v>-1.3559496714151464E-2</v>
      </c>
      <c r="C112" s="121">
        <v>1</v>
      </c>
      <c r="D112" s="123">
        <f t="shared" si="17"/>
        <v>4.3089000000000004</v>
      </c>
      <c r="E112" s="123">
        <f t="shared" si="17"/>
        <v>-1.3559496714151464E-2</v>
      </c>
      <c r="F112" s="44">
        <f t="shared" si="18"/>
        <v>4.3089000000000004</v>
      </c>
      <c r="G112" s="44">
        <f t="shared" si="18"/>
        <v>-1.3559496714151464E-2</v>
      </c>
      <c r="H112" s="44">
        <f t="shared" si="21"/>
        <v>18.566619210000002</v>
      </c>
      <c r="I112" s="44">
        <f t="shared" si="22"/>
        <v>80.001705513969014</v>
      </c>
      <c r="J112" s="44">
        <f t="shared" si="23"/>
        <v>344.71934888914114</v>
      </c>
      <c r="K112" s="44">
        <f t="shared" si="24"/>
        <v>-5.8426515391607252E-2</v>
      </c>
      <c r="L112" s="44">
        <f t="shared" si="25"/>
        <v>-0.25175401217089649</v>
      </c>
      <c r="M112" s="44">
        <f t="shared" ca="1" si="19"/>
        <v>-1.114461360962507E-2</v>
      </c>
      <c r="N112" s="44">
        <f t="shared" ca="1" si="26"/>
        <v>5.8316604085270349E-6</v>
      </c>
      <c r="O112" s="124">
        <f t="shared" ca="1" si="27"/>
        <v>22221.188553078442</v>
      </c>
      <c r="P112" s="44">
        <f t="shared" ca="1" si="28"/>
        <v>116719617.97488295</v>
      </c>
      <c r="Q112" s="44">
        <f t="shared" ca="1" si="29"/>
        <v>50818365.275667496</v>
      </c>
      <c r="R112" s="28">
        <f t="shared" ca="1" si="20"/>
        <v>-2.4148831045263941E-3</v>
      </c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spans="1:35">
      <c r="A113" s="121">
        <v>43089.5</v>
      </c>
      <c r="B113" s="121">
        <v>-1.0000815374951344E-2</v>
      </c>
      <c r="C113" s="121">
        <v>1</v>
      </c>
      <c r="D113" s="123">
        <f t="shared" si="17"/>
        <v>4.3089500000000003</v>
      </c>
      <c r="E113" s="123">
        <f t="shared" si="17"/>
        <v>-1.0000815374951344E-2</v>
      </c>
      <c r="F113" s="44">
        <f t="shared" si="18"/>
        <v>4.3089500000000003</v>
      </c>
      <c r="G113" s="44">
        <f t="shared" si="18"/>
        <v>-1.0000815374951344E-2</v>
      </c>
      <c r="H113" s="44">
        <f t="shared" si="21"/>
        <v>18.567050102500001</v>
      </c>
      <c r="I113" s="44">
        <f t="shared" si="22"/>
        <v>80.004490539167392</v>
      </c>
      <c r="J113" s="44">
        <f t="shared" si="23"/>
        <v>344.73534950874534</v>
      </c>
      <c r="K113" s="44">
        <f t="shared" si="24"/>
        <v>-4.3093013409896595E-2</v>
      </c>
      <c r="L113" s="44">
        <f t="shared" si="25"/>
        <v>-0.18568564013257394</v>
      </c>
      <c r="M113" s="44">
        <f t="shared" ca="1" si="19"/>
        <v>-1.1144361318958157E-2</v>
      </c>
      <c r="N113" s="44">
        <f t="shared" ca="1" si="26"/>
        <v>1.3076973260544331E-6</v>
      </c>
      <c r="O113" s="124">
        <f t="shared" ca="1" si="27"/>
        <v>24126.696188786878</v>
      </c>
      <c r="P113" s="44">
        <f t="shared" ca="1" si="28"/>
        <v>117204659.80025031</v>
      </c>
      <c r="Q113" s="44">
        <f t="shared" ca="1" si="29"/>
        <v>50889726.663548522</v>
      </c>
      <c r="R113" s="28">
        <f t="shared" ca="1" si="20"/>
        <v>1.143545944006813E-3</v>
      </c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</row>
    <row r="114" spans="1:35">
      <c r="A114" s="121">
        <v>43108</v>
      </c>
      <c r="B114" s="121">
        <v>-1.3329605804756284E-2</v>
      </c>
      <c r="C114" s="121">
        <v>1</v>
      </c>
      <c r="D114" s="123">
        <f t="shared" si="17"/>
        <v>4.3108000000000004</v>
      </c>
      <c r="E114" s="123">
        <f t="shared" si="17"/>
        <v>-1.3329605804756284E-2</v>
      </c>
      <c r="F114" s="44">
        <f t="shared" si="18"/>
        <v>4.3108000000000004</v>
      </c>
      <c r="G114" s="44">
        <f t="shared" si="18"/>
        <v>-1.3329605804756284E-2</v>
      </c>
      <c r="H114" s="44">
        <f t="shared" si="21"/>
        <v>18.582996640000005</v>
      </c>
      <c r="I114" s="44">
        <f t="shared" si="22"/>
        <v>80.107581915712032</v>
      </c>
      <c r="J114" s="44">
        <f t="shared" si="23"/>
        <v>345.32776412225144</v>
      </c>
      <c r="K114" s="44">
        <f t="shared" si="24"/>
        <v>-5.7461264703143396E-2</v>
      </c>
      <c r="L114" s="44">
        <f t="shared" si="25"/>
        <v>-0.24770401988231058</v>
      </c>
      <c r="M114" s="44">
        <f t="shared" ca="1" si="19"/>
        <v>-1.1135020482867915E-2</v>
      </c>
      <c r="N114" s="44">
        <f t="shared" ca="1" si="26"/>
        <v>4.8162047350478765E-6</v>
      </c>
      <c r="O114" s="124">
        <f t="shared" ca="1" si="27"/>
        <v>149847.5240845161</v>
      </c>
      <c r="P114" s="44">
        <f t="shared" ca="1" si="28"/>
        <v>135867841.36550474</v>
      </c>
      <c r="Q114" s="44">
        <f t="shared" ca="1" si="29"/>
        <v>53566593.786551565</v>
      </c>
      <c r="R114" s="28">
        <f t="shared" ca="1" si="20"/>
        <v>-2.194585321888369E-3</v>
      </c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</row>
    <row r="115" spans="1:35">
      <c r="A115" s="121">
        <v>43146.5</v>
      </c>
      <c r="B115" s="121">
        <v>-9.9111426316085272E-3</v>
      </c>
      <c r="C115" s="121">
        <v>1</v>
      </c>
      <c r="D115" s="123">
        <f t="shared" si="17"/>
        <v>4.3146500000000003</v>
      </c>
      <c r="E115" s="123">
        <f t="shared" si="17"/>
        <v>-9.9111426316085272E-3</v>
      </c>
      <c r="F115" s="44">
        <f t="shared" si="18"/>
        <v>4.3146500000000003</v>
      </c>
      <c r="G115" s="44">
        <f t="shared" si="18"/>
        <v>-9.9111426316085272E-3</v>
      </c>
      <c r="H115" s="44">
        <f t="shared" si="21"/>
        <v>18.616204622500003</v>
      </c>
      <c r="I115" s="44">
        <f t="shared" si="22"/>
        <v>80.32240727446964</v>
      </c>
      <c r="J115" s="44">
        <f t="shared" si="23"/>
        <v>346.56307454679046</v>
      </c>
      <c r="K115" s="44">
        <f t="shared" si="24"/>
        <v>-4.2763111555469732E-2</v>
      </c>
      <c r="L115" s="44">
        <f t="shared" si="25"/>
        <v>-0.1845078592728075</v>
      </c>
      <c r="M115" s="44">
        <f t="shared" ca="1" si="19"/>
        <v>-1.1115543477850147E-2</v>
      </c>
      <c r="N115" s="44">
        <f t="shared" ca="1" si="26"/>
        <v>1.4505813984275297E-6</v>
      </c>
      <c r="O115" s="124">
        <f t="shared" ca="1" si="27"/>
        <v>757608.49262712442</v>
      </c>
      <c r="P115" s="44">
        <f t="shared" ca="1" si="28"/>
        <v>179194832.75230831</v>
      </c>
      <c r="Q115" s="44">
        <f t="shared" ca="1" si="29"/>
        <v>59365860.553700902</v>
      </c>
      <c r="R115" s="28">
        <f t="shared" ca="1" si="20"/>
        <v>1.2044008462416197E-3</v>
      </c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</row>
    <row r="116" spans="1:35">
      <c r="A116" s="121">
        <v>43147</v>
      </c>
      <c r="B116" s="121">
        <v>-1.3952461296867114E-2</v>
      </c>
      <c r="C116" s="121">
        <v>1</v>
      </c>
      <c r="D116" s="123">
        <f t="shared" si="17"/>
        <v>4.3147000000000002</v>
      </c>
      <c r="E116" s="123">
        <f t="shared" si="17"/>
        <v>-1.3952461296867114E-2</v>
      </c>
      <c r="F116" s="44">
        <f t="shared" si="18"/>
        <v>4.3147000000000002</v>
      </c>
      <c r="G116" s="44">
        <f t="shared" si="18"/>
        <v>-1.3952461296867114E-2</v>
      </c>
      <c r="H116" s="44">
        <f t="shared" si="21"/>
        <v>18.61663609</v>
      </c>
      <c r="I116" s="44">
        <f t="shared" si="22"/>
        <v>80.325199737523008</v>
      </c>
      <c r="J116" s="44">
        <f t="shared" si="23"/>
        <v>346.57913930749055</v>
      </c>
      <c r="K116" s="44">
        <f t="shared" si="24"/>
        <v>-6.0200684757592535E-2</v>
      </c>
      <c r="L116" s="44">
        <f t="shared" si="25"/>
        <v>-0.25974789452358454</v>
      </c>
      <c r="M116" s="44">
        <f t="shared" ca="1" si="19"/>
        <v>-1.1115290192357283E-2</v>
      </c>
      <c r="N116" s="44">
        <f t="shared" ca="1" si="26"/>
        <v>8.049539876265533E-6</v>
      </c>
      <c r="O116" s="124">
        <f t="shared" ca="1" si="27"/>
        <v>768589.49814373814</v>
      </c>
      <c r="P116" s="44">
        <f t="shared" ca="1" si="28"/>
        <v>179797513.36077449</v>
      </c>
      <c r="Q116" s="44">
        <f t="shared" ca="1" si="29"/>
        <v>59443211.694622092</v>
      </c>
      <c r="R116" s="28">
        <f t="shared" ca="1" si="20"/>
        <v>-2.8371711045098308E-3</v>
      </c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</row>
    <row r="117" spans="1:35">
      <c r="A117" s="121">
        <v>43802.5</v>
      </c>
      <c r="B117" s="121">
        <v>-9.6212247881339863E-3</v>
      </c>
      <c r="C117" s="121">
        <v>1</v>
      </c>
      <c r="D117" s="123">
        <f t="shared" si="17"/>
        <v>4.3802500000000002</v>
      </c>
      <c r="E117" s="123">
        <f t="shared" si="17"/>
        <v>-9.6212247881339863E-3</v>
      </c>
      <c r="F117" s="44">
        <f t="shared" si="18"/>
        <v>4.3802500000000002</v>
      </c>
      <c r="G117" s="44">
        <f t="shared" si="18"/>
        <v>-9.6212247881339863E-3</v>
      </c>
      <c r="H117" s="44">
        <f t="shared" si="21"/>
        <v>19.186590062500002</v>
      </c>
      <c r="I117" s="44">
        <f t="shared" si="22"/>
        <v>84.042061121265633</v>
      </c>
      <c r="J117" s="44">
        <f t="shared" si="23"/>
        <v>368.12523822642379</v>
      </c>
      <c r="K117" s="44">
        <f t="shared" si="24"/>
        <v>-4.2143369878223896E-2</v>
      </c>
      <c r="L117" s="44">
        <f t="shared" si="25"/>
        <v>-0.18459849590909022</v>
      </c>
      <c r="M117" s="44">
        <f t="shared" ca="1" si="19"/>
        <v>-1.0775793204769374E-2</v>
      </c>
      <c r="N117" s="44">
        <f t="shared" ca="1" si="26"/>
        <v>1.333028228691946E-6</v>
      </c>
      <c r="O117" s="124">
        <f t="shared" ca="1" si="27"/>
        <v>86600174.500454009</v>
      </c>
      <c r="P117" s="44">
        <f t="shared" ca="1" si="28"/>
        <v>1883550566.431747</v>
      </c>
      <c r="Q117" s="44">
        <f t="shared" ca="1" si="29"/>
        <v>207270390.97262517</v>
      </c>
      <c r="R117" s="28">
        <f t="shared" ca="1" si="20"/>
        <v>1.1545684166353876E-3</v>
      </c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</row>
    <row r="118" spans="1:35">
      <c r="A118" s="121">
        <v>43855.5</v>
      </c>
      <c r="B118" s="121">
        <v>-1.080100276885787E-2</v>
      </c>
      <c r="C118" s="121">
        <v>1</v>
      </c>
      <c r="D118" s="123">
        <f t="shared" si="17"/>
        <v>4.3855500000000003</v>
      </c>
      <c r="E118" s="123">
        <f t="shared" si="17"/>
        <v>-1.080100276885787E-2</v>
      </c>
      <c r="F118" s="44">
        <f t="shared" si="18"/>
        <v>4.3855500000000003</v>
      </c>
      <c r="G118" s="44">
        <f t="shared" si="18"/>
        <v>-1.080100276885787E-2</v>
      </c>
      <c r="H118" s="44">
        <f t="shared" si="21"/>
        <v>19.233048802500001</v>
      </c>
      <c r="I118" s="44">
        <f t="shared" si="22"/>
        <v>84.347497175803881</v>
      </c>
      <c r="J118" s="44">
        <f t="shared" si="23"/>
        <v>369.91016623934672</v>
      </c>
      <c r="K118" s="44">
        <f t="shared" si="24"/>
        <v>-4.7368337692964634E-2</v>
      </c>
      <c r="L118" s="44">
        <f t="shared" si="25"/>
        <v>-0.20773621336938106</v>
      </c>
      <c r="M118" s="44">
        <f t="shared" ca="1" si="19"/>
        <v>-1.0747693736943634E-2</v>
      </c>
      <c r="N118" s="44">
        <f t="shared" ca="1" si="26"/>
        <v>2.8418528836330886E-9</v>
      </c>
      <c r="O118" s="124">
        <f t="shared" ca="1" si="27"/>
        <v>100079725.71413325</v>
      </c>
      <c r="P118" s="44">
        <f t="shared" ca="1" si="28"/>
        <v>2103946719.885972</v>
      </c>
      <c r="Q118" s="44">
        <f t="shared" ca="1" si="29"/>
        <v>223413497.34060624</v>
      </c>
      <c r="R118" s="28">
        <f t="shared" ca="1" si="20"/>
        <v>-5.3309031914236527E-5</v>
      </c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</row>
    <row r="119" spans="1:35">
      <c r="A119" s="121">
        <v>43926</v>
      </c>
      <c r="B119" s="121">
        <v>-1.0126933848368935E-2</v>
      </c>
      <c r="C119" s="121">
        <v>1</v>
      </c>
      <c r="D119" s="123">
        <f t="shared" si="17"/>
        <v>4.3925999999999998</v>
      </c>
      <c r="E119" s="123">
        <f t="shared" si="17"/>
        <v>-1.0126933848368935E-2</v>
      </c>
      <c r="F119" s="44">
        <f t="shared" si="18"/>
        <v>4.3925999999999998</v>
      </c>
      <c r="G119" s="44">
        <f t="shared" si="18"/>
        <v>-1.0126933848368935E-2</v>
      </c>
      <c r="H119" s="44">
        <f t="shared" si="21"/>
        <v>19.29493476</v>
      </c>
      <c r="I119" s="44">
        <f t="shared" si="22"/>
        <v>84.754930426775999</v>
      </c>
      <c r="J119" s="44">
        <f t="shared" si="23"/>
        <v>372.29450739265621</v>
      </c>
      <c r="K119" s="44">
        <f t="shared" si="24"/>
        <v>-4.4483569622345384E-2</v>
      </c>
      <c r="L119" s="44">
        <f t="shared" si="25"/>
        <v>-0.19539852792311432</v>
      </c>
      <c r="M119" s="44">
        <f t="shared" ca="1" si="19"/>
        <v>-1.0710165504672575E-2</v>
      </c>
      <c r="N119" s="44">
        <f t="shared" ca="1" si="26"/>
        <v>3.401591649146872E-7</v>
      </c>
      <c r="O119" s="124">
        <f t="shared" ca="1" si="27"/>
        <v>119604272.89355904</v>
      </c>
      <c r="P119" s="44">
        <f t="shared" ca="1" si="28"/>
        <v>2417011875.7351289</v>
      </c>
      <c r="Q119" s="44">
        <f t="shared" ca="1" si="29"/>
        <v>245893793.72799602</v>
      </c>
      <c r="R119" s="28">
        <f t="shared" ca="1" si="20"/>
        <v>5.8323165630363993E-4</v>
      </c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</row>
    <row r="120" spans="1:35">
      <c r="A120" s="121">
        <v>43930</v>
      </c>
      <c r="B120" s="121">
        <v>-1.1157483131682966E-2</v>
      </c>
      <c r="C120" s="121">
        <v>1</v>
      </c>
      <c r="D120" s="123">
        <f t="shared" si="17"/>
        <v>4.3929999999999998</v>
      </c>
      <c r="E120" s="123">
        <f t="shared" si="17"/>
        <v>-1.1157483131682966E-2</v>
      </c>
      <c r="F120" s="44">
        <f t="shared" si="18"/>
        <v>4.3929999999999998</v>
      </c>
      <c r="G120" s="44">
        <f t="shared" si="18"/>
        <v>-1.1157483131682966E-2</v>
      </c>
      <c r="H120" s="44">
        <f t="shared" si="21"/>
        <v>19.298448999999998</v>
      </c>
      <c r="I120" s="44">
        <f t="shared" si="22"/>
        <v>84.778086456999986</v>
      </c>
      <c r="J120" s="44">
        <f t="shared" si="23"/>
        <v>372.43013380560092</v>
      </c>
      <c r="K120" s="44">
        <f t="shared" si="24"/>
        <v>-4.9014823397483268E-2</v>
      </c>
      <c r="L120" s="44">
        <f t="shared" si="25"/>
        <v>-0.21532211918514399</v>
      </c>
      <c r="M120" s="44">
        <f t="shared" ca="1" si="19"/>
        <v>-1.0708031087473473E-2</v>
      </c>
      <c r="N120" s="44">
        <f t="shared" ca="1" si="26"/>
        <v>2.0200714004409222E-7</v>
      </c>
      <c r="O120" s="124">
        <f t="shared" ca="1" si="27"/>
        <v>120767054.14202361</v>
      </c>
      <c r="P120" s="44">
        <f t="shared" ca="1" si="28"/>
        <v>2435459586.6416111</v>
      </c>
      <c r="Q120" s="44">
        <f t="shared" ca="1" si="29"/>
        <v>247203933.99437082</v>
      </c>
      <c r="R120" s="28">
        <f t="shared" ca="1" si="20"/>
        <v>-4.494520442094932E-4</v>
      </c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</row>
    <row r="121" spans="1:35">
      <c r="A121" s="121">
        <v>44873</v>
      </c>
      <c r="B121" s="121">
        <v>-1.2184476225229446E-2</v>
      </c>
      <c r="C121" s="121">
        <v>1</v>
      </c>
      <c r="D121" s="123">
        <f t="shared" si="17"/>
        <v>4.4873000000000003</v>
      </c>
      <c r="E121" s="123">
        <f t="shared" si="17"/>
        <v>-1.2184476225229446E-2</v>
      </c>
      <c r="F121" s="44">
        <f t="shared" si="18"/>
        <v>4.4873000000000003</v>
      </c>
      <c r="G121" s="44">
        <f t="shared" si="18"/>
        <v>-1.2184476225229446E-2</v>
      </c>
      <c r="H121" s="44">
        <f t="shared" si="21"/>
        <v>20.135861290000001</v>
      </c>
      <c r="I121" s="44">
        <f t="shared" si="22"/>
        <v>90.355650366617013</v>
      </c>
      <c r="J121" s="44">
        <f t="shared" si="23"/>
        <v>405.45290989012057</v>
      </c>
      <c r="K121" s="44">
        <f t="shared" si="24"/>
        <v>-5.4675400165472093E-2</v>
      </c>
      <c r="L121" s="44">
        <f t="shared" si="25"/>
        <v>-0.24534492316252293</v>
      </c>
      <c r="M121" s="44">
        <f t="shared" ca="1" si="19"/>
        <v>-1.0189391789823227E-2</v>
      </c>
      <c r="N121" s="44">
        <f t="shared" ca="1" si="26"/>
        <v>3.9803619044001527E-6</v>
      </c>
      <c r="O121" s="124">
        <f t="shared" ca="1" si="27"/>
        <v>570484957.71746051</v>
      </c>
      <c r="P121" s="44">
        <f t="shared" ca="1" si="28"/>
        <v>8938489361.8456001</v>
      </c>
      <c r="Q121" s="44">
        <f t="shared" ca="1" si="29"/>
        <v>664771665.32369876</v>
      </c>
      <c r="R121" s="28">
        <f t="shared" ca="1" si="20"/>
        <v>-1.9950844354062192E-3</v>
      </c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</row>
    <row r="122" spans="1:35">
      <c r="A122" s="121">
        <v>44948.5</v>
      </c>
      <c r="B122" s="121">
        <v>-9.9235939123900607E-3</v>
      </c>
      <c r="C122" s="121">
        <v>1</v>
      </c>
      <c r="D122" s="123">
        <f t="shared" si="17"/>
        <v>4.4948499999999996</v>
      </c>
      <c r="E122" s="123">
        <f t="shared" si="17"/>
        <v>-9.9235939123900607E-3</v>
      </c>
      <c r="F122" s="44">
        <f t="shared" si="18"/>
        <v>4.4948499999999996</v>
      </c>
      <c r="G122" s="44">
        <f t="shared" si="18"/>
        <v>-9.9235939123900607E-3</v>
      </c>
      <c r="H122" s="44">
        <f t="shared" si="21"/>
        <v>20.203676522499997</v>
      </c>
      <c r="I122" s="44">
        <f t="shared" si="22"/>
        <v>90.812495417159099</v>
      </c>
      <c r="J122" s="44">
        <f t="shared" si="23"/>
        <v>408.18854502581752</v>
      </c>
      <c r="K122" s="44">
        <f t="shared" si="24"/>
        <v>-4.4605066097106461E-2</v>
      </c>
      <c r="L122" s="44">
        <f t="shared" si="25"/>
        <v>-0.20049308134657895</v>
      </c>
      <c r="M122" s="44">
        <f t="shared" ca="1" si="19"/>
        <v>-1.0146537231338168E-2</v>
      </c>
      <c r="N122" s="44">
        <f t="shared" ca="1" si="26"/>
        <v>4.9703723463597484E-8</v>
      </c>
      <c r="O122" s="124">
        <f t="shared" ca="1" si="27"/>
        <v>622558406.09727776</v>
      </c>
      <c r="P122" s="44">
        <f t="shared" ca="1" si="28"/>
        <v>9653461000.5744705</v>
      </c>
      <c r="Q122" s="44">
        <f t="shared" ca="1" si="29"/>
        <v>707987133.18510902</v>
      </c>
      <c r="R122" s="28">
        <f t="shared" ca="1" si="20"/>
        <v>2.2294331894810726E-4</v>
      </c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</row>
    <row r="123" spans="1:35">
      <c r="A123" s="121">
        <v>45058</v>
      </c>
      <c r="B123" s="121">
        <v>-1.1872380491695367E-2</v>
      </c>
      <c r="C123" s="121">
        <v>1</v>
      </c>
      <c r="D123" s="123">
        <f t="shared" si="17"/>
        <v>4.5057999999999998</v>
      </c>
      <c r="E123" s="123">
        <f t="shared" si="17"/>
        <v>-1.1872380491695367E-2</v>
      </c>
      <c r="F123" s="44">
        <f t="shared" si="18"/>
        <v>4.5057999999999998</v>
      </c>
      <c r="G123" s="44">
        <f t="shared" si="18"/>
        <v>-1.1872380491695367E-2</v>
      </c>
      <c r="H123" s="44">
        <f t="shared" si="21"/>
        <v>20.302233639999997</v>
      </c>
      <c r="I123" s="44">
        <f t="shared" si="22"/>
        <v>91.477804335111983</v>
      </c>
      <c r="J123" s="44">
        <f t="shared" si="23"/>
        <v>412.18069077314755</v>
      </c>
      <c r="K123" s="44">
        <f t="shared" si="24"/>
        <v>-5.3494572019480983E-2</v>
      </c>
      <c r="L123" s="44">
        <f t="shared" si="25"/>
        <v>-0.24103584260537742</v>
      </c>
      <c r="M123" s="44">
        <f t="shared" ca="1" si="19"/>
        <v>-1.0084033449773953E-2</v>
      </c>
      <c r="N123" s="44">
        <f t="shared" ca="1" si="26"/>
        <v>3.1981851423490697E-6</v>
      </c>
      <c r="O123" s="124">
        <f t="shared" ca="1" si="27"/>
        <v>702595251.9157182</v>
      </c>
      <c r="P123" s="44">
        <f t="shared" ca="1" si="28"/>
        <v>10744201002.913446</v>
      </c>
      <c r="Q123" s="44">
        <f t="shared" ca="1" si="29"/>
        <v>773365869.87875473</v>
      </c>
      <c r="R123" s="28">
        <f t="shared" ca="1" si="20"/>
        <v>-1.7883470419214134E-3</v>
      </c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</row>
    <row r="124" spans="1:35">
      <c r="A124" s="121">
        <v>45100</v>
      </c>
      <c r="B124" s="121">
        <v>-1.3773147948086262E-2</v>
      </c>
      <c r="C124" s="121">
        <v>1</v>
      </c>
      <c r="D124" s="123">
        <f t="shared" si="17"/>
        <v>4.51</v>
      </c>
      <c r="E124" s="123">
        <f t="shared" si="17"/>
        <v>-1.3773147948086262E-2</v>
      </c>
      <c r="F124" s="44">
        <f t="shared" si="18"/>
        <v>4.51</v>
      </c>
      <c r="G124" s="44">
        <f t="shared" si="18"/>
        <v>-1.3773147948086262E-2</v>
      </c>
      <c r="H124" s="44">
        <f t="shared" si="21"/>
        <v>20.3401</v>
      </c>
      <c r="I124" s="44">
        <f t="shared" si="22"/>
        <v>91.733850999999987</v>
      </c>
      <c r="J124" s="44">
        <f t="shared" si="23"/>
        <v>413.71966800999991</v>
      </c>
      <c r="K124" s="44">
        <f t="shared" si="24"/>
        <v>-6.2116897245869038E-2</v>
      </c>
      <c r="L124" s="44">
        <f t="shared" si="25"/>
        <v>-0.28014720657886932</v>
      </c>
      <c r="M124" s="44">
        <f t="shared" ca="1" si="19"/>
        <v>-1.0059949308265842E-2</v>
      </c>
      <c r="N124" s="44">
        <f t="shared" ca="1" si="26"/>
        <v>1.3787844138764216E-5</v>
      </c>
      <c r="O124" s="124">
        <f t="shared" ca="1" si="27"/>
        <v>734729956.31933928</v>
      </c>
      <c r="P124" s="44">
        <f t="shared" ca="1" si="28"/>
        <v>11179631107.922031</v>
      </c>
      <c r="Q124" s="44">
        <f t="shared" ca="1" si="29"/>
        <v>799299346.60790205</v>
      </c>
      <c r="R124" s="28">
        <f t="shared" ca="1" si="20"/>
        <v>-3.7131986398204198E-3</v>
      </c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spans="1:35">
      <c r="A125" s="121">
        <v>45100</v>
      </c>
      <c r="B125" s="121">
        <v>-1.2733147945255041E-2</v>
      </c>
      <c r="C125" s="121">
        <v>1</v>
      </c>
      <c r="D125" s="123">
        <f t="shared" si="17"/>
        <v>4.51</v>
      </c>
      <c r="E125" s="123">
        <f t="shared" si="17"/>
        <v>-1.2733147945255041E-2</v>
      </c>
      <c r="F125" s="44">
        <f t="shared" si="18"/>
        <v>4.51</v>
      </c>
      <c r="G125" s="44">
        <f t="shared" si="18"/>
        <v>-1.2733147945255041E-2</v>
      </c>
      <c r="H125" s="44">
        <f t="shared" si="21"/>
        <v>20.3401</v>
      </c>
      <c r="I125" s="44">
        <f t="shared" si="22"/>
        <v>91.733850999999987</v>
      </c>
      <c r="J125" s="44">
        <f t="shared" si="23"/>
        <v>413.71966800999991</v>
      </c>
      <c r="K125" s="44">
        <f t="shared" si="24"/>
        <v>-5.7426497233100234E-2</v>
      </c>
      <c r="L125" s="44">
        <f t="shared" si="25"/>
        <v>-0.25899350252128206</v>
      </c>
      <c r="M125" s="44">
        <f t="shared" ca="1" si="19"/>
        <v>-1.0059949308265842E-2</v>
      </c>
      <c r="N125" s="44">
        <f t="shared" ca="1" si="26"/>
        <v>7.1459909528009121E-6</v>
      </c>
      <c r="O125" s="124">
        <f t="shared" ca="1" si="27"/>
        <v>734729956.31933928</v>
      </c>
      <c r="P125" s="44">
        <f t="shared" ca="1" si="28"/>
        <v>11179631107.922031</v>
      </c>
      <c r="Q125" s="44">
        <f t="shared" ca="1" si="29"/>
        <v>799299346.60790205</v>
      </c>
      <c r="R125" s="28">
        <f t="shared" ca="1" si="20"/>
        <v>-2.6731986369891991E-3</v>
      </c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</row>
    <row r="126" spans="1:35">
      <c r="A126" s="121">
        <v>45100</v>
      </c>
      <c r="B126" s="121">
        <v>-1.2333147948083933E-2</v>
      </c>
      <c r="C126" s="121">
        <v>1</v>
      </c>
      <c r="D126" s="123">
        <f t="shared" si="17"/>
        <v>4.51</v>
      </c>
      <c r="E126" s="123">
        <f t="shared" si="17"/>
        <v>-1.2333147948083933E-2</v>
      </c>
      <c r="F126" s="44">
        <f t="shared" si="18"/>
        <v>4.51</v>
      </c>
      <c r="G126" s="44">
        <f t="shared" si="18"/>
        <v>-1.2333147948083933E-2</v>
      </c>
      <c r="H126" s="44">
        <f t="shared" si="21"/>
        <v>20.3401</v>
      </c>
      <c r="I126" s="44">
        <f t="shared" si="22"/>
        <v>91.733850999999987</v>
      </c>
      <c r="J126" s="44">
        <f t="shared" si="23"/>
        <v>413.71966800999991</v>
      </c>
      <c r="K126" s="44">
        <f t="shared" si="24"/>
        <v>-5.5622497245858535E-2</v>
      </c>
      <c r="L126" s="44">
        <f t="shared" si="25"/>
        <v>-0.25085746257882197</v>
      </c>
      <c r="M126" s="44">
        <f t="shared" ca="1" si="19"/>
        <v>-1.0059949308265842E-2</v>
      </c>
      <c r="N126" s="44">
        <f t="shared" ca="1" si="26"/>
        <v>5.1674320560708214E-6</v>
      </c>
      <c r="O126" s="124">
        <f t="shared" ca="1" si="27"/>
        <v>734729956.31933928</v>
      </c>
      <c r="P126" s="44">
        <f t="shared" ca="1" si="28"/>
        <v>11179631107.922031</v>
      </c>
      <c r="Q126" s="44">
        <f t="shared" ca="1" si="29"/>
        <v>799299346.60790205</v>
      </c>
      <c r="R126" s="28">
        <f t="shared" ca="1" si="20"/>
        <v>-2.2731986398180914E-3</v>
      </c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</row>
    <row r="127" spans="1:35">
      <c r="A127" s="121">
        <v>45126</v>
      </c>
      <c r="B127" s="121">
        <v>-1.2491718276578467E-2</v>
      </c>
      <c r="C127" s="121">
        <v>1</v>
      </c>
      <c r="D127" s="123">
        <f t="shared" si="17"/>
        <v>4.5125999999999999</v>
      </c>
      <c r="E127" s="123">
        <f t="shared" si="17"/>
        <v>-1.2491718276578467E-2</v>
      </c>
      <c r="F127" s="44">
        <f t="shared" si="18"/>
        <v>4.5125999999999999</v>
      </c>
      <c r="G127" s="44">
        <f t="shared" si="18"/>
        <v>-1.2491718276578467E-2</v>
      </c>
      <c r="H127" s="44">
        <f t="shared" si="21"/>
        <v>20.36355876</v>
      </c>
      <c r="I127" s="44">
        <f t="shared" si="22"/>
        <v>91.892595260375998</v>
      </c>
      <c r="J127" s="44">
        <f t="shared" si="23"/>
        <v>414.67452537197272</v>
      </c>
      <c r="K127" s="44">
        <f t="shared" si="24"/>
        <v>-5.6370127894887989E-2</v>
      </c>
      <c r="L127" s="44">
        <f t="shared" si="25"/>
        <v>-0.25437583913847156</v>
      </c>
      <c r="M127" s="44">
        <f t="shared" ca="1" si="19"/>
        <v>-1.0045009489072956E-2</v>
      </c>
      <c r="N127" s="44">
        <f t="shared" ca="1" si="26"/>
        <v>5.986383890856688E-6</v>
      </c>
      <c r="O127" s="124">
        <f t="shared" ca="1" si="27"/>
        <v>755025706.96295881</v>
      </c>
      <c r="P127" s="44">
        <f t="shared" ca="1" si="28"/>
        <v>11453960820.49333</v>
      </c>
      <c r="Q127" s="44">
        <f t="shared" ca="1" si="29"/>
        <v>815593183.88567483</v>
      </c>
      <c r="R127" s="28">
        <f t="shared" ca="1" si="20"/>
        <v>-2.446708787505511E-3</v>
      </c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</row>
    <row r="128" spans="1:35">
      <c r="A128" s="121">
        <v>45851</v>
      </c>
      <c r="B128" s="121">
        <v>-1.3003775529796258E-2</v>
      </c>
      <c r="C128" s="121">
        <v>1</v>
      </c>
      <c r="D128" s="123">
        <f t="shared" si="17"/>
        <v>4.5850999999999997</v>
      </c>
      <c r="E128" s="123">
        <f t="shared" si="17"/>
        <v>-1.3003775529796258E-2</v>
      </c>
      <c r="F128" s="44">
        <f t="shared" si="18"/>
        <v>4.5850999999999997</v>
      </c>
      <c r="G128" s="44">
        <f t="shared" si="18"/>
        <v>-1.3003775529796258E-2</v>
      </c>
      <c r="H128" s="44">
        <f t="shared" si="21"/>
        <v>21.023142009999997</v>
      </c>
      <c r="I128" s="44">
        <f t="shared" si="22"/>
        <v>96.393208430050976</v>
      </c>
      <c r="J128" s="44">
        <f t="shared" si="23"/>
        <v>441.97249997262668</v>
      </c>
      <c r="K128" s="44">
        <f t="shared" si="24"/>
        <v>-5.9623611181668819E-2</v>
      </c>
      <c r="L128" s="44">
        <f t="shared" si="25"/>
        <v>-0.27338021962906967</v>
      </c>
      <c r="M128" s="44">
        <f t="shared" ca="1" si="19"/>
        <v>-9.618998240223553E-3</v>
      </c>
      <c r="N128" s="44">
        <f t="shared" ca="1" si="26"/>
        <v>1.1456717300007145E-5</v>
      </c>
      <c r="O128" s="124">
        <f t="shared" ca="1" si="27"/>
        <v>1450515067.7343616</v>
      </c>
      <c r="P128" s="44">
        <f t="shared" ca="1" si="28"/>
        <v>20625486971.735985</v>
      </c>
      <c r="Q128" s="44">
        <f t="shared" ca="1" si="29"/>
        <v>1346202866.4895618</v>
      </c>
      <c r="R128" s="28">
        <f t="shared" ca="1" si="20"/>
        <v>-3.3847772895727046E-3</v>
      </c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</row>
    <row r="129" spans="1:35">
      <c r="A129" s="121">
        <v>45996</v>
      </c>
      <c r="B129" s="121">
        <v>-1.09861869859742E-2</v>
      </c>
      <c r="C129" s="121">
        <v>1</v>
      </c>
      <c r="D129" s="123">
        <f t="shared" si="17"/>
        <v>4.5995999999999997</v>
      </c>
      <c r="E129" s="123">
        <f t="shared" si="17"/>
        <v>-1.09861869859742E-2</v>
      </c>
      <c r="F129" s="44">
        <f t="shared" si="18"/>
        <v>4.5995999999999997</v>
      </c>
      <c r="G129" s="44">
        <f t="shared" si="18"/>
        <v>-1.09861869859742E-2</v>
      </c>
      <c r="H129" s="44">
        <f t="shared" si="21"/>
        <v>21.156320159999996</v>
      </c>
      <c r="I129" s="44">
        <f t="shared" si="22"/>
        <v>97.31061020793598</v>
      </c>
      <c r="J129" s="44">
        <f t="shared" si="23"/>
        <v>447.58988271242231</v>
      </c>
      <c r="K129" s="44">
        <f t="shared" si="24"/>
        <v>-5.053206566068693E-2</v>
      </c>
      <c r="L129" s="44">
        <f t="shared" si="25"/>
        <v>-0.2324272892128956</v>
      </c>
      <c r="M129" s="44">
        <f t="shared" ca="1" si="19"/>
        <v>-9.5316134288121815E-3</v>
      </c>
      <c r="N129" s="44">
        <f t="shared" ca="1" si="26"/>
        <v>2.1157842331949679E-6</v>
      </c>
      <c r="O129" s="124">
        <f t="shared" ca="1" si="27"/>
        <v>1621086719.1056414</v>
      </c>
      <c r="P129" s="44">
        <f t="shared" ca="1" si="28"/>
        <v>22825802984.800938</v>
      </c>
      <c r="Q129" s="44">
        <f t="shared" ca="1" si="29"/>
        <v>1470634179.9918828</v>
      </c>
      <c r="R129" s="28">
        <f t="shared" ca="1" si="20"/>
        <v>-1.4545735571620186E-3</v>
      </c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</row>
    <row r="130" spans="1:35">
      <c r="A130" s="121">
        <v>46085.5</v>
      </c>
      <c r="B130" s="121">
        <v>-1.138222715962911E-2</v>
      </c>
      <c r="C130" s="121">
        <v>1</v>
      </c>
      <c r="D130" s="123">
        <f t="shared" si="17"/>
        <v>4.6085500000000001</v>
      </c>
      <c r="E130" s="123">
        <f t="shared" si="17"/>
        <v>-1.138222715962911E-2</v>
      </c>
      <c r="F130" s="44">
        <f t="shared" si="18"/>
        <v>4.6085500000000001</v>
      </c>
      <c r="G130" s="44">
        <f t="shared" si="18"/>
        <v>-1.138222715962911E-2</v>
      </c>
      <c r="H130" s="44">
        <f t="shared" si="21"/>
        <v>21.238733102500003</v>
      </c>
      <c r="I130" s="44">
        <f t="shared" si="22"/>
        <v>97.879763439526386</v>
      </c>
      <c r="J130" s="44">
        <f t="shared" si="23"/>
        <v>451.08378379922937</v>
      </c>
      <c r="K130" s="44">
        <f t="shared" si="24"/>
        <v>-5.2455562976508739E-2</v>
      </c>
      <c r="L130" s="44">
        <f t="shared" si="25"/>
        <v>-0.24174408475538936</v>
      </c>
      <c r="M130" s="44">
        <f t="shared" ca="1" si="19"/>
        <v>-9.4773127914864544E-3</v>
      </c>
      <c r="N130" s="44">
        <f t="shared" ca="1" si="26"/>
        <v>3.6286987499563338E-6</v>
      </c>
      <c r="O130" s="124">
        <f t="shared" ca="1" si="27"/>
        <v>1731870569.3851609</v>
      </c>
      <c r="P130" s="44">
        <f t="shared" ca="1" si="28"/>
        <v>24247235479.467182</v>
      </c>
      <c r="Q130" s="44">
        <f t="shared" ca="1" si="29"/>
        <v>1550599791.8337522</v>
      </c>
      <c r="R130" s="28">
        <f t="shared" ca="1" si="20"/>
        <v>-1.9049143681426559E-3</v>
      </c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</row>
    <row r="131" spans="1:35">
      <c r="A131" s="121">
        <v>46090</v>
      </c>
      <c r="B131" s="121">
        <v>-9.5840951034915633E-3</v>
      </c>
      <c r="C131" s="121">
        <v>1</v>
      </c>
      <c r="D131" s="123">
        <f t="shared" si="17"/>
        <v>4.609</v>
      </c>
      <c r="E131" s="123">
        <f t="shared" si="17"/>
        <v>-9.5840951034915633E-3</v>
      </c>
      <c r="F131" s="44">
        <f t="shared" si="18"/>
        <v>4.609</v>
      </c>
      <c r="G131" s="44">
        <f t="shared" si="18"/>
        <v>-9.5840951034915633E-3</v>
      </c>
      <c r="H131" s="44">
        <f t="shared" si="21"/>
        <v>21.242881000000001</v>
      </c>
      <c r="I131" s="44">
        <f t="shared" si="22"/>
        <v>97.908438529000009</v>
      </c>
      <c r="J131" s="44">
        <f t="shared" si="23"/>
        <v>451.25999318016102</v>
      </c>
      <c r="K131" s="44">
        <f t="shared" si="24"/>
        <v>-4.4173094331992617E-2</v>
      </c>
      <c r="L131" s="44">
        <f t="shared" si="25"/>
        <v>-0.20359379177615397</v>
      </c>
      <c r="M131" s="44">
        <f t="shared" ca="1" si="19"/>
        <v>-9.4745752733856117E-3</v>
      </c>
      <c r="N131" s="44">
        <f t="shared" ca="1" si="26"/>
        <v>1.1994593186436506E-8</v>
      </c>
      <c r="O131" s="124">
        <f t="shared" ca="1" si="27"/>
        <v>1737552899.2407444</v>
      </c>
      <c r="P131" s="44">
        <f t="shared" ca="1" si="28"/>
        <v>24319992314.680321</v>
      </c>
      <c r="Q131" s="44">
        <f t="shared" ca="1" si="29"/>
        <v>1554684712.150408</v>
      </c>
      <c r="R131" s="28">
        <f t="shared" ca="1" si="20"/>
        <v>-1.0951983010595162E-4</v>
      </c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spans="1:35">
      <c r="A132" s="121">
        <v>46131.5</v>
      </c>
      <c r="B132" s="121">
        <v>-1.1183543894730974E-2</v>
      </c>
      <c r="C132" s="121">
        <v>1</v>
      </c>
      <c r="D132" s="123">
        <f t="shared" si="17"/>
        <v>4.6131500000000001</v>
      </c>
      <c r="E132" s="123">
        <f t="shared" si="17"/>
        <v>-1.1183543894730974E-2</v>
      </c>
      <c r="F132" s="44">
        <f t="shared" si="18"/>
        <v>4.6131500000000001</v>
      </c>
      <c r="G132" s="44">
        <f t="shared" si="18"/>
        <v>-1.1183543894730974E-2</v>
      </c>
      <c r="H132" s="44">
        <f t="shared" si="21"/>
        <v>21.281152922500002</v>
      </c>
      <c r="I132" s="44">
        <f t="shared" si="22"/>
        <v>98.173150604430887</v>
      </c>
      <c r="J132" s="44">
        <f t="shared" si="23"/>
        <v>452.88746971083037</v>
      </c>
      <c r="K132" s="44">
        <f t="shared" si="24"/>
        <v>-5.1591365517978195E-2</v>
      </c>
      <c r="L132" s="44">
        <f t="shared" si="25"/>
        <v>-0.23799870783926111</v>
      </c>
      <c r="M132" s="44">
        <f t="shared" ca="1" si="19"/>
        <v>-9.4492962449004708E-3</v>
      </c>
      <c r="N132" s="44">
        <f t="shared" ca="1" si="26"/>
        <v>3.0076149109426235E-6</v>
      </c>
      <c r="O132" s="124">
        <f t="shared" ca="1" si="27"/>
        <v>1790466379.9703085</v>
      </c>
      <c r="P132" s="44">
        <f t="shared" ca="1" si="28"/>
        <v>24996816929.695614</v>
      </c>
      <c r="Q132" s="44">
        <f t="shared" ca="1" si="29"/>
        <v>1592648455.9747794</v>
      </c>
      <c r="R132" s="28">
        <f t="shared" ca="1" si="20"/>
        <v>-1.7342476498305032E-3</v>
      </c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</row>
    <row r="133" spans="1:35">
      <c r="A133" s="121">
        <v>46799</v>
      </c>
      <c r="B133" s="121">
        <v>-1.244395522371633E-2</v>
      </c>
      <c r="C133" s="121">
        <v>1</v>
      </c>
      <c r="D133" s="123">
        <f t="shared" si="17"/>
        <v>4.6798999999999999</v>
      </c>
      <c r="E133" s="123">
        <f t="shared" si="17"/>
        <v>-1.244395522371633E-2</v>
      </c>
      <c r="F133" s="44">
        <f t="shared" si="18"/>
        <v>4.6798999999999999</v>
      </c>
      <c r="G133" s="44">
        <f t="shared" si="18"/>
        <v>-1.244395522371633E-2</v>
      </c>
      <c r="H133" s="44">
        <f t="shared" si="21"/>
        <v>21.901464009999998</v>
      </c>
      <c r="I133" s="44">
        <f t="shared" si="22"/>
        <v>102.49666142039899</v>
      </c>
      <c r="J133" s="44">
        <f t="shared" si="23"/>
        <v>479.67412578132524</v>
      </c>
      <c r="K133" s="44">
        <f t="shared" si="24"/>
        <v>-5.8236466051470051E-2</v>
      </c>
      <c r="L133" s="44">
        <f t="shared" si="25"/>
        <v>-0.27254083747427471</v>
      </c>
      <c r="M133" s="44">
        <f t="shared" ca="1" si="19"/>
        <v>-9.0345118429673368E-3</v>
      </c>
      <c r="N133" s="44">
        <f t="shared" ca="1" si="26"/>
        <v>1.1624304166533122E-5</v>
      </c>
      <c r="O133" s="124">
        <f t="shared" ca="1" si="27"/>
        <v>2772476002.7648869</v>
      </c>
      <c r="P133" s="44">
        <f t="shared" ca="1" si="28"/>
        <v>37373501622.277351</v>
      </c>
      <c r="Q133" s="44">
        <f t="shared" ca="1" si="29"/>
        <v>2277562563.7670007</v>
      </c>
      <c r="R133" s="28">
        <f t="shared" ca="1" si="20"/>
        <v>-3.4094433807489929E-3</v>
      </c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</row>
    <row r="134" spans="1:35">
      <c r="A134" s="121">
        <v>46838</v>
      </c>
      <c r="B134" s="121">
        <v>-1.0966810717945918E-2</v>
      </c>
      <c r="C134" s="121">
        <v>1</v>
      </c>
      <c r="D134" s="123">
        <f t="shared" si="17"/>
        <v>4.6837999999999997</v>
      </c>
      <c r="E134" s="123">
        <f t="shared" si="17"/>
        <v>-1.0966810717945918E-2</v>
      </c>
      <c r="F134" s="44">
        <f t="shared" si="18"/>
        <v>4.6837999999999997</v>
      </c>
      <c r="G134" s="44">
        <f t="shared" si="18"/>
        <v>-1.0966810717945918E-2</v>
      </c>
      <c r="H134" s="44">
        <f t="shared" si="21"/>
        <v>21.937982439999999</v>
      </c>
      <c r="I134" s="44">
        <f t="shared" si="22"/>
        <v>102.75312215247199</v>
      </c>
      <c r="J134" s="44">
        <f t="shared" si="23"/>
        <v>481.27507353774826</v>
      </c>
      <c r="K134" s="44">
        <f t="shared" si="24"/>
        <v>-5.136634804071509E-2</v>
      </c>
      <c r="L134" s="44">
        <f t="shared" si="25"/>
        <v>-0.24058970095310134</v>
      </c>
      <c r="M134" s="44">
        <f t="shared" ca="1" si="19"/>
        <v>-9.0098005367494835E-3</v>
      </c>
      <c r="N134" s="44">
        <f t="shared" ca="1" si="26"/>
        <v>3.8298888493065032E-6</v>
      </c>
      <c r="O134" s="124">
        <f t="shared" ca="1" si="27"/>
        <v>2837755783.8867364</v>
      </c>
      <c r="P134" s="44">
        <f t="shared" ca="1" si="28"/>
        <v>38185955312.9814</v>
      </c>
      <c r="Q134" s="44">
        <f t="shared" ca="1" si="29"/>
        <v>2322027065.238584</v>
      </c>
      <c r="R134" s="28">
        <f t="shared" ca="1" si="20"/>
        <v>-1.9570101811964349E-3</v>
      </c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</row>
    <row r="135" spans="1:35">
      <c r="A135" s="121">
        <v>46886.5</v>
      </c>
      <c r="B135" s="121">
        <v>-5.7747207538341172E-3</v>
      </c>
      <c r="C135" s="121">
        <v>1</v>
      </c>
      <c r="D135" s="123">
        <f t="shared" si="17"/>
        <v>4.68865</v>
      </c>
      <c r="E135" s="123">
        <f t="shared" si="17"/>
        <v>-5.7747207538341172E-3</v>
      </c>
      <c r="F135" s="44">
        <f t="shared" si="18"/>
        <v>4.68865</v>
      </c>
      <c r="G135" s="44">
        <f t="shared" si="18"/>
        <v>-5.7747207538341172E-3</v>
      </c>
      <c r="H135" s="44">
        <f t="shared" si="21"/>
        <v>21.983438822499998</v>
      </c>
      <c r="I135" s="44">
        <f t="shared" si="22"/>
        <v>103.07265043511461</v>
      </c>
      <c r="J135" s="44">
        <f t="shared" si="23"/>
        <v>483.27158246260012</v>
      </c>
      <c r="K135" s="44">
        <f t="shared" si="24"/>
        <v>-2.7075644462464334E-2</v>
      </c>
      <c r="L135" s="44">
        <f t="shared" si="25"/>
        <v>-0.12694822040893339</v>
      </c>
      <c r="M135" s="44">
        <f t="shared" ca="1" si="19"/>
        <v>-8.9789963873053713E-3</v>
      </c>
      <c r="N135" s="44">
        <f t="shared" ca="1" si="26"/>
        <v>1.0267382335257607E-5</v>
      </c>
      <c r="O135" s="124">
        <f t="shared" ca="1" si="27"/>
        <v>2920198580.2032285</v>
      </c>
      <c r="P135" s="44">
        <f t="shared" ca="1" si="28"/>
        <v>39210471261.288063</v>
      </c>
      <c r="Q135" s="44">
        <f t="shared" ca="1" si="29"/>
        <v>2378026668.3048153</v>
      </c>
      <c r="R135" s="28">
        <f t="shared" ca="1" si="20"/>
        <v>3.2042756334712541E-3</v>
      </c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</row>
    <row r="136" spans="1:35">
      <c r="A136" s="121">
        <v>46887</v>
      </c>
      <c r="B136" s="121">
        <v>-1.0916039413132239E-2</v>
      </c>
      <c r="C136" s="121">
        <v>1</v>
      </c>
      <c r="D136" s="123">
        <f t="shared" si="17"/>
        <v>4.6886999999999999</v>
      </c>
      <c r="E136" s="123">
        <f t="shared" si="17"/>
        <v>-1.0916039413132239E-2</v>
      </c>
      <c r="F136" s="44">
        <f t="shared" si="18"/>
        <v>4.6886999999999999</v>
      </c>
      <c r="G136" s="44">
        <f t="shared" si="18"/>
        <v>-1.0916039413132239E-2</v>
      </c>
      <c r="H136" s="44">
        <f t="shared" si="21"/>
        <v>21.983907689999999</v>
      </c>
      <c r="I136" s="44">
        <f t="shared" si="22"/>
        <v>103.07594798610299</v>
      </c>
      <c r="J136" s="44">
        <f t="shared" si="23"/>
        <v>483.2921973224411</v>
      </c>
      <c r="K136" s="44">
        <f t="shared" si="24"/>
        <v>-5.1182033996353127E-2</v>
      </c>
      <c r="L136" s="44">
        <f t="shared" si="25"/>
        <v>-0.23997720279870091</v>
      </c>
      <c r="M136" s="44">
        <f t="shared" ca="1" si="19"/>
        <v>-8.9786783948720347E-3</v>
      </c>
      <c r="N136" s="44">
        <f t="shared" ca="1" si="26"/>
        <v>3.753367715074216E-6</v>
      </c>
      <c r="O136" s="124">
        <f t="shared" ca="1" si="27"/>
        <v>2921055819.0407844</v>
      </c>
      <c r="P136" s="44">
        <f t="shared" ca="1" si="28"/>
        <v>39221115282.958603</v>
      </c>
      <c r="Q136" s="44">
        <f t="shared" ca="1" si="29"/>
        <v>2378608061.1002169</v>
      </c>
      <c r="R136" s="28">
        <f t="shared" ca="1" si="20"/>
        <v>-1.9373610182602044E-3</v>
      </c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</row>
    <row r="137" spans="1:35">
      <c r="A137" s="121">
        <v>47749</v>
      </c>
      <c r="B137" s="121">
        <v>-1.019940956030041E-2</v>
      </c>
      <c r="C137" s="121">
        <v>1</v>
      </c>
      <c r="D137" s="123">
        <f t="shared" si="17"/>
        <v>4.7748999999999997</v>
      </c>
      <c r="E137" s="123">
        <f t="shared" si="17"/>
        <v>-1.019940956030041E-2</v>
      </c>
      <c r="F137" s="44">
        <f t="shared" si="18"/>
        <v>4.7748999999999997</v>
      </c>
      <c r="G137" s="44">
        <f t="shared" si="18"/>
        <v>-1.019940956030041E-2</v>
      </c>
      <c r="H137" s="44">
        <f t="shared" si="21"/>
        <v>22.799670009999996</v>
      </c>
      <c r="I137" s="44">
        <f t="shared" si="22"/>
        <v>108.86614433074898</v>
      </c>
      <c r="J137" s="44">
        <f t="shared" si="23"/>
        <v>519.82495256489324</v>
      </c>
      <c r="K137" s="44">
        <f t="shared" si="24"/>
        <v>-4.8701160709478421E-2</v>
      </c>
      <c r="L137" s="44">
        <f t="shared" si="25"/>
        <v>-0.2325431722716885</v>
      </c>
      <c r="M137" s="44">
        <f t="shared" ca="1" si="19"/>
        <v>-8.4175963401887932E-3</v>
      </c>
      <c r="N137" s="44">
        <f t="shared" ca="1" si="26"/>
        <v>3.1748583513645283E-6</v>
      </c>
      <c r="O137" s="124">
        <f t="shared" ca="1" si="27"/>
        <v>4630420735.2066164</v>
      </c>
      <c r="P137" s="44">
        <f t="shared" ca="1" si="28"/>
        <v>60145900740.04007</v>
      </c>
      <c r="Q137" s="44">
        <f t="shared" ca="1" si="29"/>
        <v>3508764828.8547039</v>
      </c>
      <c r="R137" s="28">
        <f t="shared" ca="1" si="20"/>
        <v>-1.7818132201116166E-3</v>
      </c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</row>
    <row r="138" spans="1:35">
      <c r="A138" s="121"/>
      <c r="B138" s="121"/>
      <c r="C138" s="121"/>
      <c r="D138" s="123">
        <f t="shared" si="17"/>
        <v>0</v>
      </c>
      <c r="E138" s="123">
        <f t="shared" si="17"/>
        <v>0</v>
      </c>
      <c r="F138" s="44">
        <f t="shared" si="18"/>
        <v>0</v>
      </c>
      <c r="G138" s="44">
        <f t="shared" si="18"/>
        <v>0</v>
      </c>
      <c r="H138" s="44">
        <f t="shared" si="21"/>
        <v>0</v>
      </c>
      <c r="I138" s="44">
        <f t="shared" si="22"/>
        <v>0</v>
      </c>
      <c r="J138" s="44">
        <f t="shared" si="23"/>
        <v>0</v>
      </c>
      <c r="K138" s="44">
        <f t="shared" si="24"/>
        <v>0</v>
      </c>
      <c r="L138" s="44">
        <f t="shared" si="25"/>
        <v>0</v>
      </c>
      <c r="M138" s="44">
        <f t="shared" ca="1" si="19"/>
        <v>-7.6344211016142547E-4</v>
      </c>
      <c r="N138" s="44">
        <f t="shared" ca="1" si="26"/>
        <v>0</v>
      </c>
      <c r="O138" s="124">
        <f t="shared" ca="1" si="27"/>
        <v>0</v>
      </c>
      <c r="P138" s="44">
        <f t="shared" ca="1" si="28"/>
        <v>0</v>
      </c>
      <c r="Q138" s="44">
        <f t="shared" ca="1" si="29"/>
        <v>0</v>
      </c>
      <c r="R138" s="28">
        <f t="shared" ca="1" si="20"/>
        <v>7.6344211016142547E-4</v>
      </c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spans="1:35">
      <c r="A139" s="121"/>
      <c r="B139" s="121"/>
      <c r="C139" s="121"/>
      <c r="D139" s="123">
        <f t="shared" si="17"/>
        <v>0</v>
      </c>
      <c r="E139" s="123">
        <f t="shared" si="17"/>
        <v>0</v>
      </c>
      <c r="F139" s="44">
        <f t="shared" si="18"/>
        <v>0</v>
      </c>
      <c r="G139" s="44">
        <f t="shared" si="18"/>
        <v>0</v>
      </c>
      <c r="H139" s="44">
        <f t="shared" si="21"/>
        <v>0</v>
      </c>
      <c r="I139" s="44">
        <f t="shared" si="22"/>
        <v>0</v>
      </c>
      <c r="J139" s="44">
        <f t="shared" si="23"/>
        <v>0</v>
      </c>
      <c r="K139" s="44">
        <f t="shared" si="24"/>
        <v>0</v>
      </c>
      <c r="L139" s="44">
        <f t="shared" si="25"/>
        <v>0</v>
      </c>
      <c r="M139" s="44">
        <f t="shared" ca="1" si="19"/>
        <v>-7.6344211016142547E-4</v>
      </c>
      <c r="N139" s="44">
        <f t="shared" ca="1" si="26"/>
        <v>0</v>
      </c>
      <c r="O139" s="124">
        <f t="shared" ca="1" si="27"/>
        <v>0</v>
      </c>
      <c r="P139" s="44">
        <f t="shared" ca="1" si="28"/>
        <v>0</v>
      </c>
      <c r="Q139" s="44">
        <f t="shared" ca="1" si="29"/>
        <v>0</v>
      </c>
      <c r="R139" s="28">
        <f t="shared" ca="1" si="20"/>
        <v>7.6344211016142547E-4</v>
      </c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</row>
    <row r="140" spans="1:35">
      <c r="A140" s="121"/>
      <c r="B140" s="121"/>
      <c r="C140" s="121"/>
      <c r="D140" s="123">
        <f t="shared" si="17"/>
        <v>0</v>
      </c>
      <c r="E140" s="123">
        <f t="shared" si="17"/>
        <v>0</v>
      </c>
      <c r="F140" s="44">
        <f t="shared" si="18"/>
        <v>0</v>
      </c>
      <c r="G140" s="44">
        <f t="shared" si="18"/>
        <v>0</v>
      </c>
      <c r="H140" s="44">
        <f t="shared" si="21"/>
        <v>0</v>
      </c>
      <c r="I140" s="44">
        <f t="shared" si="22"/>
        <v>0</v>
      </c>
      <c r="J140" s="44">
        <f t="shared" si="23"/>
        <v>0</v>
      </c>
      <c r="K140" s="44">
        <f t="shared" si="24"/>
        <v>0</v>
      </c>
      <c r="L140" s="44">
        <f t="shared" si="25"/>
        <v>0</v>
      </c>
      <c r="M140" s="44">
        <f t="shared" ca="1" si="19"/>
        <v>-7.6344211016142547E-4</v>
      </c>
      <c r="N140" s="44">
        <f t="shared" ca="1" si="26"/>
        <v>0</v>
      </c>
      <c r="O140" s="124">
        <f t="shared" ca="1" si="27"/>
        <v>0</v>
      </c>
      <c r="P140" s="44">
        <f t="shared" ca="1" si="28"/>
        <v>0</v>
      </c>
      <c r="Q140" s="44">
        <f t="shared" ca="1" si="29"/>
        <v>0</v>
      </c>
      <c r="R140" s="28">
        <f t="shared" ca="1" si="20"/>
        <v>7.6344211016142547E-4</v>
      </c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</row>
    <row r="141" spans="1:35">
      <c r="A141" s="121"/>
      <c r="B141" s="121"/>
      <c r="C141" s="121"/>
      <c r="D141" s="123">
        <f t="shared" si="17"/>
        <v>0</v>
      </c>
      <c r="E141" s="123">
        <f t="shared" si="17"/>
        <v>0</v>
      </c>
      <c r="F141" s="44">
        <f t="shared" si="18"/>
        <v>0</v>
      </c>
      <c r="G141" s="44">
        <f t="shared" si="18"/>
        <v>0</v>
      </c>
      <c r="H141" s="44">
        <f t="shared" si="21"/>
        <v>0</v>
      </c>
      <c r="I141" s="44">
        <f t="shared" si="22"/>
        <v>0</v>
      </c>
      <c r="J141" s="44">
        <f t="shared" si="23"/>
        <v>0</v>
      </c>
      <c r="K141" s="44">
        <f t="shared" si="24"/>
        <v>0</v>
      </c>
      <c r="L141" s="44">
        <f t="shared" si="25"/>
        <v>0</v>
      </c>
      <c r="M141" s="44">
        <f t="shared" ca="1" si="19"/>
        <v>-7.6344211016142547E-4</v>
      </c>
      <c r="N141" s="44">
        <f t="shared" ca="1" si="26"/>
        <v>0</v>
      </c>
      <c r="O141" s="124">
        <f t="shared" ca="1" si="27"/>
        <v>0</v>
      </c>
      <c r="P141" s="44">
        <f t="shared" ca="1" si="28"/>
        <v>0</v>
      </c>
      <c r="Q141" s="44">
        <f t="shared" ca="1" si="29"/>
        <v>0</v>
      </c>
      <c r="R141" s="28">
        <f t="shared" ca="1" si="20"/>
        <v>7.6344211016142547E-4</v>
      </c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</row>
    <row r="142" spans="1:35">
      <c r="A142" s="121"/>
      <c r="B142" s="121"/>
      <c r="C142" s="121"/>
      <c r="D142" s="123">
        <f t="shared" si="17"/>
        <v>0</v>
      </c>
      <c r="E142" s="123">
        <f t="shared" si="17"/>
        <v>0</v>
      </c>
      <c r="F142" s="44">
        <f t="shared" si="18"/>
        <v>0</v>
      </c>
      <c r="G142" s="44">
        <f t="shared" si="18"/>
        <v>0</v>
      </c>
      <c r="H142" s="44">
        <f t="shared" si="21"/>
        <v>0</v>
      </c>
      <c r="I142" s="44">
        <f t="shared" si="22"/>
        <v>0</v>
      </c>
      <c r="J142" s="44">
        <f t="shared" si="23"/>
        <v>0</v>
      </c>
      <c r="K142" s="44">
        <f t="shared" si="24"/>
        <v>0</v>
      </c>
      <c r="L142" s="44">
        <f t="shared" si="25"/>
        <v>0</v>
      </c>
      <c r="M142" s="44">
        <f t="shared" ca="1" si="19"/>
        <v>-7.6344211016142547E-4</v>
      </c>
      <c r="N142" s="44">
        <f t="shared" ca="1" si="26"/>
        <v>0</v>
      </c>
      <c r="O142" s="124">
        <f t="shared" ca="1" si="27"/>
        <v>0</v>
      </c>
      <c r="P142" s="44">
        <f t="shared" ca="1" si="28"/>
        <v>0</v>
      </c>
      <c r="Q142" s="44">
        <f t="shared" ca="1" si="29"/>
        <v>0</v>
      </c>
      <c r="R142" s="28">
        <f t="shared" ca="1" si="20"/>
        <v>7.6344211016142547E-4</v>
      </c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</row>
    <row r="143" spans="1:35">
      <c r="A143" s="121"/>
      <c r="B143" s="121"/>
      <c r="C143" s="121"/>
      <c r="D143" s="123">
        <f t="shared" si="17"/>
        <v>0</v>
      </c>
      <c r="E143" s="123">
        <f t="shared" si="17"/>
        <v>0</v>
      </c>
      <c r="F143" s="44">
        <f t="shared" si="18"/>
        <v>0</v>
      </c>
      <c r="G143" s="44">
        <f t="shared" si="18"/>
        <v>0</v>
      </c>
      <c r="H143" s="44">
        <f t="shared" si="21"/>
        <v>0</v>
      </c>
      <c r="I143" s="44">
        <f t="shared" si="22"/>
        <v>0</v>
      </c>
      <c r="J143" s="44">
        <f t="shared" si="23"/>
        <v>0</v>
      </c>
      <c r="K143" s="44">
        <f t="shared" si="24"/>
        <v>0</v>
      </c>
      <c r="L143" s="44">
        <f t="shared" si="25"/>
        <v>0</v>
      </c>
      <c r="M143" s="44">
        <f t="shared" ca="1" si="19"/>
        <v>-7.6344211016142547E-4</v>
      </c>
      <c r="N143" s="44">
        <f t="shared" ca="1" si="26"/>
        <v>0</v>
      </c>
      <c r="O143" s="124">
        <f t="shared" ca="1" si="27"/>
        <v>0</v>
      </c>
      <c r="P143" s="44">
        <f t="shared" ca="1" si="28"/>
        <v>0</v>
      </c>
      <c r="Q143" s="44">
        <f t="shared" ca="1" si="29"/>
        <v>0</v>
      </c>
      <c r="R143" s="28">
        <f t="shared" ca="1" si="20"/>
        <v>7.6344211016142547E-4</v>
      </c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</row>
    <row r="144" spans="1:35">
      <c r="A144" s="121"/>
      <c r="B144" s="121"/>
      <c r="C144" s="121"/>
      <c r="D144" s="123">
        <f t="shared" ref="D144:E207" si="30">A144/A$18</f>
        <v>0</v>
      </c>
      <c r="E144" s="123">
        <f t="shared" si="30"/>
        <v>0</v>
      </c>
      <c r="F144" s="44">
        <f t="shared" ref="F144:G207" si="31">$C144*D144</f>
        <v>0</v>
      </c>
      <c r="G144" s="44">
        <f t="shared" si="31"/>
        <v>0</v>
      </c>
      <c r="H144" s="44">
        <f t="shared" si="21"/>
        <v>0</v>
      </c>
      <c r="I144" s="44">
        <f t="shared" si="22"/>
        <v>0</v>
      </c>
      <c r="J144" s="44">
        <f t="shared" si="23"/>
        <v>0</v>
      </c>
      <c r="K144" s="44">
        <f t="shared" si="24"/>
        <v>0</v>
      </c>
      <c r="L144" s="44">
        <f t="shared" si="25"/>
        <v>0</v>
      </c>
      <c r="M144" s="44">
        <f t="shared" ca="1" si="19"/>
        <v>-7.6344211016142547E-4</v>
      </c>
      <c r="N144" s="44">
        <f t="shared" ca="1" si="26"/>
        <v>0</v>
      </c>
      <c r="O144" s="124">
        <f t="shared" ca="1" si="27"/>
        <v>0</v>
      </c>
      <c r="P144" s="44">
        <f t="shared" ca="1" si="28"/>
        <v>0</v>
      </c>
      <c r="Q144" s="44">
        <f t="shared" ca="1" si="29"/>
        <v>0</v>
      </c>
      <c r="R144" s="28">
        <f t="shared" ca="1" si="20"/>
        <v>7.6344211016142547E-4</v>
      </c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</row>
    <row r="145" spans="1:35">
      <c r="A145" s="121"/>
      <c r="B145" s="121"/>
      <c r="C145" s="121"/>
      <c r="D145" s="123">
        <f t="shared" si="30"/>
        <v>0</v>
      </c>
      <c r="E145" s="123">
        <f t="shared" si="30"/>
        <v>0</v>
      </c>
      <c r="F145" s="44">
        <f t="shared" si="31"/>
        <v>0</v>
      </c>
      <c r="G145" s="44">
        <f t="shared" si="31"/>
        <v>0</v>
      </c>
      <c r="H145" s="44">
        <f t="shared" si="21"/>
        <v>0</v>
      </c>
      <c r="I145" s="44">
        <f t="shared" si="22"/>
        <v>0</v>
      </c>
      <c r="J145" s="44">
        <f t="shared" si="23"/>
        <v>0</v>
      </c>
      <c r="K145" s="44">
        <f t="shared" si="24"/>
        <v>0</v>
      </c>
      <c r="L145" s="44">
        <f t="shared" si="25"/>
        <v>0</v>
      </c>
      <c r="M145" s="44">
        <f t="shared" ca="1" si="19"/>
        <v>-7.6344211016142547E-4</v>
      </c>
      <c r="N145" s="44">
        <f t="shared" ca="1" si="26"/>
        <v>0</v>
      </c>
      <c r="O145" s="124">
        <f t="shared" ca="1" si="27"/>
        <v>0</v>
      </c>
      <c r="P145" s="44">
        <f t="shared" ca="1" si="28"/>
        <v>0</v>
      </c>
      <c r="Q145" s="44">
        <f t="shared" ca="1" si="29"/>
        <v>0</v>
      </c>
      <c r="R145" s="28">
        <f t="shared" ca="1" si="20"/>
        <v>7.6344211016142547E-4</v>
      </c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</row>
    <row r="146" spans="1:35">
      <c r="A146" s="121"/>
      <c r="B146" s="121"/>
      <c r="C146" s="121"/>
      <c r="D146" s="123">
        <f t="shared" si="30"/>
        <v>0</v>
      </c>
      <c r="E146" s="123">
        <f t="shared" si="30"/>
        <v>0</v>
      </c>
      <c r="F146" s="44">
        <f t="shared" si="31"/>
        <v>0</v>
      </c>
      <c r="G146" s="44">
        <f t="shared" si="31"/>
        <v>0</v>
      </c>
      <c r="H146" s="44">
        <f t="shared" si="21"/>
        <v>0</v>
      </c>
      <c r="I146" s="44">
        <f t="shared" si="22"/>
        <v>0</v>
      </c>
      <c r="J146" s="44">
        <f t="shared" si="23"/>
        <v>0</v>
      </c>
      <c r="K146" s="44">
        <f t="shared" si="24"/>
        <v>0</v>
      </c>
      <c r="L146" s="44">
        <f t="shared" si="25"/>
        <v>0</v>
      </c>
      <c r="M146" s="44">
        <f t="shared" ca="1" si="19"/>
        <v>-7.6344211016142547E-4</v>
      </c>
      <c r="N146" s="44">
        <f t="shared" ca="1" si="26"/>
        <v>0</v>
      </c>
      <c r="O146" s="124">
        <f t="shared" ca="1" si="27"/>
        <v>0</v>
      </c>
      <c r="P146" s="44">
        <f t="shared" ca="1" si="28"/>
        <v>0</v>
      </c>
      <c r="Q146" s="44">
        <f t="shared" ca="1" si="29"/>
        <v>0</v>
      </c>
      <c r="R146" s="28">
        <f t="shared" ca="1" si="20"/>
        <v>7.6344211016142547E-4</v>
      </c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</row>
    <row r="147" spans="1:35">
      <c r="A147" s="121"/>
      <c r="B147" s="121"/>
      <c r="C147" s="121"/>
      <c r="D147" s="123">
        <f t="shared" si="30"/>
        <v>0</v>
      </c>
      <c r="E147" s="123">
        <f t="shared" si="30"/>
        <v>0</v>
      </c>
      <c r="F147" s="44">
        <f t="shared" si="31"/>
        <v>0</v>
      </c>
      <c r="G147" s="44">
        <f t="shared" si="31"/>
        <v>0</v>
      </c>
      <c r="H147" s="44">
        <f t="shared" si="21"/>
        <v>0</v>
      </c>
      <c r="I147" s="44">
        <f t="shared" si="22"/>
        <v>0</v>
      </c>
      <c r="J147" s="44">
        <f t="shared" si="23"/>
        <v>0</v>
      </c>
      <c r="K147" s="44">
        <f t="shared" si="24"/>
        <v>0</v>
      </c>
      <c r="L147" s="44">
        <f t="shared" si="25"/>
        <v>0</v>
      </c>
      <c r="M147" s="44">
        <f t="shared" ca="1" si="19"/>
        <v>-7.6344211016142547E-4</v>
      </c>
      <c r="N147" s="44">
        <f t="shared" ca="1" si="26"/>
        <v>0</v>
      </c>
      <c r="O147" s="124">
        <f t="shared" ca="1" si="27"/>
        <v>0</v>
      </c>
      <c r="P147" s="44">
        <f t="shared" ca="1" si="28"/>
        <v>0</v>
      </c>
      <c r="Q147" s="44">
        <f t="shared" ca="1" si="29"/>
        <v>0</v>
      </c>
      <c r="R147" s="28">
        <f t="shared" ca="1" si="20"/>
        <v>7.6344211016142547E-4</v>
      </c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5">
      <c r="A148" s="121"/>
      <c r="B148" s="121"/>
      <c r="C148" s="121"/>
      <c r="D148" s="123">
        <f t="shared" si="30"/>
        <v>0</v>
      </c>
      <c r="E148" s="123">
        <f t="shared" si="30"/>
        <v>0</v>
      </c>
      <c r="F148" s="44">
        <f t="shared" si="31"/>
        <v>0</v>
      </c>
      <c r="G148" s="44">
        <f t="shared" si="31"/>
        <v>0</v>
      </c>
      <c r="H148" s="44">
        <f t="shared" si="21"/>
        <v>0</v>
      </c>
      <c r="I148" s="44">
        <f t="shared" si="22"/>
        <v>0</v>
      </c>
      <c r="J148" s="44">
        <f t="shared" si="23"/>
        <v>0</v>
      </c>
      <c r="K148" s="44">
        <f t="shared" si="24"/>
        <v>0</v>
      </c>
      <c r="L148" s="44">
        <f t="shared" si="25"/>
        <v>0</v>
      </c>
      <c r="M148" s="44">
        <f t="shared" ca="1" si="19"/>
        <v>-7.6344211016142547E-4</v>
      </c>
      <c r="N148" s="44">
        <f t="shared" ca="1" si="26"/>
        <v>0</v>
      </c>
      <c r="O148" s="124">
        <f t="shared" ca="1" si="27"/>
        <v>0</v>
      </c>
      <c r="P148" s="44">
        <f t="shared" ca="1" si="28"/>
        <v>0</v>
      </c>
      <c r="Q148" s="44">
        <f t="shared" ca="1" si="29"/>
        <v>0</v>
      </c>
      <c r="R148" s="28">
        <f t="shared" ca="1" si="20"/>
        <v>7.6344211016142547E-4</v>
      </c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5">
      <c r="A149" s="121"/>
      <c r="B149" s="121"/>
      <c r="C149" s="121"/>
      <c r="D149" s="123">
        <f t="shared" si="30"/>
        <v>0</v>
      </c>
      <c r="E149" s="123">
        <f t="shared" si="30"/>
        <v>0</v>
      </c>
      <c r="F149" s="44">
        <f t="shared" si="31"/>
        <v>0</v>
      </c>
      <c r="G149" s="44">
        <f t="shared" si="31"/>
        <v>0</v>
      </c>
      <c r="H149" s="44">
        <f t="shared" si="21"/>
        <v>0</v>
      </c>
      <c r="I149" s="44">
        <f t="shared" si="22"/>
        <v>0</v>
      </c>
      <c r="J149" s="44">
        <f t="shared" si="23"/>
        <v>0</v>
      </c>
      <c r="K149" s="44">
        <f t="shared" si="24"/>
        <v>0</v>
      </c>
      <c r="L149" s="44">
        <f t="shared" si="25"/>
        <v>0</v>
      </c>
      <c r="M149" s="44">
        <f t="shared" ref="M149:M212" ca="1" si="32">+E$4+E$5*D149+E$6*D149^2</f>
        <v>-7.6344211016142547E-4</v>
      </c>
      <c r="N149" s="44">
        <f t="shared" ca="1" si="26"/>
        <v>0</v>
      </c>
      <c r="O149" s="124">
        <f t="shared" ca="1" si="27"/>
        <v>0</v>
      </c>
      <c r="P149" s="44">
        <f t="shared" ca="1" si="28"/>
        <v>0</v>
      </c>
      <c r="Q149" s="44">
        <f t="shared" ca="1" si="29"/>
        <v>0</v>
      </c>
      <c r="R149" s="28">
        <f t="shared" ref="R149:R212" ca="1" si="33">+E149-M149</f>
        <v>7.6344211016142547E-4</v>
      </c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5">
      <c r="A150" s="121"/>
      <c r="B150" s="121"/>
      <c r="C150" s="121"/>
      <c r="D150" s="123">
        <f t="shared" si="30"/>
        <v>0</v>
      </c>
      <c r="E150" s="123">
        <f t="shared" si="30"/>
        <v>0</v>
      </c>
      <c r="F150" s="44">
        <f t="shared" si="31"/>
        <v>0</v>
      </c>
      <c r="G150" s="44">
        <f t="shared" si="31"/>
        <v>0</v>
      </c>
      <c r="H150" s="44">
        <f t="shared" ref="H150:H213" si="34">C150*D150*D150</f>
        <v>0</v>
      </c>
      <c r="I150" s="44">
        <f t="shared" ref="I150:I213" si="35">C150*D150*D150*D150</f>
        <v>0</v>
      </c>
      <c r="J150" s="44">
        <f t="shared" ref="J150:J213" si="36">C150*D150*D150*D150*D150</f>
        <v>0</v>
      </c>
      <c r="K150" s="44">
        <f t="shared" ref="K150:K213" si="37">C150*E150*D150</f>
        <v>0</v>
      </c>
      <c r="L150" s="44">
        <f t="shared" ref="L150:L213" si="38">C150*E150*D150*D150</f>
        <v>0</v>
      </c>
      <c r="M150" s="44">
        <f t="shared" ca="1" si="32"/>
        <v>-7.6344211016142547E-4</v>
      </c>
      <c r="N150" s="44">
        <f t="shared" ref="N150:N213" ca="1" si="39">C150*(M150-E150)^2</f>
        <v>0</v>
      </c>
      <c r="O150" s="124">
        <f t="shared" ref="O150:O213" ca="1" si="40">(C150*O$1-O$2*F150+O$3*H150)^2</f>
        <v>0</v>
      </c>
      <c r="P150" s="44">
        <f t="shared" ref="P150:P213" ca="1" si="41">(-C150*O$2+O$4*F150-O$5*H150)^2</f>
        <v>0</v>
      </c>
      <c r="Q150" s="44">
        <f t="shared" ref="Q150:Q213" ca="1" si="42">+(C150*O$3-F150*O$5+H150*O$6)^2</f>
        <v>0</v>
      </c>
      <c r="R150" s="28">
        <f t="shared" ca="1" si="33"/>
        <v>7.6344211016142547E-4</v>
      </c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5">
      <c r="A151" s="121"/>
      <c r="B151" s="121"/>
      <c r="C151" s="121"/>
      <c r="D151" s="123">
        <f t="shared" si="30"/>
        <v>0</v>
      </c>
      <c r="E151" s="123">
        <f t="shared" si="30"/>
        <v>0</v>
      </c>
      <c r="F151" s="44">
        <f t="shared" si="31"/>
        <v>0</v>
      </c>
      <c r="G151" s="44">
        <f t="shared" si="31"/>
        <v>0</v>
      </c>
      <c r="H151" s="44">
        <f t="shared" si="34"/>
        <v>0</v>
      </c>
      <c r="I151" s="44">
        <f t="shared" si="35"/>
        <v>0</v>
      </c>
      <c r="J151" s="44">
        <f t="shared" si="36"/>
        <v>0</v>
      </c>
      <c r="K151" s="44">
        <f t="shared" si="37"/>
        <v>0</v>
      </c>
      <c r="L151" s="44">
        <f t="shared" si="38"/>
        <v>0</v>
      </c>
      <c r="M151" s="44">
        <f t="shared" ca="1" si="32"/>
        <v>-7.6344211016142547E-4</v>
      </c>
      <c r="N151" s="44">
        <f t="shared" ca="1" si="39"/>
        <v>0</v>
      </c>
      <c r="O151" s="124">
        <f t="shared" ca="1" si="40"/>
        <v>0</v>
      </c>
      <c r="P151" s="44">
        <f t="shared" ca="1" si="41"/>
        <v>0</v>
      </c>
      <c r="Q151" s="44">
        <f t="shared" ca="1" si="42"/>
        <v>0</v>
      </c>
      <c r="R151" s="28">
        <f t="shared" ca="1" si="33"/>
        <v>7.6344211016142547E-4</v>
      </c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5">
      <c r="A152" s="121"/>
      <c r="B152" s="121"/>
      <c r="C152" s="121"/>
      <c r="D152" s="123">
        <f t="shared" si="30"/>
        <v>0</v>
      </c>
      <c r="E152" s="123">
        <f t="shared" si="30"/>
        <v>0</v>
      </c>
      <c r="F152" s="44">
        <f t="shared" si="31"/>
        <v>0</v>
      </c>
      <c r="G152" s="44">
        <f t="shared" si="31"/>
        <v>0</v>
      </c>
      <c r="H152" s="44">
        <f t="shared" si="34"/>
        <v>0</v>
      </c>
      <c r="I152" s="44">
        <f t="shared" si="35"/>
        <v>0</v>
      </c>
      <c r="J152" s="44">
        <f t="shared" si="36"/>
        <v>0</v>
      </c>
      <c r="K152" s="44">
        <f t="shared" si="37"/>
        <v>0</v>
      </c>
      <c r="L152" s="44">
        <f t="shared" si="38"/>
        <v>0</v>
      </c>
      <c r="M152" s="44">
        <f t="shared" ca="1" si="32"/>
        <v>-7.6344211016142547E-4</v>
      </c>
      <c r="N152" s="44">
        <f t="shared" ca="1" si="39"/>
        <v>0</v>
      </c>
      <c r="O152" s="124">
        <f t="shared" ca="1" si="40"/>
        <v>0</v>
      </c>
      <c r="P152" s="44">
        <f t="shared" ca="1" si="41"/>
        <v>0</v>
      </c>
      <c r="Q152" s="44">
        <f t="shared" ca="1" si="42"/>
        <v>0</v>
      </c>
      <c r="R152" s="28">
        <f t="shared" ca="1" si="33"/>
        <v>7.6344211016142547E-4</v>
      </c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5">
      <c r="A153" s="121"/>
      <c r="B153" s="121"/>
      <c r="C153" s="121"/>
      <c r="D153" s="123">
        <f t="shared" si="30"/>
        <v>0</v>
      </c>
      <c r="E153" s="123">
        <f t="shared" si="30"/>
        <v>0</v>
      </c>
      <c r="F153" s="44">
        <f t="shared" si="31"/>
        <v>0</v>
      </c>
      <c r="G153" s="44">
        <f t="shared" si="31"/>
        <v>0</v>
      </c>
      <c r="H153" s="44">
        <f t="shared" si="34"/>
        <v>0</v>
      </c>
      <c r="I153" s="44">
        <f t="shared" si="35"/>
        <v>0</v>
      </c>
      <c r="J153" s="44">
        <f t="shared" si="36"/>
        <v>0</v>
      </c>
      <c r="K153" s="44">
        <f t="shared" si="37"/>
        <v>0</v>
      </c>
      <c r="L153" s="44">
        <f t="shared" si="38"/>
        <v>0</v>
      </c>
      <c r="M153" s="44">
        <f t="shared" ca="1" si="32"/>
        <v>-7.6344211016142547E-4</v>
      </c>
      <c r="N153" s="44">
        <f t="shared" ca="1" si="39"/>
        <v>0</v>
      </c>
      <c r="O153" s="124">
        <f t="shared" ca="1" si="40"/>
        <v>0</v>
      </c>
      <c r="P153" s="44">
        <f t="shared" ca="1" si="41"/>
        <v>0</v>
      </c>
      <c r="Q153" s="44">
        <f t="shared" ca="1" si="42"/>
        <v>0</v>
      </c>
      <c r="R153" s="28">
        <f t="shared" ca="1" si="33"/>
        <v>7.6344211016142547E-4</v>
      </c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5">
      <c r="A154" s="121"/>
      <c r="B154" s="121"/>
      <c r="C154" s="121"/>
      <c r="D154" s="123">
        <f t="shared" si="30"/>
        <v>0</v>
      </c>
      <c r="E154" s="123">
        <f t="shared" si="30"/>
        <v>0</v>
      </c>
      <c r="F154" s="44">
        <f t="shared" si="31"/>
        <v>0</v>
      </c>
      <c r="G154" s="44">
        <f t="shared" si="31"/>
        <v>0</v>
      </c>
      <c r="H154" s="44">
        <f t="shared" si="34"/>
        <v>0</v>
      </c>
      <c r="I154" s="44">
        <f t="shared" si="35"/>
        <v>0</v>
      </c>
      <c r="J154" s="44">
        <f t="shared" si="36"/>
        <v>0</v>
      </c>
      <c r="K154" s="44">
        <f t="shared" si="37"/>
        <v>0</v>
      </c>
      <c r="L154" s="44">
        <f t="shared" si="38"/>
        <v>0</v>
      </c>
      <c r="M154" s="44">
        <f t="shared" ca="1" si="32"/>
        <v>-7.6344211016142547E-4</v>
      </c>
      <c r="N154" s="44">
        <f t="shared" ca="1" si="39"/>
        <v>0</v>
      </c>
      <c r="O154" s="124">
        <f t="shared" ca="1" si="40"/>
        <v>0</v>
      </c>
      <c r="P154" s="44">
        <f t="shared" ca="1" si="41"/>
        <v>0</v>
      </c>
      <c r="Q154" s="44">
        <f t="shared" ca="1" si="42"/>
        <v>0</v>
      </c>
      <c r="R154" s="28">
        <f t="shared" ca="1" si="33"/>
        <v>7.6344211016142547E-4</v>
      </c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5">
      <c r="A155" s="121"/>
      <c r="B155" s="121"/>
      <c r="C155" s="121"/>
      <c r="D155" s="123">
        <f t="shared" si="30"/>
        <v>0</v>
      </c>
      <c r="E155" s="123">
        <f t="shared" si="30"/>
        <v>0</v>
      </c>
      <c r="F155" s="44">
        <f t="shared" si="31"/>
        <v>0</v>
      </c>
      <c r="G155" s="44">
        <f t="shared" si="31"/>
        <v>0</v>
      </c>
      <c r="H155" s="44">
        <f t="shared" si="34"/>
        <v>0</v>
      </c>
      <c r="I155" s="44">
        <f t="shared" si="35"/>
        <v>0</v>
      </c>
      <c r="J155" s="44">
        <f t="shared" si="36"/>
        <v>0</v>
      </c>
      <c r="K155" s="44">
        <f t="shared" si="37"/>
        <v>0</v>
      </c>
      <c r="L155" s="44">
        <f t="shared" si="38"/>
        <v>0</v>
      </c>
      <c r="M155" s="44">
        <f t="shared" ca="1" si="32"/>
        <v>-7.6344211016142547E-4</v>
      </c>
      <c r="N155" s="44">
        <f t="shared" ca="1" si="39"/>
        <v>0</v>
      </c>
      <c r="O155" s="124">
        <f t="shared" ca="1" si="40"/>
        <v>0</v>
      </c>
      <c r="P155" s="44">
        <f t="shared" ca="1" si="41"/>
        <v>0</v>
      </c>
      <c r="Q155" s="44">
        <f t="shared" ca="1" si="42"/>
        <v>0</v>
      </c>
      <c r="R155" s="28">
        <f t="shared" ca="1" si="33"/>
        <v>7.6344211016142547E-4</v>
      </c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5">
      <c r="A156" s="121"/>
      <c r="B156" s="121"/>
      <c r="C156" s="121"/>
      <c r="D156" s="123">
        <f t="shared" si="30"/>
        <v>0</v>
      </c>
      <c r="E156" s="123">
        <f t="shared" si="30"/>
        <v>0</v>
      </c>
      <c r="F156" s="44">
        <f t="shared" si="31"/>
        <v>0</v>
      </c>
      <c r="G156" s="44">
        <f t="shared" si="31"/>
        <v>0</v>
      </c>
      <c r="H156" s="44">
        <f t="shared" si="34"/>
        <v>0</v>
      </c>
      <c r="I156" s="44">
        <f t="shared" si="35"/>
        <v>0</v>
      </c>
      <c r="J156" s="44">
        <f t="shared" si="36"/>
        <v>0</v>
      </c>
      <c r="K156" s="44">
        <f t="shared" si="37"/>
        <v>0</v>
      </c>
      <c r="L156" s="44">
        <f t="shared" si="38"/>
        <v>0</v>
      </c>
      <c r="M156" s="44">
        <f t="shared" ca="1" si="32"/>
        <v>-7.6344211016142547E-4</v>
      </c>
      <c r="N156" s="44">
        <f t="shared" ca="1" si="39"/>
        <v>0</v>
      </c>
      <c r="O156" s="124">
        <f t="shared" ca="1" si="40"/>
        <v>0</v>
      </c>
      <c r="P156" s="44">
        <f t="shared" ca="1" si="41"/>
        <v>0</v>
      </c>
      <c r="Q156" s="44">
        <f t="shared" ca="1" si="42"/>
        <v>0</v>
      </c>
      <c r="R156" s="28">
        <f t="shared" ca="1" si="33"/>
        <v>7.6344211016142547E-4</v>
      </c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5">
      <c r="A157" s="121"/>
      <c r="B157" s="121"/>
      <c r="C157" s="121"/>
      <c r="D157" s="123">
        <f t="shared" si="30"/>
        <v>0</v>
      </c>
      <c r="E157" s="123">
        <f t="shared" si="30"/>
        <v>0</v>
      </c>
      <c r="F157" s="44">
        <f t="shared" si="31"/>
        <v>0</v>
      </c>
      <c r="G157" s="44">
        <f t="shared" si="31"/>
        <v>0</v>
      </c>
      <c r="H157" s="44">
        <f t="shared" si="34"/>
        <v>0</v>
      </c>
      <c r="I157" s="44">
        <f t="shared" si="35"/>
        <v>0</v>
      </c>
      <c r="J157" s="44">
        <f t="shared" si="36"/>
        <v>0</v>
      </c>
      <c r="K157" s="44">
        <f t="shared" si="37"/>
        <v>0</v>
      </c>
      <c r="L157" s="44">
        <f t="shared" si="38"/>
        <v>0</v>
      </c>
      <c r="M157" s="44">
        <f t="shared" ca="1" si="32"/>
        <v>-7.6344211016142547E-4</v>
      </c>
      <c r="N157" s="44">
        <f t="shared" ca="1" si="39"/>
        <v>0</v>
      </c>
      <c r="O157" s="124">
        <f t="shared" ca="1" si="40"/>
        <v>0</v>
      </c>
      <c r="P157" s="44">
        <f t="shared" ca="1" si="41"/>
        <v>0</v>
      </c>
      <c r="Q157" s="44">
        <f t="shared" ca="1" si="42"/>
        <v>0</v>
      </c>
      <c r="R157" s="28">
        <f t="shared" ca="1" si="33"/>
        <v>7.6344211016142547E-4</v>
      </c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5">
      <c r="A158" s="121"/>
      <c r="B158" s="121"/>
      <c r="C158" s="121"/>
      <c r="D158" s="123">
        <f t="shared" si="30"/>
        <v>0</v>
      </c>
      <c r="E158" s="123">
        <f t="shared" si="30"/>
        <v>0</v>
      </c>
      <c r="F158" s="44">
        <f t="shared" si="31"/>
        <v>0</v>
      </c>
      <c r="G158" s="44">
        <f t="shared" si="31"/>
        <v>0</v>
      </c>
      <c r="H158" s="44">
        <f t="shared" si="34"/>
        <v>0</v>
      </c>
      <c r="I158" s="44">
        <f t="shared" si="35"/>
        <v>0</v>
      </c>
      <c r="J158" s="44">
        <f t="shared" si="36"/>
        <v>0</v>
      </c>
      <c r="K158" s="44">
        <f t="shared" si="37"/>
        <v>0</v>
      </c>
      <c r="L158" s="44">
        <f t="shared" si="38"/>
        <v>0</v>
      </c>
      <c r="M158" s="44">
        <f t="shared" ca="1" si="32"/>
        <v>-7.6344211016142547E-4</v>
      </c>
      <c r="N158" s="44">
        <f t="shared" ca="1" si="39"/>
        <v>0</v>
      </c>
      <c r="O158" s="124">
        <f t="shared" ca="1" si="40"/>
        <v>0</v>
      </c>
      <c r="P158" s="44">
        <f t="shared" ca="1" si="41"/>
        <v>0</v>
      </c>
      <c r="Q158" s="44">
        <f t="shared" ca="1" si="42"/>
        <v>0</v>
      </c>
      <c r="R158" s="28">
        <f t="shared" ca="1" si="33"/>
        <v>7.6344211016142547E-4</v>
      </c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5">
      <c r="A159" s="121"/>
      <c r="B159" s="121"/>
      <c r="C159" s="121"/>
      <c r="D159" s="123">
        <f t="shared" si="30"/>
        <v>0</v>
      </c>
      <c r="E159" s="123">
        <f t="shared" si="30"/>
        <v>0</v>
      </c>
      <c r="F159" s="44">
        <f t="shared" si="31"/>
        <v>0</v>
      </c>
      <c r="G159" s="44">
        <f t="shared" si="31"/>
        <v>0</v>
      </c>
      <c r="H159" s="44">
        <f t="shared" si="34"/>
        <v>0</v>
      </c>
      <c r="I159" s="44">
        <f t="shared" si="35"/>
        <v>0</v>
      </c>
      <c r="J159" s="44">
        <f t="shared" si="36"/>
        <v>0</v>
      </c>
      <c r="K159" s="44">
        <f t="shared" si="37"/>
        <v>0</v>
      </c>
      <c r="L159" s="44">
        <f t="shared" si="38"/>
        <v>0</v>
      </c>
      <c r="M159" s="44">
        <f t="shared" ca="1" si="32"/>
        <v>-7.6344211016142547E-4</v>
      </c>
      <c r="N159" s="44">
        <f t="shared" ca="1" si="39"/>
        <v>0</v>
      </c>
      <c r="O159" s="124">
        <f t="shared" ca="1" si="40"/>
        <v>0</v>
      </c>
      <c r="P159" s="44">
        <f t="shared" ca="1" si="41"/>
        <v>0</v>
      </c>
      <c r="Q159" s="44">
        <f t="shared" ca="1" si="42"/>
        <v>0</v>
      </c>
      <c r="R159" s="28">
        <f t="shared" ca="1" si="33"/>
        <v>7.6344211016142547E-4</v>
      </c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5">
      <c r="A160" s="121"/>
      <c r="B160" s="121"/>
      <c r="C160" s="121"/>
      <c r="D160" s="123">
        <f t="shared" si="30"/>
        <v>0</v>
      </c>
      <c r="E160" s="123">
        <f t="shared" si="30"/>
        <v>0</v>
      </c>
      <c r="F160" s="44">
        <f t="shared" si="31"/>
        <v>0</v>
      </c>
      <c r="G160" s="44">
        <f t="shared" si="31"/>
        <v>0</v>
      </c>
      <c r="H160" s="44">
        <f t="shared" si="34"/>
        <v>0</v>
      </c>
      <c r="I160" s="44">
        <f t="shared" si="35"/>
        <v>0</v>
      </c>
      <c r="J160" s="44">
        <f t="shared" si="36"/>
        <v>0</v>
      </c>
      <c r="K160" s="44">
        <f t="shared" si="37"/>
        <v>0</v>
      </c>
      <c r="L160" s="44">
        <f t="shared" si="38"/>
        <v>0</v>
      </c>
      <c r="M160" s="44">
        <f t="shared" ca="1" si="32"/>
        <v>-7.6344211016142547E-4</v>
      </c>
      <c r="N160" s="44">
        <f t="shared" ca="1" si="39"/>
        <v>0</v>
      </c>
      <c r="O160" s="124">
        <f t="shared" ca="1" si="40"/>
        <v>0</v>
      </c>
      <c r="P160" s="44">
        <f t="shared" ca="1" si="41"/>
        <v>0</v>
      </c>
      <c r="Q160" s="44">
        <f t="shared" ca="1" si="42"/>
        <v>0</v>
      </c>
      <c r="R160" s="28">
        <f t="shared" ca="1" si="33"/>
        <v>7.6344211016142547E-4</v>
      </c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5">
      <c r="A161" s="121"/>
      <c r="B161" s="121"/>
      <c r="C161" s="121"/>
      <c r="D161" s="123">
        <f t="shared" si="30"/>
        <v>0</v>
      </c>
      <c r="E161" s="123">
        <f t="shared" si="30"/>
        <v>0</v>
      </c>
      <c r="F161" s="44">
        <f t="shared" si="31"/>
        <v>0</v>
      </c>
      <c r="G161" s="44">
        <f t="shared" si="31"/>
        <v>0</v>
      </c>
      <c r="H161" s="44">
        <f t="shared" si="34"/>
        <v>0</v>
      </c>
      <c r="I161" s="44">
        <f t="shared" si="35"/>
        <v>0</v>
      </c>
      <c r="J161" s="44">
        <f t="shared" si="36"/>
        <v>0</v>
      </c>
      <c r="K161" s="44">
        <f t="shared" si="37"/>
        <v>0</v>
      </c>
      <c r="L161" s="44">
        <f t="shared" si="38"/>
        <v>0</v>
      </c>
      <c r="M161" s="44">
        <f t="shared" ca="1" si="32"/>
        <v>-7.6344211016142547E-4</v>
      </c>
      <c r="N161" s="44">
        <f t="shared" ca="1" si="39"/>
        <v>0</v>
      </c>
      <c r="O161" s="124">
        <f t="shared" ca="1" si="40"/>
        <v>0</v>
      </c>
      <c r="P161" s="44">
        <f t="shared" ca="1" si="41"/>
        <v>0</v>
      </c>
      <c r="Q161" s="44">
        <f t="shared" ca="1" si="42"/>
        <v>0</v>
      </c>
      <c r="R161" s="28">
        <f t="shared" ca="1" si="33"/>
        <v>7.6344211016142547E-4</v>
      </c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5">
      <c r="A162" s="121"/>
      <c r="B162" s="121"/>
      <c r="C162" s="121"/>
      <c r="D162" s="123">
        <f t="shared" si="30"/>
        <v>0</v>
      </c>
      <c r="E162" s="123">
        <f t="shared" si="30"/>
        <v>0</v>
      </c>
      <c r="F162" s="44">
        <f t="shared" si="31"/>
        <v>0</v>
      </c>
      <c r="G162" s="44">
        <f t="shared" si="31"/>
        <v>0</v>
      </c>
      <c r="H162" s="44">
        <f t="shared" si="34"/>
        <v>0</v>
      </c>
      <c r="I162" s="44">
        <f t="shared" si="35"/>
        <v>0</v>
      </c>
      <c r="J162" s="44">
        <f t="shared" si="36"/>
        <v>0</v>
      </c>
      <c r="K162" s="44">
        <f t="shared" si="37"/>
        <v>0</v>
      </c>
      <c r="L162" s="44">
        <f t="shared" si="38"/>
        <v>0</v>
      </c>
      <c r="M162" s="44">
        <f t="shared" ca="1" si="32"/>
        <v>-7.6344211016142547E-4</v>
      </c>
      <c r="N162" s="44">
        <f t="shared" ca="1" si="39"/>
        <v>0</v>
      </c>
      <c r="O162" s="124">
        <f t="shared" ca="1" si="40"/>
        <v>0</v>
      </c>
      <c r="P162" s="44">
        <f t="shared" ca="1" si="41"/>
        <v>0</v>
      </c>
      <c r="Q162" s="44">
        <f t="shared" ca="1" si="42"/>
        <v>0</v>
      </c>
      <c r="R162" s="28">
        <f t="shared" ca="1" si="33"/>
        <v>7.6344211016142547E-4</v>
      </c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5">
      <c r="A163" s="121"/>
      <c r="B163" s="121"/>
      <c r="C163" s="121"/>
      <c r="D163" s="123">
        <f t="shared" si="30"/>
        <v>0</v>
      </c>
      <c r="E163" s="123">
        <f t="shared" si="30"/>
        <v>0</v>
      </c>
      <c r="F163" s="44">
        <f t="shared" si="31"/>
        <v>0</v>
      </c>
      <c r="G163" s="44">
        <f t="shared" si="31"/>
        <v>0</v>
      </c>
      <c r="H163" s="44">
        <f t="shared" si="34"/>
        <v>0</v>
      </c>
      <c r="I163" s="44">
        <f t="shared" si="35"/>
        <v>0</v>
      </c>
      <c r="J163" s="44">
        <f t="shared" si="36"/>
        <v>0</v>
      </c>
      <c r="K163" s="44">
        <f t="shared" si="37"/>
        <v>0</v>
      </c>
      <c r="L163" s="44">
        <f t="shared" si="38"/>
        <v>0</v>
      </c>
      <c r="M163" s="44">
        <f t="shared" ca="1" si="32"/>
        <v>-7.6344211016142547E-4</v>
      </c>
      <c r="N163" s="44">
        <f t="shared" ca="1" si="39"/>
        <v>0</v>
      </c>
      <c r="O163" s="124">
        <f t="shared" ca="1" si="40"/>
        <v>0</v>
      </c>
      <c r="P163" s="44">
        <f t="shared" ca="1" si="41"/>
        <v>0</v>
      </c>
      <c r="Q163" s="44">
        <f t="shared" ca="1" si="42"/>
        <v>0</v>
      </c>
      <c r="R163" s="28">
        <f t="shared" ca="1" si="33"/>
        <v>7.6344211016142547E-4</v>
      </c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5">
      <c r="A164" s="121"/>
      <c r="B164" s="121"/>
      <c r="C164" s="121"/>
      <c r="D164" s="123">
        <f t="shared" si="30"/>
        <v>0</v>
      </c>
      <c r="E164" s="123">
        <f t="shared" si="30"/>
        <v>0</v>
      </c>
      <c r="F164" s="44">
        <f t="shared" si="31"/>
        <v>0</v>
      </c>
      <c r="G164" s="44">
        <f t="shared" si="31"/>
        <v>0</v>
      </c>
      <c r="H164" s="44">
        <f t="shared" si="34"/>
        <v>0</v>
      </c>
      <c r="I164" s="44">
        <f t="shared" si="35"/>
        <v>0</v>
      </c>
      <c r="J164" s="44">
        <f t="shared" si="36"/>
        <v>0</v>
      </c>
      <c r="K164" s="44">
        <f t="shared" si="37"/>
        <v>0</v>
      </c>
      <c r="L164" s="44">
        <f t="shared" si="38"/>
        <v>0</v>
      </c>
      <c r="M164" s="44">
        <f t="shared" ca="1" si="32"/>
        <v>-7.6344211016142547E-4</v>
      </c>
      <c r="N164" s="44">
        <f t="shared" ca="1" si="39"/>
        <v>0</v>
      </c>
      <c r="O164" s="124">
        <f t="shared" ca="1" si="40"/>
        <v>0</v>
      </c>
      <c r="P164" s="44">
        <f t="shared" ca="1" si="41"/>
        <v>0</v>
      </c>
      <c r="Q164" s="44">
        <f t="shared" ca="1" si="42"/>
        <v>0</v>
      </c>
      <c r="R164" s="28">
        <f t="shared" ca="1" si="33"/>
        <v>7.6344211016142547E-4</v>
      </c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5">
      <c r="A165" s="121"/>
      <c r="B165" s="121"/>
      <c r="C165" s="121"/>
      <c r="D165" s="123">
        <f t="shared" si="30"/>
        <v>0</v>
      </c>
      <c r="E165" s="123">
        <f t="shared" si="30"/>
        <v>0</v>
      </c>
      <c r="F165" s="44">
        <f t="shared" si="31"/>
        <v>0</v>
      </c>
      <c r="G165" s="44">
        <f t="shared" si="31"/>
        <v>0</v>
      </c>
      <c r="H165" s="44">
        <f t="shared" si="34"/>
        <v>0</v>
      </c>
      <c r="I165" s="44">
        <f t="shared" si="35"/>
        <v>0</v>
      </c>
      <c r="J165" s="44">
        <f t="shared" si="36"/>
        <v>0</v>
      </c>
      <c r="K165" s="44">
        <f t="shared" si="37"/>
        <v>0</v>
      </c>
      <c r="L165" s="44">
        <f t="shared" si="38"/>
        <v>0</v>
      </c>
      <c r="M165" s="44">
        <f t="shared" ca="1" si="32"/>
        <v>-7.6344211016142547E-4</v>
      </c>
      <c r="N165" s="44">
        <f t="shared" ca="1" si="39"/>
        <v>0</v>
      </c>
      <c r="O165" s="124">
        <f t="shared" ca="1" si="40"/>
        <v>0</v>
      </c>
      <c r="P165" s="44">
        <f t="shared" ca="1" si="41"/>
        <v>0</v>
      </c>
      <c r="Q165" s="44">
        <f t="shared" ca="1" si="42"/>
        <v>0</v>
      </c>
      <c r="R165" s="28">
        <f t="shared" ca="1" si="33"/>
        <v>7.6344211016142547E-4</v>
      </c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5">
      <c r="A166" s="121"/>
      <c r="B166" s="121"/>
      <c r="C166" s="121"/>
      <c r="D166" s="123">
        <f t="shared" si="30"/>
        <v>0</v>
      </c>
      <c r="E166" s="123">
        <f t="shared" si="30"/>
        <v>0</v>
      </c>
      <c r="F166" s="44">
        <f t="shared" si="31"/>
        <v>0</v>
      </c>
      <c r="G166" s="44">
        <f t="shared" si="31"/>
        <v>0</v>
      </c>
      <c r="H166" s="44">
        <f t="shared" si="34"/>
        <v>0</v>
      </c>
      <c r="I166" s="44">
        <f t="shared" si="35"/>
        <v>0</v>
      </c>
      <c r="J166" s="44">
        <f t="shared" si="36"/>
        <v>0</v>
      </c>
      <c r="K166" s="44">
        <f t="shared" si="37"/>
        <v>0</v>
      </c>
      <c r="L166" s="44">
        <f t="shared" si="38"/>
        <v>0</v>
      </c>
      <c r="M166" s="44">
        <f t="shared" ca="1" si="32"/>
        <v>-7.6344211016142547E-4</v>
      </c>
      <c r="N166" s="44">
        <f t="shared" ca="1" si="39"/>
        <v>0</v>
      </c>
      <c r="O166" s="124">
        <f t="shared" ca="1" si="40"/>
        <v>0</v>
      </c>
      <c r="P166" s="44">
        <f t="shared" ca="1" si="41"/>
        <v>0</v>
      </c>
      <c r="Q166" s="44">
        <f t="shared" ca="1" si="42"/>
        <v>0</v>
      </c>
      <c r="R166" s="28">
        <f t="shared" ca="1" si="33"/>
        <v>7.6344211016142547E-4</v>
      </c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5">
      <c r="A167" s="121"/>
      <c r="B167" s="121"/>
      <c r="C167" s="121"/>
      <c r="D167" s="123">
        <f t="shared" si="30"/>
        <v>0</v>
      </c>
      <c r="E167" s="123">
        <f t="shared" si="30"/>
        <v>0</v>
      </c>
      <c r="F167" s="44">
        <f t="shared" si="31"/>
        <v>0</v>
      </c>
      <c r="G167" s="44">
        <f t="shared" si="31"/>
        <v>0</v>
      </c>
      <c r="H167" s="44">
        <f t="shared" si="34"/>
        <v>0</v>
      </c>
      <c r="I167" s="44">
        <f t="shared" si="35"/>
        <v>0</v>
      </c>
      <c r="J167" s="44">
        <f t="shared" si="36"/>
        <v>0</v>
      </c>
      <c r="K167" s="44">
        <f t="shared" si="37"/>
        <v>0</v>
      </c>
      <c r="L167" s="44">
        <f t="shared" si="38"/>
        <v>0</v>
      </c>
      <c r="M167" s="44">
        <f t="shared" ca="1" si="32"/>
        <v>-7.6344211016142547E-4</v>
      </c>
      <c r="N167" s="44">
        <f t="shared" ca="1" si="39"/>
        <v>0</v>
      </c>
      <c r="O167" s="124">
        <f t="shared" ca="1" si="40"/>
        <v>0</v>
      </c>
      <c r="P167" s="44">
        <f t="shared" ca="1" si="41"/>
        <v>0</v>
      </c>
      <c r="Q167" s="44">
        <f t="shared" ca="1" si="42"/>
        <v>0</v>
      </c>
      <c r="R167" s="28">
        <f t="shared" ca="1" si="33"/>
        <v>7.6344211016142547E-4</v>
      </c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5">
      <c r="A168" s="121"/>
      <c r="B168" s="121"/>
      <c r="C168" s="121"/>
      <c r="D168" s="123">
        <f t="shared" si="30"/>
        <v>0</v>
      </c>
      <c r="E168" s="123">
        <f t="shared" si="30"/>
        <v>0</v>
      </c>
      <c r="F168" s="44">
        <f t="shared" si="31"/>
        <v>0</v>
      </c>
      <c r="G168" s="44">
        <f t="shared" si="31"/>
        <v>0</v>
      </c>
      <c r="H168" s="44">
        <f t="shared" si="34"/>
        <v>0</v>
      </c>
      <c r="I168" s="44">
        <f t="shared" si="35"/>
        <v>0</v>
      </c>
      <c r="J168" s="44">
        <f t="shared" si="36"/>
        <v>0</v>
      </c>
      <c r="K168" s="44">
        <f t="shared" si="37"/>
        <v>0</v>
      </c>
      <c r="L168" s="44">
        <f t="shared" si="38"/>
        <v>0</v>
      </c>
      <c r="M168" s="44">
        <f t="shared" ca="1" si="32"/>
        <v>-7.6344211016142547E-4</v>
      </c>
      <c r="N168" s="44">
        <f t="shared" ca="1" si="39"/>
        <v>0</v>
      </c>
      <c r="O168" s="124">
        <f t="shared" ca="1" si="40"/>
        <v>0</v>
      </c>
      <c r="P168" s="44">
        <f t="shared" ca="1" si="41"/>
        <v>0</v>
      </c>
      <c r="Q168" s="44">
        <f t="shared" ca="1" si="42"/>
        <v>0</v>
      </c>
      <c r="R168" s="28">
        <f t="shared" ca="1" si="33"/>
        <v>7.6344211016142547E-4</v>
      </c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5">
      <c r="A169" s="121"/>
      <c r="B169" s="121"/>
      <c r="C169" s="121"/>
      <c r="D169" s="123">
        <f t="shared" si="30"/>
        <v>0</v>
      </c>
      <c r="E169" s="123">
        <f t="shared" si="30"/>
        <v>0</v>
      </c>
      <c r="F169" s="44">
        <f t="shared" si="31"/>
        <v>0</v>
      </c>
      <c r="G169" s="44">
        <f t="shared" si="31"/>
        <v>0</v>
      </c>
      <c r="H169" s="44">
        <f t="shared" si="34"/>
        <v>0</v>
      </c>
      <c r="I169" s="44">
        <f t="shared" si="35"/>
        <v>0</v>
      </c>
      <c r="J169" s="44">
        <f t="shared" si="36"/>
        <v>0</v>
      </c>
      <c r="K169" s="44">
        <f t="shared" si="37"/>
        <v>0</v>
      </c>
      <c r="L169" s="44">
        <f t="shared" si="38"/>
        <v>0</v>
      </c>
      <c r="M169" s="44">
        <f t="shared" ca="1" si="32"/>
        <v>-7.6344211016142547E-4</v>
      </c>
      <c r="N169" s="44">
        <f t="shared" ca="1" si="39"/>
        <v>0</v>
      </c>
      <c r="O169" s="124">
        <f t="shared" ca="1" si="40"/>
        <v>0</v>
      </c>
      <c r="P169" s="44">
        <f t="shared" ca="1" si="41"/>
        <v>0</v>
      </c>
      <c r="Q169" s="44">
        <f t="shared" ca="1" si="42"/>
        <v>0</v>
      </c>
      <c r="R169" s="28">
        <f t="shared" ca="1" si="33"/>
        <v>7.6344211016142547E-4</v>
      </c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5">
      <c r="A170" s="121"/>
      <c r="B170" s="121"/>
      <c r="C170" s="121"/>
      <c r="D170" s="123">
        <f t="shared" si="30"/>
        <v>0</v>
      </c>
      <c r="E170" s="123">
        <f t="shared" si="30"/>
        <v>0</v>
      </c>
      <c r="F170" s="44">
        <f t="shared" si="31"/>
        <v>0</v>
      </c>
      <c r="G170" s="44">
        <f t="shared" si="31"/>
        <v>0</v>
      </c>
      <c r="H170" s="44">
        <f t="shared" si="34"/>
        <v>0</v>
      </c>
      <c r="I170" s="44">
        <f t="shared" si="35"/>
        <v>0</v>
      </c>
      <c r="J170" s="44">
        <f t="shared" si="36"/>
        <v>0</v>
      </c>
      <c r="K170" s="44">
        <f t="shared" si="37"/>
        <v>0</v>
      </c>
      <c r="L170" s="44">
        <f t="shared" si="38"/>
        <v>0</v>
      </c>
      <c r="M170" s="44">
        <f t="shared" ca="1" si="32"/>
        <v>-7.6344211016142547E-4</v>
      </c>
      <c r="N170" s="44">
        <f t="shared" ca="1" si="39"/>
        <v>0</v>
      </c>
      <c r="O170" s="124">
        <f t="shared" ca="1" si="40"/>
        <v>0</v>
      </c>
      <c r="P170" s="44">
        <f t="shared" ca="1" si="41"/>
        <v>0</v>
      </c>
      <c r="Q170" s="44">
        <f t="shared" ca="1" si="42"/>
        <v>0</v>
      </c>
      <c r="R170" s="28">
        <f t="shared" ca="1" si="33"/>
        <v>7.6344211016142547E-4</v>
      </c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5">
      <c r="A171" s="121"/>
      <c r="B171" s="121"/>
      <c r="C171" s="121"/>
      <c r="D171" s="123">
        <f t="shared" si="30"/>
        <v>0</v>
      </c>
      <c r="E171" s="123">
        <f t="shared" si="30"/>
        <v>0</v>
      </c>
      <c r="F171" s="44">
        <f t="shared" si="31"/>
        <v>0</v>
      </c>
      <c r="G171" s="44">
        <f t="shared" si="31"/>
        <v>0</v>
      </c>
      <c r="H171" s="44">
        <f t="shared" si="34"/>
        <v>0</v>
      </c>
      <c r="I171" s="44">
        <f t="shared" si="35"/>
        <v>0</v>
      </c>
      <c r="J171" s="44">
        <f t="shared" si="36"/>
        <v>0</v>
      </c>
      <c r="K171" s="44">
        <f t="shared" si="37"/>
        <v>0</v>
      </c>
      <c r="L171" s="44">
        <f t="shared" si="38"/>
        <v>0</v>
      </c>
      <c r="M171" s="44">
        <f t="shared" ca="1" si="32"/>
        <v>-7.6344211016142547E-4</v>
      </c>
      <c r="N171" s="44">
        <f t="shared" ca="1" si="39"/>
        <v>0</v>
      </c>
      <c r="O171" s="124">
        <f t="shared" ca="1" si="40"/>
        <v>0</v>
      </c>
      <c r="P171" s="44">
        <f t="shared" ca="1" si="41"/>
        <v>0</v>
      </c>
      <c r="Q171" s="44">
        <f t="shared" ca="1" si="42"/>
        <v>0</v>
      </c>
      <c r="R171" s="28">
        <f t="shared" ca="1" si="33"/>
        <v>7.6344211016142547E-4</v>
      </c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5">
      <c r="A172" s="121"/>
      <c r="B172" s="121"/>
      <c r="C172" s="121"/>
      <c r="D172" s="123">
        <f t="shared" si="30"/>
        <v>0</v>
      </c>
      <c r="E172" s="123">
        <f t="shared" si="30"/>
        <v>0</v>
      </c>
      <c r="F172" s="44">
        <f t="shared" si="31"/>
        <v>0</v>
      </c>
      <c r="G172" s="44">
        <f t="shared" si="31"/>
        <v>0</v>
      </c>
      <c r="H172" s="44">
        <f t="shared" si="34"/>
        <v>0</v>
      </c>
      <c r="I172" s="44">
        <f t="shared" si="35"/>
        <v>0</v>
      </c>
      <c r="J172" s="44">
        <f t="shared" si="36"/>
        <v>0</v>
      </c>
      <c r="K172" s="44">
        <f t="shared" si="37"/>
        <v>0</v>
      </c>
      <c r="L172" s="44">
        <f t="shared" si="38"/>
        <v>0</v>
      </c>
      <c r="M172" s="44">
        <f t="shared" ca="1" si="32"/>
        <v>-7.6344211016142547E-4</v>
      </c>
      <c r="N172" s="44">
        <f t="shared" ca="1" si="39"/>
        <v>0</v>
      </c>
      <c r="O172" s="124">
        <f t="shared" ca="1" si="40"/>
        <v>0</v>
      </c>
      <c r="P172" s="44">
        <f t="shared" ca="1" si="41"/>
        <v>0</v>
      </c>
      <c r="Q172" s="44">
        <f t="shared" ca="1" si="42"/>
        <v>0</v>
      </c>
      <c r="R172" s="28">
        <f t="shared" ca="1" si="33"/>
        <v>7.6344211016142547E-4</v>
      </c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5">
      <c r="A173" s="121"/>
      <c r="B173" s="121"/>
      <c r="C173" s="121"/>
      <c r="D173" s="123">
        <f t="shared" si="30"/>
        <v>0</v>
      </c>
      <c r="E173" s="123">
        <f t="shared" si="30"/>
        <v>0</v>
      </c>
      <c r="F173" s="44">
        <f t="shared" si="31"/>
        <v>0</v>
      </c>
      <c r="G173" s="44">
        <f t="shared" si="31"/>
        <v>0</v>
      </c>
      <c r="H173" s="44">
        <f t="shared" si="34"/>
        <v>0</v>
      </c>
      <c r="I173" s="44">
        <f t="shared" si="35"/>
        <v>0</v>
      </c>
      <c r="J173" s="44">
        <f t="shared" si="36"/>
        <v>0</v>
      </c>
      <c r="K173" s="44">
        <f t="shared" si="37"/>
        <v>0</v>
      </c>
      <c r="L173" s="44">
        <f t="shared" si="38"/>
        <v>0</v>
      </c>
      <c r="M173" s="44">
        <f t="shared" ca="1" si="32"/>
        <v>-7.6344211016142547E-4</v>
      </c>
      <c r="N173" s="44">
        <f t="shared" ca="1" si="39"/>
        <v>0</v>
      </c>
      <c r="O173" s="124">
        <f t="shared" ca="1" si="40"/>
        <v>0</v>
      </c>
      <c r="P173" s="44">
        <f t="shared" ca="1" si="41"/>
        <v>0</v>
      </c>
      <c r="Q173" s="44">
        <f t="shared" ca="1" si="42"/>
        <v>0</v>
      </c>
      <c r="R173" s="28">
        <f t="shared" ca="1" si="33"/>
        <v>7.6344211016142547E-4</v>
      </c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5">
      <c r="A174" s="121"/>
      <c r="B174" s="121"/>
      <c r="C174" s="121"/>
      <c r="D174" s="123">
        <f t="shared" si="30"/>
        <v>0</v>
      </c>
      <c r="E174" s="123">
        <f t="shared" si="30"/>
        <v>0</v>
      </c>
      <c r="F174" s="44">
        <f t="shared" si="31"/>
        <v>0</v>
      </c>
      <c r="G174" s="44">
        <f t="shared" si="31"/>
        <v>0</v>
      </c>
      <c r="H174" s="44">
        <f t="shared" si="34"/>
        <v>0</v>
      </c>
      <c r="I174" s="44">
        <f t="shared" si="35"/>
        <v>0</v>
      </c>
      <c r="J174" s="44">
        <f t="shared" si="36"/>
        <v>0</v>
      </c>
      <c r="K174" s="44">
        <f t="shared" si="37"/>
        <v>0</v>
      </c>
      <c r="L174" s="44">
        <f t="shared" si="38"/>
        <v>0</v>
      </c>
      <c r="M174" s="44">
        <f t="shared" ca="1" si="32"/>
        <v>-7.6344211016142547E-4</v>
      </c>
      <c r="N174" s="44">
        <f t="shared" ca="1" si="39"/>
        <v>0</v>
      </c>
      <c r="O174" s="124">
        <f t="shared" ca="1" si="40"/>
        <v>0</v>
      </c>
      <c r="P174" s="44">
        <f t="shared" ca="1" si="41"/>
        <v>0</v>
      </c>
      <c r="Q174" s="44">
        <f t="shared" ca="1" si="42"/>
        <v>0</v>
      </c>
      <c r="R174" s="28">
        <f t="shared" ca="1" si="33"/>
        <v>7.6344211016142547E-4</v>
      </c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5">
      <c r="A175" s="121"/>
      <c r="B175" s="121"/>
      <c r="C175" s="121"/>
      <c r="D175" s="123">
        <f t="shared" si="30"/>
        <v>0</v>
      </c>
      <c r="E175" s="123">
        <f t="shared" si="30"/>
        <v>0</v>
      </c>
      <c r="F175" s="44">
        <f t="shared" si="31"/>
        <v>0</v>
      </c>
      <c r="G175" s="44">
        <f t="shared" si="31"/>
        <v>0</v>
      </c>
      <c r="H175" s="44">
        <f t="shared" si="34"/>
        <v>0</v>
      </c>
      <c r="I175" s="44">
        <f t="shared" si="35"/>
        <v>0</v>
      </c>
      <c r="J175" s="44">
        <f t="shared" si="36"/>
        <v>0</v>
      </c>
      <c r="K175" s="44">
        <f t="shared" si="37"/>
        <v>0</v>
      </c>
      <c r="L175" s="44">
        <f t="shared" si="38"/>
        <v>0</v>
      </c>
      <c r="M175" s="44">
        <f t="shared" ca="1" si="32"/>
        <v>-7.6344211016142547E-4</v>
      </c>
      <c r="N175" s="44">
        <f t="shared" ca="1" si="39"/>
        <v>0</v>
      </c>
      <c r="O175" s="124">
        <f t="shared" ca="1" si="40"/>
        <v>0</v>
      </c>
      <c r="P175" s="44">
        <f t="shared" ca="1" si="41"/>
        <v>0</v>
      </c>
      <c r="Q175" s="44">
        <f t="shared" ca="1" si="42"/>
        <v>0</v>
      </c>
      <c r="R175" s="28">
        <f t="shared" ca="1" si="33"/>
        <v>7.6344211016142547E-4</v>
      </c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5">
      <c r="A176" s="121"/>
      <c r="B176" s="121"/>
      <c r="C176" s="121"/>
      <c r="D176" s="123">
        <f t="shared" si="30"/>
        <v>0</v>
      </c>
      <c r="E176" s="123">
        <f t="shared" si="30"/>
        <v>0</v>
      </c>
      <c r="F176" s="44">
        <f t="shared" si="31"/>
        <v>0</v>
      </c>
      <c r="G176" s="44">
        <f t="shared" si="31"/>
        <v>0</v>
      </c>
      <c r="H176" s="44">
        <f t="shared" si="34"/>
        <v>0</v>
      </c>
      <c r="I176" s="44">
        <f t="shared" si="35"/>
        <v>0</v>
      </c>
      <c r="J176" s="44">
        <f t="shared" si="36"/>
        <v>0</v>
      </c>
      <c r="K176" s="44">
        <f t="shared" si="37"/>
        <v>0</v>
      </c>
      <c r="L176" s="44">
        <f t="shared" si="38"/>
        <v>0</v>
      </c>
      <c r="M176" s="44">
        <f t="shared" ca="1" si="32"/>
        <v>-7.6344211016142547E-4</v>
      </c>
      <c r="N176" s="44">
        <f t="shared" ca="1" si="39"/>
        <v>0</v>
      </c>
      <c r="O176" s="124">
        <f t="shared" ca="1" si="40"/>
        <v>0</v>
      </c>
      <c r="P176" s="44">
        <f t="shared" ca="1" si="41"/>
        <v>0</v>
      </c>
      <c r="Q176" s="44">
        <f t="shared" ca="1" si="42"/>
        <v>0</v>
      </c>
      <c r="R176" s="28">
        <f t="shared" ca="1" si="33"/>
        <v>7.6344211016142547E-4</v>
      </c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5">
      <c r="A177" s="121"/>
      <c r="B177" s="121"/>
      <c r="C177" s="121"/>
      <c r="D177" s="123">
        <f t="shared" si="30"/>
        <v>0</v>
      </c>
      <c r="E177" s="123">
        <f t="shared" si="30"/>
        <v>0</v>
      </c>
      <c r="F177" s="44">
        <f t="shared" si="31"/>
        <v>0</v>
      </c>
      <c r="G177" s="44">
        <f t="shared" si="31"/>
        <v>0</v>
      </c>
      <c r="H177" s="44">
        <f t="shared" si="34"/>
        <v>0</v>
      </c>
      <c r="I177" s="44">
        <f t="shared" si="35"/>
        <v>0</v>
      </c>
      <c r="J177" s="44">
        <f t="shared" si="36"/>
        <v>0</v>
      </c>
      <c r="K177" s="44">
        <f t="shared" si="37"/>
        <v>0</v>
      </c>
      <c r="L177" s="44">
        <f t="shared" si="38"/>
        <v>0</v>
      </c>
      <c r="M177" s="44">
        <f t="shared" ca="1" si="32"/>
        <v>-7.6344211016142547E-4</v>
      </c>
      <c r="N177" s="44">
        <f t="shared" ca="1" si="39"/>
        <v>0</v>
      </c>
      <c r="O177" s="124">
        <f t="shared" ca="1" si="40"/>
        <v>0</v>
      </c>
      <c r="P177" s="44">
        <f t="shared" ca="1" si="41"/>
        <v>0</v>
      </c>
      <c r="Q177" s="44">
        <f t="shared" ca="1" si="42"/>
        <v>0</v>
      </c>
      <c r="R177" s="28">
        <f t="shared" ca="1" si="33"/>
        <v>7.6344211016142547E-4</v>
      </c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5">
      <c r="A178" s="121"/>
      <c r="B178" s="121"/>
      <c r="C178" s="121"/>
      <c r="D178" s="123">
        <f t="shared" si="30"/>
        <v>0</v>
      </c>
      <c r="E178" s="123">
        <f t="shared" si="30"/>
        <v>0</v>
      </c>
      <c r="F178" s="44">
        <f t="shared" si="31"/>
        <v>0</v>
      </c>
      <c r="G178" s="44">
        <f t="shared" si="31"/>
        <v>0</v>
      </c>
      <c r="H178" s="44">
        <f t="shared" si="34"/>
        <v>0</v>
      </c>
      <c r="I178" s="44">
        <f t="shared" si="35"/>
        <v>0</v>
      </c>
      <c r="J178" s="44">
        <f t="shared" si="36"/>
        <v>0</v>
      </c>
      <c r="K178" s="44">
        <f t="shared" si="37"/>
        <v>0</v>
      </c>
      <c r="L178" s="44">
        <f t="shared" si="38"/>
        <v>0</v>
      </c>
      <c r="M178" s="44">
        <f t="shared" ca="1" si="32"/>
        <v>-7.6344211016142547E-4</v>
      </c>
      <c r="N178" s="44">
        <f t="shared" ca="1" si="39"/>
        <v>0</v>
      </c>
      <c r="O178" s="124">
        <f t="shared" ca="1" si="40"/>
        <v>0</v>
      </c>
      <c r="P178" s="44">
        <f t="shared" ca="1" si="41"/>
        <v>0</v>
      </c>
      <c r="Q178" s="44">
        <f t="shared" ca="1" si="42"/>
        <v>0</v>
      </c>
      <c r="R178" s="28">
        <f t="shared" ca="1" si="33"/>
        <v>7.6344211016142547E-4</v>
      </c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5">
      <c r="A179" s="121"/>
      <c r="B179" s="121"/>
      <c r="C179" s="121"/>
      <c r="D179" s="123">
        <f t="shared" si="30"/>
        <v>0</v>
      </c>
      <c r="E179" s="123">
        <f t="shared" si="30"/>
        <v>0</v>
      </c>
      <c r="F179" s="44">
        <f t="shared" si="31"/>
        <v>0</v>
      </c>
      <c r="G179" s="44">
        <f t="shared" si="31"/>
        <v>0</v>
      </c>
      <c r="H179" s="44">
        <f t="shared" si="34"/>
        <v>0</v>
      </c>
      <c r="I179" s="44">
        <f t="shared" si="35"/>
        <v>0</v>
      </c>
      <c r="J179" s="44">
        <f t="shared" si="36"/>
        <v>0</v>
      </c>
      <c r="K179" s="44">
        <f t="shared" si="37"/>
        <v>0</v>
      </c>
      <c r="L179" s="44">
        <f t="shared" si="38"/>
        <v>0</v>
      </c>
      <c r="M179" s="44">
        <f t="shared" ca="1" si="32"/>
        <v>-7.6344211016142547E-4</v>
      </c>
      <c r="N179" s="44">
        <f t="shared" ca="1" si="39"/>
        <v>0</v>
      </c>
      <c r="O179" s="124">
        <f t="shared" ca="1" si="40"/>
        <v>0</v>
      </c>
      <c r="P179" s="44">
        <f t="shared" ca="1" si="41"/>
        <v>0</v>
      </c>
      <c r="Q179" s="44">
        <f t="shared" ca="1" si="42"/>
        <v>0</v>
      </c>
      <c r="R179" s="28">
        <f t="shared" ca="1" si="33"/>
        <v>7.6344211016142547E-4</v>
      </c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5">
      <c r="A180" s="121"/>
      <c r="B180" s="121"/>
      <c r="C180" s="121"/>
      <c r="D180" s="123">
        <f t="shared" si="30"/>
        <v>0</v>
      </c>
      <c r="E180" s="123">
        <f t="shared" si="30"/>
        <v>0</v>
      </c>
      <c r="F180" s="44">
        <f t="shared" si="31"/>
        <v>0</v>
      </c>
      <c r="G180" s="44">
        <f t="shared" si="31"/>
        <v>0</v>
      </c>
      <c r="H180" s="44">
        <f t="shared" si="34"/>
        <v>0</v>
      </c>
      <c r="I180" s="44">
        <f t="shared" si="35"/>
        <v>0</v>
      </c>
      <c r="J180" s="44">
        <f t="shared" si="36"/>
        <v>0</v>
      </c>
      <c r="K180" s="44">
        <f t="shared" si="37"/>
        <v>0</v>
      </c>
      <c r="L180" s="44">
        <f t="shared" si="38"/>
        <v>0</v>
      </c>
      <c r="M180" s="44">
        <f t="shared" ca="1" si="32"/>
        <v>-7.6344211016142547E-4</v>
      </c>
      <c r="N180" s="44">
        <f t="shared" ca="1" si="39"/>
        <v>0</v>
      </c>
      <c r="O180" s="124">
        <f t="shared" ca="1" si="40"/>
        <v>0</v>
      </c>
      <c r="P180" s="44">
        <f t="shared" ca="1" si="41"/>
        <v>0</v>
      </c>
      <c r="Q180" s="44">
        <f t="shared" ca="1" si="42"/>
        <v>0</v>
      </c>
      <c r="R180" s="28">
        <f t="shared" ca="1" si="33"/>
        <v>7.6344211016142547E-4</v>
      </c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5">
      <c r="A181" s="121"/>
      <c r="B181" s="121"/>
      <c r="C181" s="121"/>
      <c r="D181" s="123">
        <f t="shared" si="30"/>
        <v>0</v>
      </c>
      <c r="E181" s="123">
        <f t="shared" si="30"/>
        <v>0</v>
      </c>
      <c r="F181" s="44">
        <f t="shared" si="31"/>
        <v>0</v>
      </c>
      <c r="G181" s="44">
        <f t="shared" si="31"/>
        <v>0</v>
      </c>
      <c r="H181" s="44">
        <f t="shared" si="34"/>
        <v>0</v>
      </c>
      <c r="I181" s="44">
        <f t="shared" si="35"/>
        <v>0</v>
      </c>
      <c r="J181" s="44">
        <f t="shared" si="36"/>
        <v>0</v>
      </c>
      <c r="K181" s="44">
        <f t="shared" si="37"/>
        <v>0</v>
      </c>
      <c r="L181" s="44">
        <f t="shared" si="38"/>
        <v>0</v>
      </c>
      <c r="M181" s="44">
        <f t="shared" ca="1" si="32"/>
        <v>-7.6344211016142547E-4</v>
      </c>
      <c r="N181" s="44">
        <f t="shared" ca="1" si="39"/>
        <v>0</v>
      </c>
      <c r="O181" s="124">
        <f t="shared" ca="1" si="40"/>
        <v>0</v>
      </c>
      <c r="P181" s="44">
        <f t="shared" ca="1" si="41"/>
        <v>0</v>
      </c>
      <c r="Q181" s="44">
        <f t="shared" ca="1" si="42"/>
        <v>0</v>
      </c>
      <c r="R181" s="28">
        <f t="shared" ca="1" si="33"/>
        <v>7.6344211016142547E-4</v>
      </c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5">
      <c r="A182" s="121"/>
      <c r="B182" s="121"/>
      <c r="C182" s="121"/>
      <c r="D182" s="123">
        <f t="shared" si="30"/>
        <v>0</v>
      </c>
      <c r="E182" s="123">
        <f t="shared" si="30"/>
        <v>0</v>
      </c>
      <c r="F182" s="44">
        <f t="shared" si="31"/>
        <v>0</v>
      </c>
      <c r="G182" s="44">
        <f t="shared" si="31"/>
        <v>0</v>
      </c>
      <c r="H182" s="44">
        <f t="shared" si="34"/>
        <v>0</v>
      </c>
      <c r="I182" s="44">
        <f t="shared" si="35"/>
        <v>0</v>
      </c>
      <c r="J182" s="44">
        <f t="shared" si="36"/>
        <v>0</v>
      </c>
      <c r="K182" s="44">
        <f t="shared" si="37"/>
        <v>0</v>
      </c>
      <c r="L182" s="44">
        <f t="shared" si="38"/>
        <v>0</v>
      </c>
      <c r="M182" s="44">
        <f t="shared" ca="1" si="32"/>
        <v>-7.6344211016142547E-4</v>
      </c>
      <c r="N182" s="44">
        <f t="shared" ca="1" si="39"/>
        <v>0</v>
      </c>
      <c r="O182" s="124">
        <f t="shared" ca="1" si="40"/>
        <v>0</v>
      </c>
      <c r="P182" s="44">
        <f t="shared" ca="1" si="41"/>
        <v>0</v>
      </c>
      <c r="Q182" s="44">
        <f t="shared" ca="1" si="42"/>
        <v>0</v>
      </c>
      <c r="R182" s="28">
        <f t="shared" ca="1" si="33"/>
        <v>7.6344211016142547E-4</v>
      </c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5">
      <c r="A183" s="121"/>
      <c r="B183" s="121"/>
      <c r="C183" s="121"/>
      <c r="D183" s="123">
        <f t="shared" si="30"/>
        <v>0</v>
      </c>
      <c r="E183" s="123">
        <f t="shared" si="30"/>
        <v>0</v>
      </c>
      <c r="F183" s="44">
        <f t="shared" si="31"/>
        <v>0</v>
      </c>
      <c r="G183" s="44">
        <f t="shared" si="31"/>
        <v>0</v>
      </c>
      <c r="H183" s="44">
        <f t="shared" si="34"/>
        <v>0</v>
      </c>
      <c r="I183" s="44">
        <f t="shared" si="35"/>
        <v>0</v>
      </c>
      <c r="J183" s="44">
        <f t="shared" si="36"/>
        <v>0</v>
      </c>
      <c r="K183" s="44">
        <f t="shared" si="37"/>
        <v>0</v>
      </c>
      <c r="L183" s="44">
        <f t="shared" si="38"/>
        <v>0</v>
      </c>
      <c r="M183" s="44">
        <f t="shared" ca="1" si="32"/>
        <v>-7.6344211016142547E-4</v>
      </c>
      <c r="N183" s="44">
        <f t="shared" ca="1" si="39"/>
        <v>0</v>
      </c>
      <c r="O183" s="124">
        <f t="shared" ca="1" si="40"/>
        <v>0</v>
      </c>
      <c r="P183" s="44">
        <f t="shared" ca="1" si="41"/>
        <v>0</v>
      </c>
      <c r="Q183" s="44">
        <f t="shared" ca="1" si="42"/>
        <v>0</v>
      </c>
      <c r="R183" s="28">
        <f t="shared" ca="1" si="33"/>
        <v>7.6344211016142547E-4</v>
      </c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5">
      <c r="A184" s="121"/>
      <c r="B184" s="121"/>
      <c r="C184" s="121"/>
      <c r="D184" s="123">
        <f t="shared" si="30"/>
        <v>0</v>
      </c>
      <c r="E184" s="123">
        <f t="shared" si="30"/>
        <v>0</v>
      </c>
      <c r="F184" s="44">
        <f t="shared" si="31"/>
        <v>0</v>
      </c>
      <c r="G184" s="44">
        <f t="shared" si="31"/>
        <v>0</v>
      </c>
      <c r="H184" s="44">
        <f t="shared" si="34"/>
        <v>0</v>
      </c>
      <c r="I184" s="44">
        <f t="shared" si="35"/>
        <v>0</v>
      </c>
      <c r="J184" s="44">
        <f t="shared" si="36"/>
        <v>0</v>
      </c>
      <c r="K184" s="44">
        <f t="shared" si="37"/>
        <v>0</v>
      </c>
      <c r="L184" s="44">
        <f t="shared" si="38"/>
        <v>0</v>
      </c>
      <c r="M184" s="44">
        <f t="shared" ca="1" si="32"/>
        <v>-7.6344211016142547E-4</v>
      </c>
      <c r="N184" s="44">
        <f t="shared" ca="1" si="39"/>
        <v>0</v>
      </c>
      <c r="O184" s="124">
        <f t="shared" ca="1" si="40"/>
        <v>0</v>
      </c>
      <c r="P184" s="44">
        <f t="shared" ca="1" si="41"/>
        <v>0</v>
      </c>
      <c r="Q184" s="44">
        <f t="shared" ca="1" si="42"/>
        <v>0</v>
      </c>
      <c r="R184" s="28">
        <f t="shared" ca="1" si="33"/>
        <v>7.6344211016142547E-4</v>
      </c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5">
      <c r="A185" s="121"/>
      <c r="B185" s="121"/>
      <c r="C185" s="121"/>
      <c r="D185" s="123">
        <f t="shared" si="30"/>
        <v>0</v>
      </c>
      <c r="E185" s="123">
        <f t="shared" si="30"/>
        <v>0</v>
      </c>
      <c r="F185" s="44">
        <f t="shared" si="31"/>
        <v>0</v>
      </c>
      <c r="G185" s="44">
        <f t="shared" si="31"/>
        <v>0</v>
      </c>
      <c r="H185" s="44">
        <f t="shared" si="34"/>
        <v>0</v>
      </c>
      <c r="I185" s="44">
        <f t="shared" si="35"/>
        <v>0</v>
      </c>
      <c r="J185" s="44">
        <f t="shared" si="36"/>
        <v>0</v>
      </c>
      <c r="K185" s="44">
        <f t="shared" si="37"/>
        <v>0</v>
      </c>
      <c r="L185" s="44">
        <f t="shared" si="38"/>
        <v>0</v>
      </c>
      <c r="M185" s="44">
        <f t="shared" ca="1" si="32"/>
        <v>-7.6344211016142547E-4</v>
      </c>
      <c r="N185" s="44">
        <f t="shared" ca="1" si="39"/>
        <v>0</v>
      </c>
      <c r="O185" s="124">
        <f t="shared" ca="1" si="40"/>
        <v>0</v>
      </c>
      <c r="P185" s="44">
        <f t="shared" ca="1" si="41"/>
        <v>0</v>
      </c>
      <c r="Q185" s="44">
        <f t="shared" ca="1" si="42"/>
        <v>0</v>
      </c>
      <c r="R185" s="28">
        <f t="shared" ca="1" si="33"/>
        <v>7.6344211016142547E-4</v>
      </c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5">
      <c r="A186" s="121"/>
      <c r="B186" s="121"/>
      <c r="C186" s="121"/>
      <c r="D186" s="123">
        <f t="shared" si="30"/>
        <v>0</v>
      </c>
      <c r="E186" s="123">
        <f t="shared" si="30"/>
        <v>0</v>
      </c>
      <c r="F186" s="44">
        <f t="shared" si="31"/>
        <v>0</v>
      </c>
      <c r="G186" s="44">
        <f t="shared" si="31"/>
        <v>0</v>
      </c>
      <c r="H186" s="44">
        <f t="shared" si="34"/>
        <v>0</v>
      </c>
      <c r="I186" s="44">
        <f t="shared" si="35"/>
        <v>0</v>
      </c>
      <c r="J186" s="44">
        <f t="shared" si="36"/>
        <v>0</v>
      </c>
      <c r="K186" s="44">
        <f t="shared" si="37"/>
        <v>0</v>
      </c>
      <c r="L186" s="44">
        <f t="shared" si="38"/>
        <v>0</v>
      </c>
      <c r="M186" s="44">
        <f t="shared" ca="1" si="32"/>
        <v>-7.6344211016142547E-4</v>
      </c>
      <c r="N186" s="44">
        <f t="shared" ca="1" si="39"/>
        <v>0</v>
      </c>
      <c r="O186" s="124">
        <f t="shared" ca="1" si="40"/>
        <v>0</v>
      </c>
      <c r="P186" s="44">
        <f t="shared" ca="1" si="41"/>
        <v>0</v>
      </c>
      <c r="Q186" s="44">
        <f t="shared" ca="1" si="42"/>
        <v>0</v>
      </c>
      <c r="R186" s="28">
        <f t="shared" ca="1" si="33"/>
        <v>7.6344211016142547E-4</v>
      </c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5">
      <c r="A187" s="121"/>
      <c r="B187" s="121"/>
      <c r="C187" s="121"/>
      <c r="D187" s="123">
        <f t="shared" si="30"/>
        <v>0</v>
      </c>
      <c r="E187" s="123">
        <f t="shared" si="30"/>
        <v>0</v>
      </c>
      <c r="F187" s="44">
        <f t="shared" si="31"/>
        <v>0</v>
      </c>
      <c r="G187" s="44">
        <f t="shared" si="31"/>
        <v>0</v>
      </c>
      <c r="H187" s="44">
        <f t="shared" si="34"/>
        <v>0</v>
      </c>
      <c r="I187" s="44">
        <f t="shared" si="35"/>
        <v>0</v>
      </c>
      <c r="J187" s="44">
        <f t="shared" si="36"/>
        <v>0</v>
      </c>
      <c r="K187" s="44">
        <f t="shared" si="37"/>
        <v>0</v>
      </c>
      <c r="L187" s="44">
        <f t="shared" si="38"/>
        <v>0</v>
      </c>
      <c r="M187" s="44">
        <f t="shared" ca="1" si="32"/>
        <v>-7.6344211016142547E-4</v>
      </c>
      <c r="N187" s="44">
        <f t="shared" ca="1" si="39"/>
        <v>0</v>
      </c>
      <c r="O187" s="124">
        <f t="shared" ca="1" si="40"/>
        <v>0</v>
      </c>
      <c r="P187" s="44">
        <f t="shared" ca="1" si="41"/>
        <v>0</v>
      </c>
      <c r="Q187" s="44">
        <f t="shared" ca="1" si="42"/>
        <v>0</v>
      </c>
      <c r="R187" s="28">
        <f t="shared" ca="1" si="33"/>
        <v>7.6344211016142547E-4</v>
      </c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5">
      <c r="A188" s="121"/>
      <c r="B188" s="121"/>
      <c r="C188" s="121"/>
      <c r="D188" s="123">
        <f t="shared" si="30"/>
        <v>0</v>
      </c>
      <c r="E188" s="123">
        <f t="shared" si="30"/>
        <v>0</v>
      </c>
      <c r="F188" s="44">
        <f t="shared" si="31"/>
        <v>0</v>
      </c>
      <c r="G188" s="44">
        <f t="shared" si="31"/>
        <v>0</v>
      </c>
      <c r="H188" s="44">
        <f t="shared" si="34"/>
        <v>0</v>
      </c>
      <c r="I188" s="44">
        <f t="shared" si="35"/>
        <v>0</v>
      </c>
      <c r="J188" s="44">
        <f t="shared" si="36"/>
        <v>0</v>
      </c>
      <c r="K188" s="44">
        <f t="shared" si="37"/>
        <v>0</v>
      </c>
      <c r="L188" s="44">
        <f t="shared" si="38"/>
        <v>0</v>
      </c>
      <c r="M188" s="44">
        <f t="shared" ca="1" si="32"/>
        <v>-7.6344211016142547E-4</v>
      </c>
      <c r="N188" s="44">
        <f t="shared" ca="1" si="39"/>
        <v>0</v>
      </c>
      <c r="O188" s="124">
        <f t="shared" ca="1" si="40"/>
        <v>0</v>
      </c>
      <c r="P188" s="44">
        <f t="shared" ca="1" si="41"/>
        <v>0</v>
      </c>
      <c r="Q188" s="44">
        <f t="shared" ca="1" si="42"/>
        <v>0</v>
      </c>
      <c r="R188" s="28">
        <f t="shared" ca="1" si="33"/>
        <v>7.6344211016142547E-4</v>
      </c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5">
      <c r="A189" s="121"/>
      <c r="B189" s="121"/>
      <c r="C189" s="121"/>
      <c r="D189" s="123">
        <f t="shared" si="30"/>
        <v>0</v>
      </c>
      <c r="E189" s="123">
        <f t="shared" si="30"/>
        <v>0</v>
      </c>
      <c r="F189" s="44">
        <f t="shared" si="31"/>
        <v>0</v>
      </c>
      <c r="G189" s="44">
        <f t="shared" si="31"/>
        <v>0</v>
      </c>
      <c r="H189" s="44">
        <f t="shared" si="34"/>
        <v>0</v>
      </c>
      <c r="I189" s="44">
        <f t="shared" si="35"/>
        <v>0</v>
      </c>
      <c r="J189" s="44">
        <f t="shared" si="36"/>
        <v>0</v>
      </c>
      <c r="K189" s="44">
        <f t="shared" si="37"/>
        <v>0</v>
      </c>
      <c r="L189" s="44">
        <f t="shared" si="38"/>
        <v>0</v>
      </c>
      <c r="M189" s="44">
        <f t="shared" ca="1" si="32"/>
        <v>-7.6344211016142547E-4</v>
      </c>
      <c r="N189" s="44">
        <f t="shared" ca="1" si="39"/>
        <v>0</v>
      </c>
      <c r="O189" s="124">
        <f t="shared" ca="1" si="40"/>
        <v>0</v>
      </c>
      <c r="P189" s="44">
        <f t="shared" ca="1" si="41"/>
        <v>0</v>
      </c>
      <c r="Q189" s="44">
        <f t="shared" ca="1" si="42"/>
        <v>0</v>
      </c>
      <c r="R189" s="28">
        <f t="shared" ca="1" si="33"/>
        <v>7.6344211016142547E-4</v>
      </c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5">
      <c r="A190" s="121"/>
      <c r="B190" s="121"/>
      <c r="C190" s="121"/>
      <c r="D190" s="123">
        <f t="shared" si="30"/>
        <v>0</v>
      </c>
      <c r="E190" s="123">
        <f t="shared" si="30"/>
        <v>0</v>
      </c>
      <c r="F190" s="44">
        <f t="shared" si="31"/>
        <v>0</v>
      </c>
      <c r="G190" s="44">
        <f t="shared" si="31"/>
        <v>0</v>
      </c>
      <c r="H190" s="44">
        <f t="shared" si="34"/>
        <v>0</v>
      </c>
      <c r="I190" s="44">
        <f t="shared" si="35"/>
        <v>0</v>
      </c>
      <c r="J190" s="44">
        <f t="shared" si="36"/>
        <v>0</v>
      </c>
      <c r="K190" s="44">
        <f t="shared" si="37"/>
        <v>0</v>
      </c>
      <c r="L190" s="44">
        <f t="shared" si="38"/>
        <v>0</v>
      </c>
      <c r="M190" s="44">
        <f t="shared" ca="1" si="32"/>
        <v>-7.6344211016142547E-4</v>
      </c>
      <c r="N190" s="44">
        <f t="shared" ca="1" si="39"/>
        <v>0</v>
      </c>
      <c r="O190" s="124">
        <f t="shared" ca="1" si="40"/>
        <v>0</v>
      </c>
      <c r="P190" s="44">
        <f t="shared" ca="1" si="41"/>
        <v>0</v>
      </c>
      <c r="Q190" s="44">
        <f t="shared" ca="1" si="42"/>
        <v>0</v>
      </c>
      <c r="R190" s="28">
        <f t="shared" ca="1" si="33"/>
        <v>7.6344211016142547E-4</v>
      </c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5">
      <c r="A191" s="121"/>
      <c r="B191" s="121"/>
      <c r="C191" s="121"/>
      <c r="D191" s="123">
        <f t="shared" si="30"/>
        <v>0</v>
      </c>
      <c r="E191" s="123">
        <f t="shared" si="30"/>
        <v>0</v>
      </c>
      <c r="F191" s="44">
        <f t="shared" si="31"/>
        <v>0</v>
      </c>
      <c r="G191" s="44">
        <f t="shared" si="31"/>
        <v>0</v>
      </c>
      <c r="H191" s="44">
        <f t="shared" si="34"/>
        <v>0</v>
      </c>
      <c r="I191" s="44">
        <f t="shared" si="35"/>
        <v>0</v>
      </c>
      <c r="J191" s="44">
        <f t="shared" si="36"/>
        <v>0</v>
      </c>
      <c r="K191" s="44">
        <f t="shared" si="37"/>
        <v>0</v>
      </c>
      <c r="L191" s="44">
        <f t="shared" si="38"/>
        <v>0</v>
      </c>
      <c r="M191" s="44">
        <f t="shared" ca="1" si="32"/>
        <v>-7.6344211016142547E-4</v>
      </c>
      <c r="N191" s="44">
        <f t="shared" ca="1" si="39"/>
        <v>0</v>
      </c>
      <c r="O191" s="124">
        <f t="shared" ca="1" si="40"/>
        <v>0</v>
      </c>
      <c r="P191" s="44">
        <f t="shared" ca="1" si="41"/>
        <v>0</v>
      </c>
      <c r="Q191" s="44">
        <f t="shared" ca="1" si="42"/>
        <v>0</v>
      </c>
      <c r="R191" s="28">
        <f t="shared" ca="1" si="33"/>
        <v>7.6344211016142547E-4</v>
      </c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5">
      <c r="A192" s="121"/>
      <c r="B192" s="121"/>
      <c r="C192" s="121"/>
      <c r="D192" s="123">
        <f t="shared" si="30"/>
        <v>0</v>
      </c>
      <c r="E192" s="123">
        <f t="shared" si="30"/>
        <v>0</v>
      </c>
      <c r="F192" s="44">
        <f t="shared" si="31"/>
        <v>0</v>
      </c>
      <c r="G192" s="44">
        <f t="shared" si="31"/>
        <v>0</v>
      </c>
      <c r="H192" s="44">
        <f t="shared" si="34"/>
        <v>0</v>
      </c>
      <c r="I192" s="44">
        <f t="shared" si="35"/>
        <v>0</v>
      </c>
      <c r="J192" s="44">
        <f t="shared" si="36"/>
        <v>0</v>
      </c>
      <c r="K192" s="44">
        <f t="shared" si="37"/>
        <v>0</v>
      </c>
      <c r="L192" s="44">
        <f t="shared" si="38"/>
        <v>0</v>
      </c>
      <c r="M192" s="44">
        <f t="shared" ca="1" si="32"/>
        <v>-7.6344211016142547E-4</v>
      </c>
      <c r="N192" s="44">
        <f t="shared" ca="1" si="39"/>
        <v>0</v>
      </c>
      <c r="O192" s="124">
        <f t="shared" ca="1" si="40"/>
        <v>0</v>
      </c>
      <c r="P192" s="44">
        <f t="shared" ca="1" si="41"/>
        <v>0</v>
      </c>
      <c r="Q192" s="44">
        <f t="shared" ca="1" si="42"/>
        <v>0</v>
      </c>
      <c r="R192" s="28">
        <f t="shared" ca="1" si="33"/>
        <v>7.6344211016142547E-4</v>
      </c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5">
      <c r="A193" s="121"/>
      <c r="B193" s="121"/>
      <c r="C193" s="121"/>
      <c r="D193" s="123">
        <f t="shared" si="30"/>
        <v>0</v>
      </c>
      <c r="E193" s="123">
        <f t="shared" si="30"/>
        <v>0</v>
      </c>
      <c r="F193" s="44">
        <f t="shared" si="31"/>
        <v>0</v>
      </c>
      <c r="G193" s="44">
        <f t="shared" si="31"/>
        <v>0</v>
      </c>
      <c r="H193" s="44">
        <f t="shared" si="34"/>
        <v>0</v>
      </c>
      <c r="I193" s="44">
        <f t="shared" si="35"/>
        <v>0</v>
      </c>
      <c r="J193" s="44">
        <f t="shared" si="36"/>
        <v>0</v>
      </c>
      <c r="K193" s="44">
        <f t="shared" si="37"/>
        <v>0</v>
      </c>
      <c r="L193" s="44">
        <f t="shared" si="38"/>
        <v>0</v>
      </c>
      <c r="M193" s="44">
        <f t="shared" ca="1" si="32"/>
        <v>-7.6344211016142547E-4</v>
      </c>
      <c r="N193" s="44">
        <f t="shared" ca="1" si="39"/>
        <v>0</v>
      </c>
      <c r="O193" s="124">
        <f t="shared" ca="1" si="40"/>
        <v>0</v>
      </c>
      <c r="P193" s="44">
        <f t="shared" ca="1" si="41"/>
        <v>0</v>
      </c>
      <c r="Q193" s="44">
        <f t="shared" ca="1" si="42"/>
        <v>0</v>
      </c>
      <c r="R193" s="28">
        <f t="shared" ca="1" si="33"/>
        <v>7.6344211016142547E-4</v>
      </c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5">
      <c r="A194" s="121"/>
      <c r="B194" s="121"/>
      <c r="C194" s="121"/>
      <c r="D194" s="123">
        <f t="shared" si="30"/>
        <v>0</v>
      </c>
      <c r="E194" s="123">
        <f t="shared" si="30"/>
        <v>0</v>
      </c>
      <c r="F194" s="44">
        <f t="shared" si="31"/>
        <v>0</v>
      </c>
      <c r="G194" s="44">
        <f t="shared" si="31"/>
        <v>0</v>
      </c>
      <c r="H194" s="44">
        <f t="shared" si="34"/>
        <v>0</v>
      </c>
      <c r="I194" s="44">
        <f t="shared" si="35"/>
        <v>0</v>
      </c>
      <c r="J194" s="44">
        <f t="shared" si="36"/>
        <v>0</v>
      </c>
      <c r="K194" s="44">
        <f t="shared" si="37"/>
        <v>0</v>
      </c>
      <c r="L194" s="44">
        <f t="shared" si="38"/>
        <v>0</v>
      </c>
      <c r="M194" s="44">
        <f t="shared" ca="1" si="32"/>
        <v>-7.6344211016142547E-4</v>
      </c>
      <c r="N194" s="44">
        <f t="shared" ca="1" si="39"/>
        <v>0</v>
      </c>
      <c r="O194" s="124">
        <f t="shared" ca="1" si="40"/>
        <v>0</v>
      </c>
      <c r="P194" s="44">
        <f t="shared" ca="1" si="41"/>
        <v>0</v>
      </c>
      <c r="Q194" s="44">
        <f t="shared" ca="1" si="42"/>
        <v>0</v>
      </c>
      <c r="R194" s="28">
        <f t="shared" ca="1" si="33"/>
        <v>7.6344211016142547E-4</v>
      </c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5">
      <c r="A195" s="121"/>
      <c r="B195" s="121"/>
      <c r="C195" s="121"/>
      <c r="D195" s="123">
        <f t="shared" si="30"/>
        <v>0</v>
      </c>
      <c r="E195" s="123">
        <f t="shared" si="30"/>
        <v>0</v>
      </c>
      <c r="F195" s="44">
        <f t="shared" si="31"/>
        <v>0</v>
      </c>
      <c r="G195" s="44">
        <f t="shared" si="31"/>
        <v>0</v>
      </c>
      <c r="H195" s="44">
        <f t="shared" si="34"/>
        <v>0</v>
      </c>
      <c r="I195" s="44">
        <f t="shared" si="35"/>
        <v>0</v>
      </c>
      <c r="J195" s="44">
        <f t="shared" si="36"/>
        <v>0</v>
      </c>
      <c r="K195" s="44">
        <f t="shared" si="37"/>
        <v>0</v>
      </c>
      <c r="L195" s="44">
        <f t="shared" si="38"/>
        <v>0</v>
      </c>
      <c r="M195" s="44">
        <f t="shared" ca="1" si="32"/>
        <v>-7.6344211016142547E-4</v>
      </c>
      <c r="N195" s="44">
        <f t="shared" ca="1" si="39"/>
        <v>0</v>
      </c>
      <c r="O195" s="124">
        <f t="shared" ca="1" si="40"/>
        <v>0</v>
      </c>
      <c r="P195" s="44">
        <f t="shared" ca="1" si="41"/>
        <v>0</v>
      </c>
      <c r="Q195" s="44">
        <f t="shared" ca="1" si="42"/>
        <v>0</v>
      </c>
      <c r="R195" s="28">
        <f t="shared" ca="1" si="33"/>
        <v>7.6344211016142547E-4</v>
      </c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5">
      <c r="A196" s="121"/>
      <c r="B196" s="121"/>
      <c r="C196" s="121"/>
      <c r="D196" s="123">
        <f t="shared" si="30"/>
        <v>0</v>
      </c>
      <c r="E196" s="123">
        <f t="shared" si="30"/>
        <v>0</v>
      </c>
      <c r="F196" s="44">
        <f t="shared" si="31"/>
        <v>0</v>
      </c>
      <c r="G196" s="44">
        <f t="shared" si="31"/>
        <v>0</v>
      </c>
      <c r="H196" s="44">
        <f t="shared" si="34"/>
        <v>0</v>
      </c>
      <c r="I196" s="44">
        <f t="shared" si="35"/>
        <v>0</v>
      </c>
      <c r="J196" s="44">
        <f t="shared" si="36"/>
        <v>0</v>
      </c>
      <c r="K196" s="44">
        <f t="shared" si="37"/>
        <v>0</v>
      </c>
      <c r="L196" s="44">
        <f t="shared" si="38"/>
        <v>0</v>
      </c>
      <c r="M196" s="44">
        <f t="shared" ca="1" si="32"/>
        <v>-7.6344211016142547E-4</v>
      </c>
      <c r="N196" s="44">
        <f t="shared" ca="1" si="39"/>
        <v>0</v>
      </c>
      <c r="O196" s="124">
        <f t="shared" ca="1" si="40"/>
        <v>0</v>
      </c>
      <c r="P196" s="44">
        <f t="shared" ca="1" si="41"/>
        <v>0</v>
      </c>
      <c r="Q196" s="44">
        <f t="shared" ca="1" si="42"/>
        <v>0</v>
      </c>
      <c r="R196" s="28">
        <f t="shared" ca="1" si="33"/>
        <v>7.6344211016142547E-4</v>
      </c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5">
      <c r="A197" s="121"/>
      <c r="B197" s="121"/>
      <c r="C197" s="121"/>
      <c r="D197" s="123">
        <f t="shared" si="30"/>
        <v>0</v>
      </c>
      <c r="E197" s="123">
        <f t="shared" si="30"/>
        <v>0</v>
      </c>
      <c r="F197" s="44">
        <f t="shared" si="31"/>
        <v>0</v>
      </c>
      <c r="G197" s="44">
        <f t="shared" si="31"/>
        <v>0</v>
      </c>
      <c r="H197" s="44">
        <f t="shared" si="34"/>
        <v>0</v>
      </c>
      <c r="I197" s="44">
        <f t="shared" si="35"/>
        <v>0</v>
      </c>
      <c r="J197" s="44">
        <f t="shared" si="36"/>
        <v>0</v>
      </c>
      <c r="K197" s="44">
        <f t="shared" si="37"/>
        <v>0</v>
      </c>
      <c r="L197" s="44">
        <f t="shared" si="38"/>
        <v>0</v>
      </c>
      <c r="M197" s="44">
        <f t="shared" ca="1" si="32"/>
        <v>-7.6344211016142547E-4</v>
      </c>
      <c r="N197" s="44">
        <f t="shared" ca="1" si="39"/>
        <v>0</v>
      </c>
      <c r="O197" s="124">
        <f t="shared" ca="1" si="40"/>
        <v>0</v>
      </c>
      <c r="P197" s="44">
        <f t="shared" ca="1" si="41"/>
        <v>0</v>
      </c>
      <c r="Q197" s="44">
        <f t="shared" ca="1" si="42"/>
        <v>0</v>
      </c>
      <c r="R197" s="28">
        <f t="shared" ca="1" si="33"/>
        <v>7.6344211016142547E-4</v>
      </c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5">
      <c r="A198" s="121"/>
      <c r="B198" s="121"/>
      <c r="C198" s="121"/>
      <c r="D198" s="123">
        <f t="shared" si="30"/>
        <v>0</v>
      </c>
      <c r="E198" s="123">
        <f t="shared" si="30"/>
        <v>0</v>
      </c>
      <c r="F198" s="44">
        <f t="shared" si="31"/>
        <v>0</v>
      </c>
      <c r="G198" s="44">
        <f t="shared" si="31"/>
        <v>0</v>
      </c>
      <c r="H198" s="44">
        <f t="shared" si="34"/>
        <v>0</v>
      </c>
      <c r="I198" s="44">
        <f t="shared" si="35"/>
        <v>0</v>
      </c>
      <c r="J198" s="44">
        <f t="shared" si="36"/>
        <v>0</v>
      </c>
      <c r="K198" s="44">
        <f t="shared" si="37"/>
        <v>0</v>
      </c>
      <c r="L198" s="44">
        <f t="shared" si="38"/>
        <v>0</v>
      </c>
      <c r="M198" s="44">
        <f t="shared" ca="1" si="32"/>
        <v>-7.6344211016142547E-4</v>
      </c>
      <c r="N198" s="44">
        <f t="shared" ca="1" si="39"/>
        <v>0</v>
      </c>
      <c r="O198" s="124">
        <f t="shared" ca="1" si="40"/>
        <v>0</v>
      </c>
      <c r="P198" s="44">
        <f t="shared" ca="1" si="41"/>
        <v>0</v>
      </c>
      <c r="Q198" s="44">
        <f t="shared" ca="1" si="42"/>
        <v>0</v>
      </c>
      <c r="R198" s="28">
        <f t="shared" ca="1" si="33"/>
        <v>7.6344211016142547E-4</v>
      </c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5">
      <c r="A199" s="121"/>
      <c r="B199" s="121"/>
      <c r="C199" s="121"/>
      <c r="D199" s="123">
        <f t="shared" si="30"/>
        <v>0</v>
      </c>
      <c r="E199" s="123">
        <f t="shared" si="30"/>
        <v>0</v>
      </c>
      <c r="F199" s="44">
        <f t="shared" si="31"/>
        <v>0</v>
      </c>
      <c r="G199" s="44">
        <f t="shared" si="31"/>
        <v>0</v>
      </c>
      <c r="H199" s="44">
        <f t="shared" si="34"/>
        <v>0</v>
      </c>
      <c r="I199" s="44">
        <f t="shared" si="35"/>
        <v>0</v>
      </c>
      <c r="J199" s="44">
        <f t="shared" si="36"/>
        <v>0</v>
      </c>
      <c r="K199" s="44">
        <f t="shared" si="37"/>
        <v>0</v>
      </c>
      <c r="L199" s="44">
        <f t="shared" si="38"/>
        <v>0</v>
      </c>
      <c r="M199" s="44">
        <f t="shared" ca="1" si="32"/>
        <v>-7.6344211016142547E-4</v>
      </c>
      <c r="N199" s="44">
        <f t="shared" ca="1" si="39"/>
        <v>0</v>
      </c>
      <c r="O199" s="124">
        <f t="shared" ca="1" si="40"/>
        <v>0</v>
      </c>
      <c r="P199" s="44">
        <f t="shared" ca="1" si="41"/>
        <v>0</v>
      </c>
      <c r="Q199" s="44">
        <f t="shared" ca="1" si="42"/>
        <v>0</v>
      </c>
      <c r="R199" s="28">
        <f t="shared" ca="1" si="33"/>
        <v>7.6344211016142547E-4</v>
      </c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5">
      <c r="A200" s="121"/>
      <c r="B200" s="121"/>
      <c r="C200" s="121"/>
      <c r="D200" s="123">
        <f t="shared" si="30"/>
        <v>0</v>
      </c>
      <c r="E200" s="123">
        <f t="shared" si="30"/>
        <v>0</v>
      </c>
      <c r="F200" s="44">
        <f t="shared" si="31"/>
        <v>0</v>
      </c>
      <c r="G200" s="44">
        <f t="shared" si="31"/>
        <v>0</v>
      </c>
      <c r="H200" s="44">
        <f t="shared" si="34"/>
        <v>0</v>
      </c>
      <c r="I200" s="44">
        <f t="shared" si="35"/>
        <v>0</v>
      </c>
      <c r="J200" s="44">
        <f t="shared" si="36"/>
        <v>0</v>
      </c>
      <c r="K200" s="44">
        <f t="shared" si="37"/>
        <v>0</v>
      </c>
      <c r="L200" s="44">
        <f t="shared" si="38"/>
        <v>0</v>
      </c>
      <c r="M200" s="44">
        <f t="shared" ca="1" si="32"/>
        <v>-7.6344211016142547E-4</v>
      </c>
      <c r="N200" s="44">
        <f t="shared" ca="1" si="39"/>
        <v>0</v>
      </c>
      <c r="O200" s="124">
        <f t="shared" ca="1" si="40"/>
        <v>0</v>
      </c>
      <c r="P200" s="44">
        <f t="shared" ca="1" si="41"/>
        <v>0</v>
      </c>
      <c r="Q200" s="44">
        <f t="shared" ca="1" si="42"/>
        <v>0</v>
      </c>
      <c r="R200" s="28">
        <f t="shared" ca="1" si="33"/>
        <v>7.6344211016142547E-4</v>
      </c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5">
      <c r="A201" s="121"/>
      <c r="B201" s="121"/>
      <c r="C201" s="121"/>
      <c r="D201" s="123">
        <f t="shared" si="30"/>
        <v>0</v>
      </c>
      <c r="E201" s="123">
        <f t="shared" si="30"/>
        <v>0</v>
      </c>
      <c r="F201" s="44">
        <f t="shared" si="31"/>
        <v>0</v>
      </c>
      <c r="G201" s="44">
        <f t="shared" si="31"/>
        <v>0</v>
      </c>
      <c r="H201" s="44">
        <f t="shared" si="34"/>
        <v>0</v>
      </c>
      <c r="I201" s="44">
        <f t="shared" si="35"/>
        <v>0</v>
      </c>
      <c r="J201" s="44">
        <f t="shared" si="36"/>
        <v>0</v>
      </c>
      <c r="K201" s="44">
        <f t="shared" si="37"/>
        <v>0</v>
      </c>
      <c r="L201" s="44">
        <f t="shared" si="38"/>
        <v>0</v>
      </c>
      <c r="M201" s="44">
        <f t="shared" ca="1" si="32"/>
        <v>-7.6344211016142547E-4</v>
      </c>
      <c r="N201" s="44">
        <f t="shared" ca="1" si="39"/>
        <v>0</v>
      </c>
      <c r="O201" s="124">
        <f t="shared" ca="1" si="40"/>
        <v>0</v>
      </c>
      <c r="P201" s="44">
        <f t="shared" ca="1" si="41"/>
        <v>0</v>
      </c>
      <c r="Q201" s="44">
        <f t="shared" ca="1" si="42"/>
        <v>0</v>
      </c>
      <c r="R201" s="28">
        <f t="shared" ca="1" si="33"/>
        <v>7.6344211016142547E-4</v>
      </c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5">
      <c r="A202" s="121"/>
      <c r="B202" s="121"/>
      <c r="C202" s="121"/>
      <c r="D202" s="123">
        <f t="shared" si="30"/>
        <v>0</v>
      </c>
      <c r="E202" s="123">
        <f t="shared" si="30"/>
        <v>0</v>
      </c>
      <c r="F202" s="44">
        <f t="shared" si="31"/>
        <v>0</v>
      </c>
      <c r="G202" s="44">
        <f t="shared" si="31"/>
        <v>0</v>
      </c>
      <c r="H202" s="44">
        <f t="shared" si="34"/>
        <v>0</v>
      </c>
      <c r="I202" s="44">
        <f t="shared" si="35"/>
        <v>0</v>
      </c>
      <c r="J202" s="44">
        <f t="shared" si="36"/>
        <v>0</v>
      </c>
      <c r="K202" s="44">
        <f t="shared" si="37"/>
        <v>0</v>
      </c>
      <c r="L202" s="44">
        <f t="shared" si="38"/>
        <v>0</v>
      </c>
      <c r="M202" s="44">
        <f t="shared" ca="1" si="32"/>
        <v>-7.6344211016142547E-4</v>
      </c>
      <c r="N202" s="44">
        <f t="shared" ca="1" si="39"/>
        <v>0</v>
      </c>
      <c r="O202" s="124">
        <f t="shared" ca="1" si="40"/>
        <v>0</v>
      </c>
      <c r="P202" s="44">
        <f t="shared" ca="1" si="41"/>
        <v>0</v>
      </c>
      <c r="Q202" s="44">
        <f t="shared" ca="1" si="42"/>
        <v>0</v>
      </c>
      <c r="R202" s="28">
        <f t="shared" ca="1" si="33"/>
        <v>7.6344211016142547E-4</v>
      </c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5">
      <c r="A203" s="121"/>
      <c r="B203" s="121"/>
      <c r="C203" s="121"/>
      <c r="D203" s="123">
        <f t="shared" si="30"/>
        <v>0</v>
      </c>
      <c r="E203" s="123">
        <f t="shared" si="30"/>
        <v>0</v>
      </c>
      <c r="F203" s="44">
        <f t="shared" si="31"/>
        <v>0</v>
      </c>
      <c r="G203" s="44">
        <f t="shared" si="31"/>
        <v>0</v>
      </c>
      <c r="H203" s="44">
        <f t="shared" si="34"/>
        <v>0</v>
      </c>
      <c r="I203" s="44">
        <f t="shared" si="35"/>
        <v>0</v>
      </c>
      <c r="J203" s="44">
        <f t="shared" si="36"/>
        <v>0</v>
      </c>
      <c r="K203" s="44">
        <f t="shared" si="37"/>
        <v>0</v>
      </c>
      <c r="L203" s="44">
        <f t="shared" si="38"/>
        <v>0</v>
      </c>
      <c r="M203" s="44">
        <f t="shared" ca="1" si="32"/>
        <v>-7.6344211016142547E-4</v>
      </c>
      <c r="N203" s="44">
        <f t="shared" ca="1" si="39"/>
        <v>0</v>
      </c>
      <c r="O203" s="124">
        <f t="shared" ca="1" si="40"/>
        <v>0</v>
      </c>
      <c r="P203" s="44">
        <f t="shared" ca="1" si="41"/>
        <v>0</v>
      </c>
      <c r="Q203" s="44">
        <f t="shared" ca="1" si="42"/>
        <v>0</v>
      </c>
      <c r="R203" s="28">
        <f t="shared" ca="1" si="33"/>
        <v>7.6344211016142547E-4</v>
      </c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5">
      <c r="A204" s="121"/>
      <c r="B204" s="121"/>
      <c r="C204" s="121"/>
      <c r="D204" s="123">
        <f t="shared" si="30"/>
        <v>0</v>
      </c>
      <c r="E204" s="123">
        <f t="shared" si="30"/>
        <v>0</v>
      </c>
      <c r="F204" s="44">
        <f t="shared" si="31"/>
        <v>0</v>
      </c>
      <c r="G204" s="44">
        <f t="shared" si="31"/>
        <v>0</v>
      </c>
      <c r="H204" s="44">
        <f t="shared" si="34"/>
        <v>0</v>
      </c>
      <c r="I204" s="44">
        <f t="shared" si="35"/>
        <v>0</v>
      </c>
      <c r="J204" s="44">
        <f t="shared" si="36"/>
        <v>0</v>
      </c>
      <c r="K204" s="44">
        <f t="shared" si="37"/>
        <v>0</v>
      </c>
      <c r="L204" s="44">
        <f t="shared" si="38"/>
        <v>0</v>
      </c>
      <c r="M204" s="44">
        <f t="shared" ca="1" si="32"/>
        <v>-7.6344211016142547E-4</v>
      </c>
      <c r="N204" s="44">
        <f t="shared" ca="1" si="39"/>
        <v>0</v>
      </c>
      <c r="O204" s="124">
        <f t="shared" ca="1" si="40"/>
        <v>0</v>
      </c>
      <c r="P204" s="44">
        <f t="shared" ca="1" si="41"/>
        <v>0</v>
      </c>
      <c r="Q204" s="44">
        <f t="shared" ca="1" si="42"/>
        <v>0</v>
      </c>
      <c r="R204" s="28">
        <f t="shared" ca="1" si="33"/>
        <v>7.6344211016142547E-4</v>
      </c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5">
      <c r="A205" s="121"/>
      <c r="B205" s="121"/>
      <c r="C205" s="121"/>
      <c r="D205" s="123">
        <f t="shared" si="30"/>
        <v>0</v>
      </c>
      <c r="E205" s="123">
        <f t="shared" si="30"/>
        <v>0</v>
      </c>
      <c r="F205" s="44">
        <f t="shared" si="31"/>
        <v>0</v>
      </c>
      <c r="G205" s="44">
        <f t="shared" si="31"/>
        <v>0</v>
      </c>
      <c r="H205" s="44">
        <f t="shared" si="34"/>
        <v>0</v>
      </c>
      <c r="I205" s="44">
        <f t="shared" si="35"/>
        <v>0</v>
      </c>
      <c r="J205" s="44">
        <f t="shared" si="36"/>
        <v>0</v>
      </c>
      <c r="K205" s="44">
        <f t="shared" si="37"/>
        <v>0</v>
      </c>
      <c r="L205" s="44">
        <f t="shared" si="38"/>
        <v>0</v>
      </c>
      <c r="M205" s="44">
        <f t="shared" ca="1" si="32"/>
        <v>-7.6344211016142547E-4</v>
      </c>
      <c r="N205" s="44">
        <f t="shared" ca="1" si="39"/>
        <v>0</v>
      </c>
      <c r="O205" s="124">
        <f t="shared" ca="1" si="40"/>
        <v>0</v>
      </c>
      <c r="P205" s="44">
        <f t="shared" ca="1" si="41"/>
        <v>0</v>
      </c>
      <c r="Q205" s="44">
        <f t="shared" ca="1" si="42"/>
        <v>0</v>
      </c>
      <c r="R205" s="28">
        <f t="shared" ca="1" si="33"/>
        <v>7.6344211016142547E-4</v>
      </c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5">
      <c r="A206" s="121"/>
      <c r="B206" s="121"/>
      <c r="C206" s="121"/>
      <c r="D206" s="123">
        <f t="shared" si="30"/>
        <v>0</v>
      </c>
      <c r="E206" s="123">
        <f t="shared" si="30"/>
        <v>0</v>
      </c>
      <c r="F206" s="44">
        <f t="shared" si="31"/>
        <v>0</v>
      </c>
      <c r="G206" s="44">
        <f t="shared" si="31"/>
        <v>0</v>
      </c>
      <c r="H206" s="44">
        <f t="shared" si="34"/>
        <v>0</v>
      </c>
      <c r="I206" s="44">
        <f t="shared" si="35"/>
        <v>0</v>
      </c>
      <c r="J206" s="44">
        <f t="shared" si="36"/>
        <v>0</v>
      </c>
      <c r="K206" s="44">
        <f t="shared" si="37"/>
        <v>0</v>
      </c>
      <c r="L206" s="44">
        <f t="shared" si="38"/>
        <v>0</v>
      </c>
      <c r="M206" s="44">
        <f t="shared" ca="1" si="32"/>
        <v>-7.6344211016142547E-4</v>
      </c>
      <c r="N206" s="44">
        <f t="shared" ca="1" si="39"/>
        <v>0</v>
      </c>
      <c r="O206" s="124">
        <f t="shared" ca="1" si="40"/>
        <v>0</v>
      </c>
      <c r="P206" s="44">
        <f t="shared" ca="1" si="41"/>
        <v>0</v>
      </c>
      <c r="Q206" s="44">
        <f t="shared" ca="1" si="42"/>
        <v>0</v>
      </c>
      <c r="R206" s="28">
        <f t="shared" ca="1" si="33"/>
        <v>7.6344211016142547E-4</v>
      </c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5">
      <c r="A207" s="121"/>
      <c r="B207" s="121"/>
      <c r="C207" s="121"/>
      <c r="D207" s="123">
        <f t="shared" si="30"/>
        <v>0</v>
      </c>
      <c r="E207" s="123">
        <f t="shared" si="30"/>
        <v>0</v>
      </c>
      <c r="F207" s="44">
        <f t="shared" si="31"/>
        <v>0</v>
      </c>
      <c r="G207" s="44">
        <f t="shared" si="31"/>
        <v>0</v>
      </c>
      <c r="H207" s="44">
        <f t="shared" si="34"/>
        <v>0</v>
      </c>
      <c r="I207" s="44">
        <f t="shared" si="35"/>
        <v>0</v>
      </c>
      <c r="J207" s="44">
        <f t="shared" si="36"/>
        <v>0</v>
      </c>
      <c r="K207" s="44">
        <f t="shared" si="37"/>
        <v>0</v>
      </c>
      <c r="L207" s="44">
        <f t="shared" si="38"/>
        <v>0</v>
      </c>
      <c r="M207" s="44">
        <f t="shared" ca="1" si="32"/>
        <v>-7.6344211016142547E-4</v>
      </c>
      <c r="N207" s="44">
        <f t="shared" ca="1" si="39"/>
        <v>0</v>
      </c>
      <c r="O207" s="124">
        <f t="shared" ca="1" si="40"/>
        <v>0</v>
      </c>
      <c r="P207" s="44">
        <f t="shared" ca="1" si="41"/>
        <v>0</v>
      </c>
      <c r="Q207" s="44">
        <f t="shared" ca="1" si="42"/>
        <v>0</v>
      </c>
      <c r="R207" s="28">
        <f t="shared" ca="1" si="33"/>
        <v>7.6344211016142547E-4</v>
      </c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5">
      <c r="A208" s="121"/>
      <c r="B208" s="121"/>
      <c r="C208" s="121"/>
      <c r="D208" s="123">
        <f t="shared" ref="D208:E270" si="43">A208/A$18</f>
        <v>0</v>
      </c>
      <c r="E208" s="123">
        <f t="shared" si="43"/>
        <v>0</v>
      </c>
      <c r="F208" s="44">
        <f t="shared" ref="F208:G270" si="44">$C208*D208</f>
        <v>0</v>
      </c>
      <c r="G208" s="44">
        <f t="shared" si="44"/>
        <v>0</v>
      </c>
      <c r="H208" s="44">
        <f t="shared" si="34"/>
        <v>0</v>
      </c>
      <c r="I208" s="44">
        <f t="shared" si="35"/>
        <v>0</v>
      </c>
      <c r="J208" s="44">
        <f t="shared" si="36"/>
        <v>0</v>
      </c>
      <c r="K208" s="44">
        <f t="shared" si="37"/>
        <v>0</v>
      </c>
      <c r="L208" s="44">
        <f t="shared" si="38"/>
        <v>0</v>
      </c>
      <c r="M208" s="44">
        <f t="shared" ca="1" si="32"/>
        <v>-7.6344211016142547E-4</v>
      </c>
      <c r="N208" s="44">
        <f t="shared" ca="1" si="39"/>
        <v>0</v>
      </c>
      <c r="O208" s="124">
        <f t="shared" ca="1" si="40"/>
        <v>0</v>
      </c>
      <c r="P208" s="44">
        <f t="shared" ca="1" si="41"/>
        <v>0</v>
      </c>
      <c r="Q208" s="44">
        <f t="shared" ca="1" si="42"/>
        <v>0</v>
      </c>
      <c r="R208" s="28">
        <f t="shared" ca="1" si="33"/>
        <v>7.6344211016142547E-4</v>
      </c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5">
      <c r="A209" s="121"/>
      <c r="B209" s="121"/>
      <c r="C209" s="121"/>
      <c r="D209" s="123">
        <f t="shared" si="43"/>
        <v>0</v>
      </c>
      <c r="E209" s="123">
        <f t="shared" si="43"/>
        <v>0</v>
      </c>
      <c r="F209" s="44">
        <f t="shared" si="44"/>
        <v>0</v>
      </c>
      <c r="G209" s="44">
        <f t="shared" si="44"/>
        <v>0</v>
      </c>
      <c r="H209" s="44">
        <f t="shared" si="34"/>
        <v>0</v>
      </c>
      <c r="I209" s="44">
        <f t="shared" si="35"/>
        <v>0</v>
      </c>
      <c r="J209" s="44">
        <f t="shared" si="36"/>
        <v>0</v>
      </c>
      <c r="K209" s="44">
        <f t="shared" si="37"/>
        <v>0</v>
      </c>
      <c r="L209" s="44">
        <f t="shared" si="38"/>
        <v>0</v>
      </c>
      <c r="M209" s="44">
        <f t="shared" ca="1" si="32"/>
        <v>-7.6344211016142547E-4</v>
      </c>
      <c r="N209" s="44">
        <f t="shared" ca="1" si="39"/>
        <v>0</v>
      </c>
      <c r="O209" s="124">
        <f t="shared" ca="1" si="40"/>
        <v>0</v>
      </c>
      <c r="P209" s="44">
        <f t="shared" ca="1" si="41"/>
        <v>0</v>
      </c>
      <c r="Q209" s="44">
        <f t="shared" ca="1" si="42"/>
        <v>0</v>
      </c>
      <c r="R209" s="28">
        <f t="shared" ca="1" si="33"/>
        <v>7.6344211016142547E-4</v>
      </c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5">
      <c r="A210" s="121"/>
      <c r="B210" s="121"/>
      <c r="C210" s="121"/>
      <c r="D210" s="123">
        <f t="shared" si="43"/>
        <v>0</v>
      </c>
      <c r="E210" s="123">
        <f t="shared" si="43"/>
        <v>0</v>
      </c>
      <c r="F210" s="44">
        <f t="shared" si="44"/>
        <v>0</v>
      </c>
      <c r="G210" s="44">
        <f t="shared" si="44"/>
        <v>0</v>
      </c>
      <c r="H210" s="44">
        <f t="shared" si="34"/>
        <v>0</v>
      </c>
      <c r="I210" s="44">
        <f t="shared" si="35"/>
        <v>0</v>
      </c>
      <c r="J210" s="44">
        <f t="shared" si="36"/>
        <v>0</v>
      </c>
      <c r="K210" s="44">
        <f t="shared" si="37"/>
        <v>0</v>
      </c>
      <c r="L210" s="44">
        <f t="shared" si="38"/>
        <v>0</v>
      </c>
      <c r="M210" s="44">
        <f t="shared" ca="1" si="32"/>
        <v>-7.6344211016142547E-4</v>
      </c>
      <c r="N210" s="44">
        <f t="shared" ca="1" si="39"/>
        <v>0</v>
      </c>
      <c r="O210" s="124">
        <f t="shared" ca="1" si="40"/>
        <v>0</v>
      </c>
      <c r="P210" s="44">
        <f t="shared" ca="1" si="41"/>
        <v>0</v>
      </c>
      <c r="Q210" s="44">
        <f t="shared" ca="1" si="42"/>
        <v>0</v>
      </c>
      <c r="R210" s="28">
        <f t="shared" ca="1" si="33"/>
        <v>7.6344211016142547E-4</v>
      </c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5">
      <c r="A211" s="121"/>
      <c r="B211" s="121"/>
      <c r="C211" s="121"/>
      <c r="D211" s="123">
        <f t="shared" si="43"/>
        <v>0</v>
      </c>
      <c r="E211" s="123">
        <f t="shared" si="43"/>
        <v>0</v>
      </c>
      <c r="F211" s="44">
        <f t="shared" si="44"/>
        <v>0</v>
      </c>
      <c r="G211" s="44">
        <f t="shared" si="44"/>
        <v>0</v>
      </c>
      <c r="H211" s="44">
        <f t="shared" si="34"/>
        <v>0</v>
      </c>
      <c r="I211" s="44">
        <f t="shared" si="35"/>
        <v>0</v>
      </c>
      <c r="J211" s="44">
        <f t="shared" si="36"/>
        <v>0</v>
      </c>
      <c r="K211" s="44">
        <f t="shared" si="37"/>
        <v>0</v>
      </c>
      <c r="L211" s="44">
        <f t="shared" si="38"/>
        <v>0</v>
      </c>
      <c r="M211" s="44">
        <f t="shared" ca="1" si="32"/>
        <v>-7.6344211016142547E-4</v>
      </c>
      <c r="N211" s="44">
        <f t="shared" ca="1" si="39"/>
        <v>0</v>
      </c>
      <c r="O211" s="124">
        <f t="shared" ca="1" si="40"/>
        <v>0</v>
      </c>
      <c r="P211" s="44">
        <f t="shared" ca="1" si="41"/>
        <v>0</v>
      </c>
      <c r="Q211" s="44">
        <f t="shared" ca="1" si="42"/>
        <v>0</v>
      </c>
      <c r="R211" s="28">
        <f t="shared" ca="1" si="33"/>
        <v>7.6344211016142547E-4</v>
      </c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5">
      <c r="A212" s="121"/>
      <c r="B212" s="121"/>
      <c r="C212" s="121"/>
      <c r="D212" s="123">
        <f t="shared" si="43"/>
        <v>0</v>
      </c>
      <c r="E212" s="123">
        <f t="shared" si="43"/>
        <v>0</v>
      </c>
      <c r="F212" s="44">
        <f t="shared" si="44"/>
        <v>0</v>
      </c>
      <c r="G212" s="44">
        <f t="shared" si="44"/>
        <v>0</v>
      </c>
      <c r="H212" s="44">
        <f t="shared" si="34"/>
        <v>0</v>
      </c>
      <c r="I212" s="44">
        <f t="shared" si="35"/>
        <v>0</v>
      </c>
      <c r="J212" s="44">
        <f t="shared" si="36"/>
        <v>0</v>
      </c>
      <c r="K212" s="44">
        <f t="shared" si="37"/>
        <v>0</v>
      </c>
      <c r="L212" s="44">
        <f t="shared" si="38"/>
        <v>0</v>
      </c>
      <c r="M212" s="44">
        <f t="shared" ca="1" si="32"/>
        <v>-7.6344211016142547E-4</v>
      </c>
      <c r="N212" s="44">
        <f t="shared" ca="1" si="39"/>
        <v>0</v>
      </c>
      <c r="O212" s="124">
        <f t="shared" ca="1" si="40"/>
        <v>0</v>
      </c>
      <c r="P212" s="44">
        <f t="shared" ca="1" si="41"/>
        <v>0</v>
      </c>
      <c r="Q212" s="44">
        <f t="shared" ca="1" si="42"/>
        <v>0</v>
      </c>
      <c r="R212" s="28">
        <f t="shared" ca="1" si="33"/>
        <v>7.6344211016142547E-4</v>
      </c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5">
      <c r="A213" s="121"/>
      <c r="B213" s="121"/>
      <c r="C213" s="121"/>
      <c r="D213" s="123">
        <f t="shared" si="43"/>
        <v>0</v>
      </c>
      <c r="E213" s="123">
        <f t="shared" si="43"/>
        <v>0</v>
      </c>
      <c r="F213" s="44">
        <f t="shared" si="44"/>
        <v>0</v>
      </c>
      <c r="G213" s="44">
        <f t="shared" si="44"/>
        <v>0</v>
      </c>
      <c r="H213" s="44">
        <f t="shared" si="34"/>
        <v>0</v>
      </c>
      <c r="I213" s="44">
        <f t="shared" si="35"/>
        <v>0</v>
      </c>
      <c r="J213" s="44">
        <f t="shared" si="36"/>
        <v>0</v>
      </c>
      <c r="K213" s="44">
        <f t="shared" si="37"/>
        <v>0</v>
      </c>
      <c r="L213" s="44">
        <f t="shared" si="38"/>
        <v>0</v>
      </c>
      <c r="M213" s="44">
        <f t="shared" ref="M213:M276" ca="1" si="45">+E$4+E$5*D213+E$6*D213^2</f>
        <v>-7.6344211016142547E-4</v>
      </c>
      <c r="N213" s="44">
        <f t="shared" ca="1" si="39"/>
        <v>0</v>
      </c>
      <c r="O213" s="124">
        <f t="shared" ca="1" si="40"/>
        <v>0</v>
      </c>
      <c r="P213" s="44">
        <f t="shared" ca="1" si="41"/>
        <v>0</v>
      </c>
      <c r="Q213" s="44">
        <f t="shared" ca="1" si="42"/>
        <v>0</v>
      </c>
      <c r="R213" s="28">
        <f t="shared" ref="R213:R276" ca="1" si="46">+E213-M213</f>
        <v>7.6344211016142547E-4</v>
      </c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5">
      <c r="A214" s="121"/>
      <c r="B214" s="121"/>
      <c r="C214" s="121"/>
      <c r="D214" s="123">
        <f t="shared" si="43"/>
        <v>0</v>
      </c>
      <c r="E214" s="123">
        <f t="shared" si="43"/>
        <v>0</v>
      </c>
      <c r="F214" s="44">
        <f t="shared" si="44"/>
        <v>0</v>
      </c>
      <c r="G214" s="44">
        <f t="shared" si="44"/>
        <v>0</v>
      </c>
      <c r="H214" s="44">
        <f t="shared" ref="H214:H277" si="47">C214*D214*D214</f>
        <v>0</v>
      </c>
      <c r="I214" s="44">
        <f t="shared" ref="I214:I277" si="48">C214*D214*D214*D214</f>
        <v>0</v>
      </c>
      <c r="J214" s="44">
        <f t="shared" ref="J214:J277" si="49">C214*D214*D214*D214*D214</f>
        <v>0</v>
      </c>
      <c r="K214" s="44">
        <f t="shared" ref="K214:K277" si="50">C214*E214*D214</f>
        <v>0</v>
      </c>
      <c r="L214" s="44">
        <f t="shared" ref="L214:L277" si="51">C214*E214*D214*D214</f>
        <v>0</v>
      </c>
      <c r="M214" s="44">
        <f t="shared" ca="1" si="45"/>
        <v>-7.6344211016142547E-4</v>
      </c>
      <c r="N214" s="44">
        <f t="shared" ref="N214:N277" ca="1" si="52">C214*(M214-E214)^2</f>
        <v>0</v>
      </c>
      <c r="O214" s="124">
        <f t="shared" ref="O214:O277" ca="1" si="53">(C214*O$1-O$2*F214+O$3*H214)^2</f>
        <v>0</v>
      </c>
      <c r="P214" s="44">
        <f t="shared" ref="P214:P277" ca="1" si="54">(-C214*O$2+O$4*F214-O$5*H214)^2</f>
        <v>0</v>
      </c>
      <c r="Q214" s="44">
        <f t="shared" ref="Q214:Q277" ca="1" si="55">+(C214*O$3-F214*O$5+H214*O$6)^2</f>
        <v>0</v>
      </c>
      <c r="R214" s="28">
        <f t="shared" ca="1" si="46"/>
        <v>7.6344211016142547E-4</v>
      </c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5">
      <c r="A215" s="121"/>
      <c r="B215" s="121"/>
      <c r="C215" s="121"/>
      <c r="D215" s="123">
        <f t="shared" si="43"/>
        <v>0</v>
      </c>
      <c r="E215" s="123">
        <f t="shared" si="43"/>
        <v>0</v>
      </c>
      <c r="F215" s="44">
        <f t="shared" si="44"/>
        <v>0</v>
      </c>
      <c r="G215" s="44">
        <f t="shared" si="44"/>
        <v>0</v>
      </c>
      <c r="H215" s="44">
        <f t="shared" si="47"/>
        <v>0</v>
      </c>
      <c r="I215" s="44">
        <f t="shared" si="48"/>
        <v>0</v>
      </c>
      <c r="J215" s="44">
        <f t="shared" si="49"/>
        <v>0</v>
      </c>
      <c r="K215" s="44">
        <f t="shared" si="50"/>
        <v>0</v>
      </c>
      <c r="L215" s="44">
        <f t="shared" si="51"/>
        <v>0</v>
      </c>
      <c r="M215" s="44">
        <f t="shared" ca="1" si="45"/>
        <v>-7.6344211016142547E-4</v>
      </c>
      <c r="N215" s="44">
        <f t="shared" ca="1" si="52"/>
        <v>0</v>
      </c>
      <c r="O215" s="124">
        <f t="shared" ca="1" si="53"/>
        <v>0</v>
      </c>
      <c r="P215" s="44">
        <f t="shared" ca="1" si="54"/>
        <v>0</v>
      </c>
      <c r="Q215" s="44">
        <f t="shared" ca="1" si="55"/>
        <v>0</v>
      </c>
      <c r="R215" s="28">
        <f t="shared" ca="1" si="46"/>
        <v>7.6344211016142547E-4</v>
      </c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5">
      <c r="A216" s="121"/>
      <c r="B216" s="121"/>
      <c r="C216" s="121"/>
      <c r="D216" s="123">
        <f t="shared" si="43"/>
        <v>0</v>
      </c>
      <c r="E216" s="123">
        <f t="shared" si="43"/>
        <v>0</v>
      </c>
      <c r="F216" s="44">
        <f t="shared" si="44"/>
        <v>0</v>
      </c>
      <c r="G216" s="44">
        <f t="shared" si="44"/>
        <v>0</v>
      </c>
      <c r="H216" s="44">
        <f t="shared" si="47"/>
        <v>0</v>
      </c>
      <c r="I216" s="44">
        <f t="shared" si="48"/>
        <v>0</v>
      </c>
      <c r="J216" s="44">
        <f t="shared" si="49"/>
        <v>0</v>
      </c>
      <c r="K216" s="44">
        <f t="shared" si="50"/>
        <v>0</v>
      </c>
      <c r="L216" s="44">
        <f t="shared" si="51"/>
        <v>0</v>
      </c>
      <c r="M216" s="44">
        <f t="shared" ca="1" si="45"/>
        <v>-7.6344211016142547E-4</v>
      </c>
      <c r="N216" s="44">
        <f t="shared" ca="1" si="52"/>
        <v>0</v>
      </c>
      <c r="O216" s="124">
        <f t="shared" ca="1" si="53"/>
        <v>0</v>
      </c>
      <c r="P216" s="44">
        <f t="shared" ca="1" si="54"/>
        <v>0</v>
      </c>
      <c r="Q216" s="44">
        <f t="shared" ca="1" si="55"/>
        <v>0</v>
      </c>
      <c r="R216" s="28">
        <f t="shared" ca="1" si="46"/>
        <v>7.6344211016142547E-4</v>
      </c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5">
      <c r="A217" s="121"/>
      <c r="B217" s="121"/>
      <c r="C217" s="121"/>
      <c r="D217" s="123">
        <f t="shared" si="43"/>
        <v>0</v>
      </c>
      <c r="E217" s="123">
        <f t="shared" si="43"/>
        <v>0</v>
      </c>
      <c r="F217" s="44">
        <f t="shared" si="44"/>
        <v>0</v>
      </c>
      <c r="G217" s="44">
        <f t="shared" si="44"/>
        <v>0</v>
      </c>
      <c r="H217" s="44">
        <f t="shared" si="47"/>
        <v>0</v>
      </c>
      <c r="I217" s="44">
        <f t="shared" si="48"/>
        <v>0</v>
      </c>
      <c r="J217" s="44">
        <f t="shared" si="49"/>
        <v>0</v>
      </c>
      <c r="K217" s="44">
        <f t="shared" si="50"/>
        <v>0</v>
      </c>
      <c r="L217" s="44">
        <f t="shared" si="51"/>
        <v>0</v>
      </c>
      <c r="M217" s="44">
        <f t="shared" ca="1" si="45"/>
        <v>-7.6344211016142547E-4</v>
      </c>
      <c r="N217" s="44">
        <f t="shared" ca="1" si="52"/>
        <v>0</v>
      </c>
      <c r="O217" s="124">
        <f t="shared" ca="1" si="53"/>
        <v>0</v>
      </c>
      <c r="P217" s="44">
        <f t="shared" ca="1" si="54"/>
        <v>0</v>
      </c>
      <c r="Q217" s="44">
        <f t="shared" ca="1" si="55"/>
        <v>0</v>
      </c>
      <c r="R217" s="28">
        <f t="shared" ca="1" si="46"/>
        <v>7.6344211016142547E-4</v>
      </c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5">
      <c r="A218" s="121"/>
      <c r="B218" s="121"/>
      <c r="C218" s="121"/>
      <c r="D218" s="123">
        <f t="shared" si="43"/>
        <v>0</v>
      </c>
      <c r="E218" s="123">
        <f t="shared" si="43"/>
        <v>0</v>
      </c>
      <c r="F218" s="44">
        <f t="shared" si="44"/>
        <v>0</v>
      </c>
      <c r="G218" s="44">
        <f t="shared" si="44"/>
        <v>0</v>
      </c>
      <c r="H218" s="44">
        <f t="shared" si="47"/>
        <v>0</v>
      </c>
      <c r="I218" s="44">
        <f t="shared" si="48"/>
        <v>0</v>
      </c>
      <c r="J218" s="44">
        <f t="shared" si="49"/>
        <v>0</v>
      </c>
      <c r="K218" s="44">
        <f t="shared" si="50"/>
        <v>0</v>
      </c>
      <c r="L218" s="44">
        <f t="shared" si="51"/>
        <v>0</v>
      </c>
      <c r="M218" s="44">
        <f t="shared" ca="1" si="45"/>
        <v>-7.6344211016142547E-4</v>
      </c>
      <c r="N218" s="44">
        <f t="shared" ca="1" si="52"/>
        <v>0</v>
      </c>
      <c r="O218" s="124">
        <f t="shared" ca="1" si="53"/>
        <v>0</v>
      </c>
      <c r="P218" s="44">
        <f t="shared" ca="1" si="54"/>
        <v>0</v>
      </c>
      <c r="Q218" s="44">
        <f t="shared" ca="1" si="55"/>
        <v>0</v>
      </c>
      <c r="R218" s="28">
        <f t="shared" ca="1" si="46"/>
        <v>7.6344211016142547E-4</v>
      </c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5">
      <c r="A219" s="121"/>
      <c r="B219" s="121"/>
      <c r="C219" s="121"/>
      <c r="D219" s="123">
        <f t="shared" si="43"/>
        <v>0</v>
      </c>
      <c r="E219" s="123">
        <f t="shared" si="43"/>
        <v>0</v>
      </c>
      <c r="F219" s="44">
        <f t="shared" si="44"/>
        <v>0</v>
      </c>
      <c r="G219" s="44">
        <f t="shared" si="44"/>
        <v>0</v>
      </c>
      <c r="H219" s="44">
        <f t="shared" si="47"/>
        <v>0</v>
      </c>
      <c r="I219" s="44">
        <f t="shared" si="48"/>
        <v>0</v>
      </c>
      <c r="J219" s="44">
        <f t="shared" si="49"/>
        <v>0</v>
      </c>
      <c r="K219" s="44">
        <f t="shared" si="50"/>
        <v>0</v>
      </c>
      <c r="L219" s="44">
        <f t="shared" si="51"/>
        <v>0</v>
      </c>
      <c r="M219" s="44">
        <f t="shared" ca="1" si="45"/>
        <v>-7.6344211016142547E-4</v>
      </c>
      <c r="N219" s="44">
        <f t="shared" ca="1" si="52"/>
        <v>0</v>
      </c>
      <c r="O219" s="124">
        <f t="shared" ca="1" si="53"/>
        <v>0</v>
      </c>
      <c r="P219" s="44">
        <f t="shared" ca="1" si="54"/>
        <v>0</v>
      </c>
      <c r="Q219" s="44">
        <f t="shared" ca="1" si="55"/>
        <v>0</v>
      </c>
      <c r="R219" s="28">
        <f t="shared" ca="1" si="46"/>
        <v>7.6344211016142547E-4</v>
      </c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5">
      <c r="A220" s="121"/>
      <c r="B220" s="121"/>
      <c r="C220" s="121"/>
      <c r="D220" s="123">
        <f t="shared" si="43"/>
        <v>0</v>
      </c>
      <c r="E220" s="123">
        <f t="shared" si="43"/>
        <v>0</v>
      </c>
      <c r="F220" s="44">
        <f t="shared" si="44"/>
        <v>0</v>
      </c>
      <c r="G220" s="44">
        <f t="shared" si="44"/>
        <v>0</v>
      </c>
      <c r="H220" s="44">
        <f t="shared" si="47"/>
        <v>0</v>
      </c>
      <c r="I220" s="44">
        <f t="shared" si="48"/>
        <v>0</v>
      </c>
      <c r="J220" s="44">
        <f t="shared" si="49"/>
        <v>0</v>
      </c>
      <c r="K220" s="44">
        <f t="shared" si="50"/>
        <v>0</v>
      </c>
      <c r="L220" s="44">
        <f t="shared" si="51"/>
        <v>0</v>
      </c>
      <c r="M220" s="44">
        <f t="shared" ca="1" si="45"/>
        <v>-7.6344211016142547E-4</v>
      </c>
      <c r="N220" s="44">
        <f t="shared" ca="1" si="52"/>
        <v>0</v>
      </c>
      <c r="O220" s="124">
        <f t="shared" ca="1" si="53"/>
        <v>0</v>
      </c>
      <c r="P220" s="44">
        <f t="shared" ca="1" si="54"/>
        <v>0</v>
      </c>
      <c r="Q220" s="44">
        <f t="shared" ca="1" si="55"/>
        <v>0</v>
      </c>
      <c r="R220" s="28">
        <f t="shared" ca="1" si="46"/>
        <v>7.6344211016142547E-4</v>
      </c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5">
      <c r="A221" s="121"/>
      <c r="B221" s="121"/>
      <c r="C221" s="121"/>
      <c r="D221" s="123">
        <f t="shared" si="43"/>
        <v>0</v>
      </c>
      <c r="E221" s="123">
        <f t="shared" si="43"/>
        <v>0</v>
      </c>
      <c r="F221" s="44">
        <f t="shared" si="44"/>
        <v>0</v>
      </c>
      <c r="G221" s="44">
        <f t="shared" si="44"/>
        <v>0</v>
      </c>
      <c r="H221" s="44">
        <f t="shared" si="47"/>
        <v>0</v>
      </c>
      <c r="I221" s="44">
        <f t="shared" si="48"/>
        <v>0</v>
      </c>
      <c r="J221" s="44">
        <f t="shared" si="49"/>
        <v>0</v>
      </c>
      <c r="K221" s="44">
        <f t="shared" si="50"/>
        <v>0</v>
      </c>
      <c r="L221" s="44">
        <f t="shared" si="51"/>
        <v>0</v>
      </c>
      <c r="M221" s="44">
        <f t="shared" ca="1" si="45"/>
        <v>-7.6344211016142547E-4</v>
      </c>
      <c r="N221" s="44">
        <f t="shared" ca="1" si="52"/>
        <v>0</v>
      </c>
      <c r="O221" s="124">
        <f t="shared" ca="1" si="53"/>
        <v>0</v>
      </c>
      <c r="P221" s="44">
        <f t="shared" ca="1" si="54"/>
        <v>0</v>
      </c>
      <c r="Q221" s="44">
        <f t="shared" ca="1" si="55"/>
        <v>0</v>
      </c>
      <c r="R221" s="28">
        <f t="shared" ca="1" si="46"/>
        <v>7.6344211016142547E-4</v>
      </c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5">
      <c r="A222" s="121"/>
      <c r="B222" s="121"/>
      <c r="C222" s="121"/>
      <c r="D222" s="123">
        <f t="shared" si="43"/>
        <v>0</v>
      </c>
      <c r="E222" s="123">
        <f t="shared" si="43"/>
        <v>0</v>
      </c>
      <c r="F222" s="44">
        <f t="shared" si="44"/>
        <v>0</v>
      </c>
      <c r="G222" s="44">
        <f t="shared" si="44"/>
        <v>0</v>
      </c>
      <c r="H222" s="44">
        <f t="shared" si="47"/>
        <v>0</v>
      </c>
      <c r="I222" s="44">
        <f t="shared" si="48"/>
        <v>0</v>
      </c>
      <c r="J222" s="44">
        <f t="shared" si="49"/>
        <v>0</v>
      </c>
      <c r="K222" s="44">
        <f t="shared" si="50"/>
        <v>0</v>
      </c>
      <c r="L222" s="44">
        <f t="shared" si="51"/>
        <v>0</v>
      </c>
      <c r="M222" s="44">
        <f t="shared" ca="1" si="45"/>
        <v>-7.6344211016142547E-4</v>
      </c>
      <c r="N222" s="44">
        <f t="shared" ca="1" si="52"/>
        <v>0</v>
      </c>
      <c r="O222" s="124">
        <f t="shared" ca="1" si="53"/>
        <v>0</v>
      </c>
      <c r="P222" s="44">
        <f t="shared" ca="1" si="54"/>
        <v>0</v>
      </c>
      <c r="Q222" s="44">
        <f t="shared" ca="1" si="55"/>
        <v>0</v>
      </c>
      <c r="R222" s="28">
        <f t="shared" ca="1" si="46"/>
        <v>7.6344211016142547E-4</v>
      </c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5">
      <c r="A223" s="121"/>
      <c r="B223" s="121"/>
      <c r="C223" s="121"/>
      <c r="D223" s="123">
        <f t="shared" si="43"/>
        <v>0</v>
      </c>
      <c r="E223" s="123">
        <f t="shared" si="43"/>
        <v>0</v>
      </c>
      <c r="F223" s="44">
        <f t="shared" si="44"/>
        <v>0</v>
      </c>
      <c r="G223" s="44">
        <f t="shared" si="44"/>
        <v>0</v>
      </c>
      <c r="H223" s="44">
        <f t="shared" si="47"/>
        <v>0</v>
      </c>
      <c r="I223" s="44">
        <f t="shared" si="48"/>
        <v>0</v>
      </c>
      <c r="J223" s="44">
        <f t="shared" si="49"/>
        <v>0</v>
      </c>
      <c r="K223" s="44">
        <f t="shared" si="50"/>
        <v>0</v>
      </c>
      <c r="L223" s="44">
        <f t="shared" si="51"/>
        <v>0</v>
      </c>
      <c r="M223" s="44">
        <f t="shared" ca="1" si="45"/>
        <v>-7.6344211016142547E-4</v>
      </c>
      <c r="N223" s="44">
        <f t="shared" ca="1" si="52"/>
        <v>0</v>
      </c>
      <c r="O223" s="124">
        <f t="shared" ca="1" si="53"/>
        <v>0</v>
      </c>
      <c r="P223" s="44">
        <f t="shared" ca="1" si="54"/>
        <v>0</v>
      </c>
      <c r="Q223" s="44">
        <f t="shared" ca="1" si="55"/>
        <v>0</v>
      </c>
      <c r="R223" s="28">
        <f t="shared" ca="1" si="46"/>
        <v>7.6344211016142547E-4</v>
      </c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5">
      <c r="A224" s="121"/>
      <c r="B224" s="121"/>
      <c r="C224" s="121"/>
      <c r="D224" s="123">
        <f t="shared" si="43"/>
        <v>0</v>
      </c>
      <c r="E224" s="123">
        <f t="shared" si="43"/>
        <v>0</v>
      </c>
      <c r="F224" s="44">
        <f t="shared" si="44"/>
        <v>0</v>
      </c>
      <c r="G224" s="44">
        <f t="shared" si="44"/>
        <v>0</v>
      </c>
      <c r="H224" s="44">
        <f t="shared" si="47"/>
        <v>0</v>
      </c>
      <c r="I224" s="44">
        <f t="shared" si="48"/>
        <v>0</v>
      </c>
      <c r="J224" s="44">
        <f t="shared" si="49"/>
        <v>0</v>
      </c>
      <c r="K224" s="44">
        <f t="shared" si="50"/>
        <v>0</v>
      </c>
      <c r="L224" s="44">
        <f t="shared" si="51"/>
        <v>0</v>
      </c>
      <c r="M224" s="44">
        <f t="shared" ca="1" si="45"/>
        <v>-7.6344211016142547E-4</v>
      </c>
      <c r="N224" s="44">
        <f t="shared" ca="1" si="52"/>
        <v>0</v>
      </c>
      <c r="O224" s="124">
        <f t="shared" ca="1" si="53"/>
        <v>0</v>
      </c>
      <c r="P224" s="44">
        <f t="shared" ca="1" si="54"/>
        <v>0</v>
      </c>
      <c r="Q224" s="44">
        <f t="shared" ca="1" si="55"/>
        <v>0</v>
      </c>
      <c r="R224" s="28">
        <f t="shared" ca="1" si="46"/>
        <v>7.6344211016142547E-4</v>
      </c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5">
      <c r="A225" s="121"/>
      <c r="B225" s="121"/>
      <c r="C225" s="121"/>
      <c r="D225" s="123">
        <f t="shared" si="43"/>
        <v>0</v>
      </c>
      <c r="E225" s="123">
        <f t="shared" si="43"/>
        <v>0</v>
      </c>
      <c r="F225" s="44">
        <f t="shared" si="44"/>
        <v>0</v>
      </c>
      <c r="G225" s="44">
        <f t="shared" si="44"/>
        <v>0</v>
      </c>
      <c r="H225" s="44">
        <f t="shared" si="47"/>
        <v>0</v>
      </c>
      <c r="I225" s="44">
        <f t="shared" si="48"/>
        <v>0</v>
      </c>
      <c r="J225" s="44">
        <f t="shared" si="49"/>
        <v>0</v>
      </c>
      <c r="K225" s="44">
        <f t="shared" si="50"/>
        <v>0</v>
      </c>
      <c r="L225" s="44">
        <f t="shared" si="51"/>
        <v>0</v>
      </c>
      <c r="M225" s="44">
        <f t="shared" ca="1" si="45"/>
        <v>-7.6344211016142547E-4</v>
      </c>
      <c r="N225" s="44">
        <f t="shared" ca="1" si="52"/>
        <v>0</v>
      </c>
      <c r="O225" s="124">
        <f t="shared" ca="1" si="53"/>
        <v>0</v>
      </c>
      <c r="P225" s="44">
        <f t="shared" ca="1" si="54"/>
        <v>0</v>
      </c>
      <c r="Q225" s="44">
        <f t="shared" ca="1" si="55"/>
        <v>0</v>
      </c>
      <c r="R225" s="28">
        <f t="shared" ca="1" si="46"/>
        <v>7.6344211016142547E-4</v>
      </c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5">
      <c r="A226" s="121"/>
      <c r="B226" s="121"/>
      <c r="C226" s="121"/>
      <c r="D226" s="123">
        <f t="shared" si="43"/>
        <v>0</v>
      </c>
      <c r="E226" s="123">
        <f t="shared" si="43"/>
        <v>0</v>
      </c>
      <c r="F226" s="44">
        <f t="shared" si="44"/>
        <v>0</v>
      </c>
      <c r="G226" s="44">
        <f t="shared" si="44"/>
        <v>0</v>
      </c>
      <c r="H226" s="44">
        <f t="shared" si="47"/>
        <v>0</v>
      </c>
      <c r="I226" s="44">
        <f t="shared" si="48"/>
        <v>0</v>
      </c>
      <c r="J226" s="44">
        <f t="shared" si="49"/>
        <v>0</v>
      </c>
      <c r="K226" s="44">
        <f t="shared" si="50"/>
        <v>0</v>
      </c>
      <c r="L226" s="44">
        <f t="shared" si="51"/>
        <v>0</v>
      </c>
      <c r="M226" s="44">
        <f t="shared" ca="1" si="45"/>
        <v>-7.6344211016142547E-4</v>
      </c>
      <c r="N226" s="44">
        <f t="shared" ca="1" si="52"/>
        <v>0</v>
      </c>
      <c r="O226" s="124">
        <f t="shared" ca="1" si="53"/>
        <v>0</v>
      </c>
      <c r="P226" s="44">
        <f t="shared" ca="1" si="54"/>
        <v>0</v>
      </c>
      <c r="Q226" s="44">
        <f t="shared" ca="1" si="55"/>
        <v>0</v>
      </c>
      <c r="R226" s="28">
        <f t="shared" ca="1" si="46"/>
        <v>7.6344211016142547E-4</v>
      </c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5">
      <c r="A227" s="121"/>
      <c r="B227" s="121"/>
      <c r="C227" s="121"/>
      <c r="D227" s="123">
        <f t="shared" si="43"/>
        <v>0</v>
      </c>
      <c r="E227" s="123">
        <f t="shared" si="43"/>
        <v>0</v>
      </c>
      <c r="F227" s="44">
        <f t="shared" si="44"/>
        <v>0</v>
      </c>
      <c r="G227" s="44">
        <f t="shared" si="44"/>
        <v>0</v>
      </c>
      <c r="H227" s="44">
        <f t="shared" si="47"/>
        <v>0</v>
      </c>
      <c r="I227" s="44">
        <f t="shared" si="48"/>
        <v>0</v>
      </c>
      <c r="J227" s="44">
        <f t="shared" si="49"/>
        <v>0</v>
      </c>
      <c r="K227" s="44">
        <f t="shared" si="50"/>
        <v>0</v>
      </c>
      <c r="L227" s="44">
        <f t="shared" si="51"/>
        <v>0</v>
      </c>
      <c r="M227" s="44">
        <f t="shared" ca="1" si="45"/>
        <v>-7.6344211016142547E-4</v>
      </c>
      <c r="N227" s="44">
        <f t="shared" ca="1" si="52"/>
        <v>0</v>
      </c>
      <c r="O227" s="124">
        <f t="shared" ca="1" si="53"/>
        <v>0</v>
      </c>
      <c r="P227" s="44">
        <f t="shared" ca="1" si="54"/>
        <v>0</v>
      </c>
      <c r="Q227" s="44">
        <f t="shared" ca="1" si="55"/>
        <v>0</v>
      </c>
      <c r="R227" s="28">
        <f t="shared" ca="1" si="46"/>
        <v>7.6344211016142547E-4</v>
      </c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5">
      <c r="A228" s="121"/>
      <c r="B228" s="121"/>
      <c r="C228" s="121"/>
      <c r="D228" s="123">
        <f t="shared" si="43"/>
        <v>0</v>
      </c>
      <c r="E228" s="123">
        <f t="shared" si="43"/>
        <v>0</v>
      </c>
      <c r="F228" s="44">
        <f t="shared" si="44"/>
        <v>0</v>
      </c>
      <c r="G228" s="44">
        <f t="shared" si="44"/>
        <v>0</v>
      </c>
      <c r="H228" s="44">
        <f t="shared" si="47"/>
        <v>0</v>
      </c>
      <c r="I228" s="44">
        <f t="shared" si="48"/>
        <v>0</v>
      </c>
      <c r="J228" s="44">
        <f t="shared" si="49"/>
        <v>0</v>
      </c>
      <c r="K228" s="44">
        <f t="shared" si="50"/>
        <v>0</v>
      </c>
      <c r="L228" s="44">
        <f t="shared" si="51"/>
        <v>0</v>
      </c>
      <c r="M228" s="44">
        <f t="shared" ca="1" si="45"/>
        <v>-7.6344211016142547E-4</v>
      </c>
      <c r="N228" s="44">
        <f t="shared" ca="1" si="52"/>
        <v>0</v>
      </c>
      <c r="O228" s="124">
        <f t="shared" ca="1" si="53"/>
        <v>0</v>
      </c>
      <c r="P228" s="44">
        <f t="shared" ca="1" si="54"/>
        <v>0</v>
      </c>
      <c r="Q228" s="44">
        <f t="shared" ca="1" si="55"/>
        <v>0</v>
      </c>
      <c r="R228" s="28">
        <f t="shared" ca="1" si="46"/>
        <v>7.6344211016142547E-4</v>
      </c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5">
      <c r="A229" s="121"/>
      <c r="B229" s="121"/>
      <c r="C229" s="121"/>
      <c r="D229" s="123">
        <f t="shared" si="43"/>
        <v>0</v>
      </c>
      <c r="E229" s="123">
        <f t="shared" si="43"/>
        <v>0</v>
      </c>
      <c r="F229" s="44">
        <f t="shared" si="44"/>
        <v>0</v>
      </c>
      <c r="G229" s="44">
        <f t="shared" si="44"/>
        <v>0</v>
      </c>
      <c r="H229" s="44">
        <f t="shared" si="47"/>
        <v>0</v>
      </c>
      <c r="I229" s="44">
        <f t="shared" si="48"/>
        <v>0</v>
      </c>
      <c r="J229" s="44">
        <f t="shared" si="49"/>
        <v>0</v>
      </c>
      <c r="K229" s="44">
        <f t="shared" si="50"/>
        <v>0</v>
      </c>
      <c r="L229" s="44">
        <f t="shared" si="51"/>
        <v>0</v>
      </c>
      <c r="M229" s="44">
        <f t="shared" ca="1" si="45"/>
        <v>-7.6344211016142547E-4</v>
      </c>
      <c r="N229" s="44">
        <f t="shared" ca="1" si="52"/>
        <v>0</v>
      </c>
      <c r="O229" s="124">
        <f t="shared" ca="1" si="53"/>
        <v>0</v>
      </c>
      <c r="P229" s="44">
        <f t="shared" ca="1" si="54"/>
        <v>0</v>
      </c>
      <c r="Q229" s="44">
        <f t="shared" ca="1" si="55"/>
        <v>0</v>
      </c>
      <c r="R229" s="28">
        <f t="shared" ca="1" si="46"/>
        <v>7.6344211016142547E-4</v>
      </c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5">
      <c r="A230" s="121"/>
      <c r="B230" s="121"/>
      <c r="C230" s="121"/>
      <c r="D230" s="123">
        <f t="shared" si="43"/>
        <v>0</v>
      </c>
      <c r="E230" s="123">
        <f t="shared" si="43"/>
        <v>0</v>
      </c>
      <c r="F230" s="44">
        <f t="shared" si="44"/>
        <v>0</v>
      </c>
      <c r="G230" s="44">
        <f t="shared" si="44"/>
        <v>0</v>
      </c>
      <c r="H230" s="44">
        <f t="shared" si="47"/>
        <v>0</v>
      </c>
      <c r="I230" s="44">
        <f t="shared" si="48"/>
        <v>0</v>
      </c>
      <c r="J230" s="44">
        <f t="shared" si="49"/>
        <v>0</v>
      </c>
      <c r="K230" s="44">
        <f t="shared" si="50"/>
        <v>0</v>
      </c>
      <c r="L230" s="44">
        <f t="shared" si="51"/>
        <v>0</v>
      </c>
      <c r="M230" s="44">
        <f t="shared" ca="1" si="45"/>
        <v>-7.6344211016142547E-4</v>
      </c>
      <c r="N230" s="44">
        <f t="shared" ca="1" si="52"/>
        <v>0</v>
      </c>
      <c r="O230" s="124">
        <f t="shared" ca="1" si="53"/>
        <v>0</v>
      </c>
      <c r="P230" s="44">
        <f t="shared" ca="1" si="54"/>
        <v>0</v>
      </c>
      <c r="Q230" s="44">
        <f t="shared" ca="1" si="55"/>
        <v>0</v>
      </c>
      <c r="R230" s="28">
        <f t="shared" ca="1" si="46"/>
        <v>7.6344211016142547E-4</v>
      </c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5">
      <c r="A231" s="121"/>
      <c r="B231" s="121"/>
      <c r="C231" s="121"/>
      <c r="D231" s="123">
        <f t="shared" si="43"/>
        <v>0</v>
      </c>
      <c r="E231" s="123">
        <f t="shared" si="43"/>
        <v>0</v>
      </c>
      <c r="F231" s="44">
        <f t="shared" si="44"/>
        <v>0</v>
      </c>
      <c r="G231" s="44">
        <f t="shared" si="44"/>
        <v>0</v>
      </c>
      <c r="H231" s="44">
        <f t="shared" si="47"/>
        <v>0</v>
      </c>
      <c r="I231" s="44">
        <f t="shared" si="48"/>
        <v>0</v>
      </c>
      <c r="J231" s="44">
        <f t="shared" si="49"/>
        <v>0</v>
      </c>
      <c r="K231" s="44">
        <f t="shared" si="50"/>
        <v>0</v>
      </c>
      <c r="L231" s="44">
        <f t="shared" si="51"/>
        <v>0</v>
      </c>
      <c r="M231" s="44">
        <f t="shared" ca="1" si="45"/>
        <v>-7.6344211016142547E-4</v>
      </c>
      <c r="N231" s="44">
        <f t="shared" ca="1" si="52"/>
        <v>0</v>
      </c>
      <c r="O231" s="124">
        <f t="shared" ca="1" si="53"/>
        <v>0</v>
      </c>
      <c r="P231" s="44">
        <f t="shared" ca="1" si="54"/>
        <v>0</v>
      </c>
      <c r="Q231" s="44">
        <f t="shared" ca="1" si="55"/>
        <v>0</v>
      </c>
      <c r="R231" s="28">
        <f t="shared" ca="1" si="46"/>
        <v>7.6344211016142547E-4</v>
      </c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5">
      <c r="A232" s="121"/>
      <c r="B232" s="121"/>
      <c r="C232" s="121"/>
      <c r="D232" s="123">
        <f t="shared" si="43"/>
        <v>0</v>
      </c>
      <c r="E232" s="123">
        <f t="shared" si="43"/>
        <v>0</v>
      </c>
      <c r="F232" s="44">
        <f t="shared" si="44"/>
        <v>0</v>
      </c>
      <c r="G232" s="44">
        <f t="shared" si="44"/>
        <v>0</v>
      </c>
      <c r="H232" s="44">
        <f t="shared" si="47"/>
        <v>0</v>
      </c>
      <c r="I232" s="44">
        <f t="shared" si="48"/>
        <v>0</v>
      </c>
      <c r="J232" s="44">
        <f t="shared" si="49"/>
        <v>0</v>
      </c>
      <c r="K232" s="44">
        <f t="shared" si="50"/>
        <v>0</v>
      </c>
      <c r="L232" s="44">
        <f t="shared" si="51"/>
        <v>0</v>
      </c>
      <c r="M232" s="44">
        <f t="shared" ca="1" si="45"/>
        <v>-7.6344211016142547E-4</v>
      </c>
      <c r="N232" s="44">
        <f t="shared" ca="1" si="52"/>
        <v>0</v>
      </c>
      <c r="O232" s="124">
        <f t="shared" ca="1" si="53"/>
        <v>0</v>
      </c>
      <c r="P232" s="44">
        <f t="shared" ca="1" si="54"/>
        <v>0</v>
      </c>
      <c r="Q232" s="44">
        <f t="shared" ca="1" si="55"/>
        <v>0</v>
      </c>
      <c r="R232" s="28">
        <f t="shared" ca="1" si="46"/>
        <v>7.6344211016142547E-4</v>
      </c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5">
      <c r="A233" s="121"/>
      <c r="B233" s="121"/>
      <c r="C233" s="121"/>
      <c r="D233" s="123">
        <f t="shared" si="43"/>
        <v>0</v>
      </c>
      <c r="E233" s="123">
        <f t="shared" si="43"/>
        <v>0</v>
      </c>
      <c r="F233" s="44">
        <f t="shared" si="44"/>
        <v>0</v>
      </c>
      <c r="G233" s="44">
        <f t="shared" si="44"/>
        <v>0</v>
      </c>
      <c r="H233" s="44">
        <f t="shared" si="47"/>
        <v>0</v>
      </c>
      <c r="I233" s="44">
        <f t="shared" si="48"/>
        <v>0</v>
      </c>
      <c r="J233" s="44">
        <f t="shared" si="49"/>
        <v>0</v>
      </c>
      <c r="K233" s="44">
        <f t="shared" si="50"/>
        <v>0</v>
      </c>
      <c r="L233" s="44">
        <f t="shared" si="51"/>
        <v>0</v>
      </c>
      <c r="M233" s="44">
        <f t="shared" ca="1" si="45"/>
        <v>-7.6344211016142547E-4</v>
      </c>
      <c r="N233" s="44">
        <f t="shared" ca="1" si="52"/>
        <v>0</v>
      </c>
      <c r="O233" s="124">
        <f t="shared" ca="1" si="53"/>
        <v>0</v>
      </c>
      <c r="P233" s="44">
        <f t="shared" ca="1" si="54"/>
        <v>0</v>
      </c>
      <c r="Q233" s="44">
        <f t="shared" ca="1" si="55"/>
        <v>0</v>
      </c>
      <c r="R233" s="28">
        <f t="shared" ca="1" si="46"/>
        <v>7.6344211016142547E-4</v>
      </c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5">
      <c r="A234" s="121"/>
      <c r="B234" s="121"/>
      <c r="C234" s="121"/>
      <c r="D234" s="123">
        <f t="shared" si="43"/>
        <v>0</v>
      </c>
      <c r="E234" s="123">
        <f t="shared" si="43"/>
        <v>0</v>
      </c>
      <c r="F234" s="44">
        <f t="shared" si="44"/>
        <v>0</v>
      </c>
      <c r="G234" s="44">
        <f t="shared" si="44"/>
        <v>0</v>
      </c>
      <c r="H234" s="44">
        <f t="shared" si="47"/>
        <v>0</v>
      </c>
      <c r="I234" s="44">
        <f t="shared" si="48"/>
        <v>0</v>
      </c>
      <c r="J234" s="44">
        <f t="shared" si="49"/>
        <v>0</v>
      </c>
      <c r="K234" s="44">
        <f t="shared" si="50"/>
        <v>0</v>
      </c>
      <c r="L234" s="44">
        <f t="shared" si="51"/>
        <v>0</v>
      </c>
      <c r="M234" s="44">
        <f t="shared" ca="1" si="45"/>
        <v>-7.6344211016142547E-4</v>
      </c>
      <c r="N234" s="44">
        <f t="shared" ca="1" si="52"/>
        <v>0</v>
      </c>
      <c r="O234" s="124">
        <f t="shared" ca="1" si="53"/>
        <v>0</v>
      </c>
      <c r="P234" s="44">
        <f t="shared" ca="1" si="54"/>
        <v>0</v>
      </c>
      <c r="Q234" s="44">
        <f t="shared" ca="1" si="55"/>
        <v>0</v>
      </c>
      <c r="R234" s="28">
        <f t="shared" ca="1" si="46"/>
        <v>7.6344211016142547E-4</v>
      </c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5">
      <c r="A235" s="121"/>
      <c r="B235" s="121"/>
      <c r="C235" s="121"/>
      <c r="D235" s="123">
        <f t="shared" si="43"/>
        <v>0</v>
      </c>
      <c r="E235" s="123">
        <f t="shared" si="43"/>
        <v>0</v>
      </c>
      <c r="F235" s="44">
        <f t="shared" si="44"/>
        <v>0</v>
      </c>
      <c r="G235" s="44">
        <f t="shared" si="44"/>
        <v>0</v>
      </c>
      <c r="H235" s="44">
        <f t="shared" si="47"/>
        <v>0</v>
      </c>
      <c r="I235" s="44">
        <f t="shared" si="48"/>
        <v>0</v>
      </c>
      <c r="J235" s="44">
        <f t="shared" si="49"/>
        <v>0</v>
      </c>
      <c r="K235" s="44">
        <f t="shared" si="50"/>
        <v>0</v>
      </c>
      <c r="L235" s="44">
        <f t="shared" si="51"/>
        <v>0</v>
      </c>
      <c r="M235" s="44">
        <f t="shared" ca="1" si="45"/>
        <v>-7.6344211016142547E-4</v>
      </c>
      <c r="N235" s="44">
        <f t="shared" ca="1" si="52"/>
        <v>0</v>
      </c>
      <c r="O235" s="124">
        <f t="shared" ca="1" si="53"/>
        <v>0</v>
      </c>
      <c r="P235" s="44">
        <f t="shared" ca="1" si="54"/>
        <v>0</v>
      </c>
      <c r="Q235" s="44">
        <f t="shared" ca="1" si="55"/>
        <v>0</v>
      </c>
      <c r="R235" s="28">
        <f t="shared" ca="1" si="46"/>
        <v>7.6344211016142547E-4</v>
      </c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5">
      <c r="A236" s="121"/>
      <c r="B236" s="121"/>
      <c r="C236" s="121"/>
      <c r="D236" s="123">
        <f t="shared" si="43"/>
        <v>0</v>
      </c>
      <c r="E236" s="123">
        <f t="shared" si="43"/>
        <v>0</v>
      </c>
      <c r="F236" s="44">
        <f t="shared" si="44"/>
        <v>0</v>
      </c>
      <c r="G236" s="44">
        <f t="shared" si="44"/>
        <v>0</v>
      </c>
      <c r="H236" s="44">
        <f t="shared" si="47"/>
        <v>0</v>
      </c>
      <c r="I236" s="44">
        <f t="shared" si="48"/>
        <v>0</v>
      </c>
      <c r="J236" s="44">
        <f t="shared" si="49"/>
        <v>0</v>
      </c>
      <c r="K236" s="44">
        <f t="shared" si="50"/>
        <v>0</v>
      </c>
      <c r="L236" s="44">
        <f t="shared" si="51"/>
        <v>0</v>
      </c>
      <c r="M236" s="44">
        <f t="shared" ca="1" si="45"/>
        <v>-7.6344211016142547E-4</v>
      </c>
      <c r="N236" s="44">
        <f t="shared" ca="1" si="52"/>
        <v>0</v>
      </c>
      <c r="O236" s="124">
        <f t="shared" ca="1" si="53"/>
        <v>0</v>
      </c>
      <c r="P236" s="44">
        <f t="shared" ca="1" si="54"/>
        <v>0</v>
      </c>
      <c r="Q236" s="44">
        <f t="shared" ca="1" si="55"/>
        <v>0</v>
      </c>
      <c r="R236" s="28">
        <f t="shared" ca="1" si="46"/>
        <v>7.6344211016142547E-4</v>
      </c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5">
      <c r="A237" s="121"/>
      <c r="B237" s="121"/>
      <c r="C237" s="121"/>
      <c r="D237" s="123">
        <f t="shared" si="43"/>
        <v>0</v>
      </c>
      <c r="E237" s="123">
        <f t="shared" si="43"/>
        <v>0</v>
      </c>
      <c r="F237" s="44">
        <f t="shared" si="44"/>
        <v>0</v>
      </c>
      <c r="G237" s="44">
        <f t="shared" si="44"/>
        <v>0</v>
      </c>
      <c r="H237" s="44">
        <f t="shared" si="47"/>
        <v>0</v>
      </c>
      <c r="I237" s="44">
        <f t="shared" si="48"/>
        <v>0</v>
      </c>
      <c r="J237" s="44">
        <f t="shared" si="49"/>
        <v>0</v>
      </c>
      <c r="K237" s="44">
        <f t="shared" si="50"/>
        <v>0</v>
      </c>
      <c r="L237" s="44">
        <f t="shared" si="51"/>
        <v>0</v>
      </c>
      <c r="M237" s="44">
        <f t="shared" ca="1" si="45"/>
        <v>-7.6344211016142547E-4</v>
      </c>
      <c r="N237" s="44">
        <f t="shared" ca="1" si="52"/>
        <v>0</v>
      </c>
      <c r="O237" s="124">
        <f t="shared" ca="1" si="53"/>
        <v>0</v>
      </c>
      <c r="P237" s="44">
        <f t="shared" ca="1" si="54"/>
        <v>0</v>
      </c>
      <c r="Q237" s="44">
        <f t="shared" ca="1" si="55"/>
        <v>0</v>
      </c>
      <c r="R237" s="28">
        <f t="shared" ca="1" si="46"/>
        <v>7.6344211016142547E-4</v>
      </c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5">
      <c r="A238" s="121"/>
      <c r="B238" s="121"/>
      <c r="C238" s="121"/>
      <c r="D238" s="123">
        <f t="shared" si="43"/>
        <v>0</v>
      </c>
      <c r="E238" s="123">
        <f t="shared" si="43"/>
        <v>0</v>
      </c>
      <c r="F238" s="44">
        <f t="shared" si="44"/>
        <v>0</v>
      </c>
      <c r="G238" s="44">
        <f t="shared" si="44"/>
        <v>0</v>
      </c>
      <c r="H238" s="44">
        <f t="shared" si="47"/>
        <v>0</v>
      </c>
      <c r="I238" s="44">
        <f t="shared" si="48"/>
        <v>0</v>
      </c>
      <c r="J238" s="44">
        <f t="shared" si="49"/>
        <v>0</v>
      </c>
      <c r="K238" s="44">
        <f t="shared" si="50"/>
        <v>0</v>
      </c>
      <c r="L238" s="44">
        <f t="shared" si="51"/>
        <v>0</v>
      </c>
      <c r="M238" s="44">
        <f t="shared" ca="1" si="45"/>
        <v>-7.6344211016142547E-4</v>
      </c>
      <c r="N238" s="44">
        <f t="shared" ca="1" si="52"/>
        <v>0</v>
      </c>
      <c r="O238" s="124">
        <f t="shared" ca="1" si="53"/>
        <v>0</v>
      </c>
      <c r="P238" s="44">
        <f t="shared" ca="1" si="54"/>
        <v>0</v>
      </c>
      <c r="Q238" s="44">
        <f t="shared" ca="1" si="55"/>
        <v>0</v>
      </c>
      <c r="R238" s="28">
        <f t="shared" ca="1" si="46"/>
        <v>7.6344211016142547E-4</v>
      </c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5">
      <c r="A239" s="121"/>
      <c r="B239" s="121"/>
      <c r="C239" s="121"/>
      <c r="D239" s="123">
        <f t="shared" si="43"/>
        <v>0</v>
      </c>
      <c r="E239" s="123">
        <f t="shared" si="43"/>
        <v>0</v>
      </c>
      <c r="F239" s="44">
        <f t="shared" si="44"/>
        <v>0</v>
      </c>
      <c r="G239" s="44">
        <f t="shared" si="44"/>
        <v>0</v>
      </c>
      <c r="H239" s="44">
        <f t="shared" si="47"/>
        <v>0</v>
      </c>
      <c r="I239" s="44">
        <f t="shared" si="48"/>
        <v>0</v>
      </c>
      <c r="J239" s="44">
        <f t="shared" si="49"/>
        <v>0</v>
      </c>
      <c r="K239" s="44">
        <f t="shared" si="50"/>
        <v>0</v>
      </c>
      <c r="L239" s="44">
        <f t="shared" si="51"/>
        <v>0</v>
      </c>
      <c r="M239" s="44">
        <f t="shared" ca="1" si="45"/>
        <v>-7.6344211016142547E-4</v>
      </c>
      <c r="N239" s="44">
        <f t="shared" ca="1" si="52"/>
        <v>0</v>
      </c>
      <c r="O239" s="124">
        <f t="shared" ca="1" si="53"/>
        <v>0</v>
      </c>
      <c r="P239" s="44">
        <f t="shared" ca="1" si="54"/>
        <v>0</v>
      </c>
      <c r="Q239" s="44">
        <f t="shared" ca="1" si="55"/>
        <v>0</v>
      </c>
      <c r="R239" s="28">
        <f t="shared" ca="1" si="46"/>
        <v>7.6344211016142547E-4</v>
      </c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5">
      <c r="A240" s="121"/>
      <c r="B240" s="121"/>
      <c r="C240" s="121"/>
      <c r="D240" s="123">
        <f t="shared" si="43"/>
        <v>0</v>
      </c>
      <c r="E240" s="123">
        <f t="shared" si="43"/>
        <v>0</v>
      </c>
      <c r="F240" s="44">
        <f t="shared" si="44"/>
        <v>0</v>
      </c>
      <c r="G240" s="44">
        <f t="shared" si="44"/>
        <v>0</v>
      </c>
      <c r="H240" s="44">
        <f t="shared" si="47"/>
        <v>0</v>
      </c>
      <c r="I240" s="44">
        <f t="shared" si="48"/>
        <v>0</v>
      </c>
      <c r="J240" s="44">
        <f t="shared" si="49"/>
        <v>0</v>
      </c>
      <c r="K240" s="44">
        <f t="shared" si="50"/>
        <v>0</v>
      </c>
      <c r="L240" s="44">
        <f t="shared" si="51"/>
        <v>0</v>
      </c>
      <c r="M240" s="44">
        <f t="shared" ca="1" si="45"/>
        <v>-7.6344211016142547E-4</v>
      </c>
      <c r="N240" s="44">
        <f t="shared" ca="1" si="52"/>
        <v>0</v>
      </c>
      <c r="O240" s="124">
        <f t="shared" ca="1" si="53"/>
        <v>0</v>
      </c>
      <c r="P240" s="44">
        <f t="shared" ca="1" si="54"/>
        <v>0</v>
      </c>
      <c r="Q240" s="44">
        <f t="shared" ca="1" si="55"/>
        <v>0</v>
      </c>
      <c r="R240" s="28">
        <f t="shared" ca="1" si="46"/>
        <v>7.6344211016142547E-4</v>
      </c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5">
      <c r="A241" s="121"/>
      <c r="B241" s="121"/>
      <c r="C241" s="121"/>
      <c r="D241" s="123">
        <f t="shared" si="43"/>
        <v>0</v>
      </c>
      <c r="E241" s="123">
        <f t="shared" si="43"/>
        <v>0</v>
      </c>
      <c r="F241" s="44">
        <f t="shared" si="44"/>
        <v>0</v>
      </c>
      <c r="G241" s="44">
        <f t="shared" si="44"/>
        <v>0</v>
      </c>
      <c r="H241" s="44">
        <f t="shared" si="47"/>
        <v>0</v>
      </c>
      <c r="I241" s="44">
        <f t="shared" si="48"/>
        <v>0</v>
      </c>
      <c r="J241" s="44">
        <f t="shared" si="49"/>
        <v>0</v>
      </c>
      <c r="K241" s="44">
        <f t="shared" si="50"/>
        <v>0</v>
      </c>
      <c r="L241" s="44">
        <f t="shared" si="51"/>
        <v>0</v>
      </c>
      <c r="M241" s="44">
        <f t="shared" ca="1" si="45"/>
        <v>-7.6344211016142547E-4</v>
      </c>
      <c r="N241" s="44">
        <f t="shared" ca="1" si="52"/>
        <v>0</v>
      </c>
      <c r="O241" s="124">
        <f t="shared" ca="1" si="53"/>
        <v>0</v>
      </c>
      <c r="P241" s="44">
        <f t="shared" ca="1" si="54"/>
        <v>0</v>
      </c>
      <c r="Q241" s="44">
        <f t="shared" ca="1" si="55"/>
        <v>0</v>
      </c>
      <c r="R241" s="28">
        <f t="shared" ca="1" si="46"/>
        <v>7.6344211016142547E-4</v>
      </c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5">
      <c r="A242" s="121"/>
      <c r="B242" s="121"/>
      <c r="C242" s="121"/>
      <c r="D242" s="123">
        <f t="shared" si="43"/>
        <v>0</v>
      </c>
      <c r="E242" s="123">
        <f t="shared" si="43"/>
        <v>0</v>
      </c>
      <c r="F242" s="44">
        <f t="shared" si="44"/>
        <v>0</v>
      </c>
      <c r="G242" s="44">
        <f t="shared" si="44"/>
        <v>0</v>
      </c>
      <c r="H242" s="44">
        <f t="shared" si="47"/>
        <v>0</v>
      </c>
      <c r="I242" s="44">
        <f t="shared" si="48"/>
        <v>0</v>
      </c>
      <c r="J242" s="44">
        <f t="shared" si="49"/>
        <v>0</v>
      </c>
      <c r="K242" s="44">
        <f t="shared" si="50"/>
        <v>0</v>
      </c>
      <c r="L242" s="44">
        <f t="shared" si="51"/>
        <v>0</v>
      </c>
      <c r="M242" s="44">
        <f t="shared" ca="1" si="45"/>
        <v>-7.6344211016142547E-4</v>
      </c>
      <c r="N242" s="44">
        <f t="shared" ca="1" si="52"/>
        <v>0</v>
      </c>
      <c r="O242" s="124">
        <f t="shared" ca="1" si="53"/>
        <v>0</v>
      </c>
      <c r="P242" s="44">
        <f t="shared" ca="1" si="54"/>
        <v>0</v>
      </c>
      <c r="Q242" s="44">
        <f t="shared" ca="1" si="55"/>
        <v>0</v>
      </c>
      <c r="R242" s="28">
        <f t="shared" ca="1" si="46"/>
        <v>7.6344211016142547E-4</v>
      </c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5">
      <c r="A243" s="121"/>
      <c r="B243" s="121"/>
      <c r="C243" s="121"/>
      <c r="D243" s="123">
        <f t="shared" si="43"/>
        <v>0</v>
      </c>
      <c r="E243" s="123">
        <f t="shared" si="43"/>
        <v>0</v>
      </c>
      <c r="F243" s="44">
        <f t="shared" si="44"/>
        <v>0</v>
      </c>
      <c r="G243" s="44">
        <f t="shared" si="44"/>
        <v>0</v>
      </c>
      <c r="H243" s="44">
        <f t="shared" si="47"/>
        <v>0</v>
      </c>
      <c r="I243" s="44">
        <f t="shared" si="48"/>
        <v>0</v>
      </c>
      <c r="J243" s="44">
        <f t="shared" si="49"/>
        <v>0</v>
      </c>
      <c r="K243" s="44">
        <f t="shared" si="50"/>
        <v>0</v>
      </c>
      <c r="L243" s="44">
        <f t="shared" si="51"/>
        <v>0</v>
      </c>
      <c r="M243" s="44">
        <f t="shared" ca="1" si="45"/>
        <v>-7.6344211016142547E-4</v>
      </c>
      <c r="N243" s="44">
        <f t="shared" ca="1" si="52"/>
        <v>0</v>
      </c>
      <c r="O243" s="124">
        <f t="shared" ca="1" si="53"/>
        <v>0</v>
      </c>
      <c r="P243" s="44">
        <f t="shared" ca="1" si="54"/>
        <v>0</v>
      </c>
      <c r="Q243" s="44">
        <f t="shared" ca="1" si="55"/>
        <v>0</v>
      </c>
      <c r="R243" s="28">
        <f t="shared" ca="1" si="46"/>
        <v>7.6344211016142547E-4</v>
      </c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5">
      <c r="A244" s="121"/>
      <c r="B244" s="121"/>
      <c r="C244" s="121"/>
      <c r="D244" s="123">
        <f t="shared" si="43"/>
        <v>0</v>
      </c>
      <c r="E244" s="123">
        <f t="shared" si="43"/>
        <v>0</v>
      </c>
      <c r="F244" s="44">
        <f t="shared" si="44"/>
        <v>0</v>
      </c>
      <c r="G244" s="44">
        <f t="shared" si="44"/>
        <v>0</v>
      </c>
      <c r="H244" s="44">
        <f t="shared" si="47"/>
        <v>0</v>
      </c>
      <c r="I244" s="44">
        <f t="shared" si="48"/>
        <v>0</v>
      </c>
      <c r="J244" s="44">
        <f t="shared" si="49"/>
        <v>0</v>
      </c>
      <c r="K244" s="44">
        <f t="shared" si="50"/>
        <v>0</v>
      </c>
      <c r="L244" s="44">
        <f t="shared" si="51"/>
        <v>0</v>
      </c>
      <c r="M244" s="44">
        <f t="shared" ca="1" si="45"/>
        <v>-7.6344211016142547E-4</v>
      </c>
      <c r="N244" s="44">
        <f t="shared" ca="1" si="52"/>
        <v>0</v>
      </c>
      <c r="O244" s="124">
        <f t="shared" ca="1" si="53"/>
        <v>0</v>
      </c>
      <c r="P244" s="44">
        <f t="shared" ca="1" si="54"/>
        <v>0</v>
      </c>
      <c r="Q244" s="44">
        <f t="shared" ca="1" si="55"/>
        <v>0</v>
      </c>
      <c r="R244" s="28">
        <f t="shared" ca="1" si="46"/>
        <v>7.6344211016142547E-4</v>
      </c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5">
      <c r="A245" s="121"/>
      <c r="B245" s="121"/>
      <c r="C245" s="121"/>
      <c r="D245" s="123">
        <f t="shared" si="43"/>
        <v>0</v>
      </c>
      <c r="E245" s="123">
        <f t="shared" si="43"/>
        <v>0</v>
      </c>
      <c r="F245" s="44">
        <f t="shared" si="44"/>
        <v>0</v>
      </c>
      <c r="G245" s="44">
        <f t="shared" si="44"/>
        <v>0</v>
      </c>
      <c r="H245" s="44">
        <f t="shared" si="47"/>
        <v>0</v>
      </c>
      <c r="I245" s="44">
        <f t="shared" si="48"/>
        <v>0</v>
      </c>
      <c r="J245" s="44">
        <f t="shared" si="49"/>
        <v>0</v>
      </c>
      <c r="K245" s="44">
        <f t="shared" si="50"/>
        <v>0</v>
      </c>
      <c r="L245" s="44">
        <f t="shared" si="51"/>
        <v>0</v>
      </c>
      <c r="M245" s="44">
        <f t="shared" ca="1" si="45"/>
        <v>-7.6344211016142547E-4</v>
      </c>
      <c r="N245" s="44">
        <f t="shared" ca="1" si="52"/>
        <v>0</v>
      </c>
      <c r="O245" s="124">
        <f t="shared" ca="1" si="53"/>
        <v>0</v>
      </c>
      <c r="P245" s="44">
        <f t="shared" ca="1" si="54"/>
        <v>0</v>
      </c>
      <c r="Q245" s="44">
        <f t="shared" ca="1" si="55"/>
        <v>0</v>
      </c>
      <c r="R245" s="28">
        <f t="shared" ca="1" si="46"/>
        <v>7.6344211016142547E-4</v>
      </c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5">
      <c r="A246" s="121"/>
      <c r="B246" s="121"/>
      <c r="C246" s="121"/>
      <c r="D246" s="123">
        <f t="shared" si="43"/>
        <v>0</v>
      </c>
      <c r="E246" s="123">
        <f t="shared" si="43"/>
        <v>0</v>
      </c>
      <c r="F246" s="44">
        <f t="shared" si="44"/>
        <v>0</v>
      </c>
      <c r="G246" s="44">
        <f t="shared" si="44"/>
        <v>0</v>
      </c>
      <c r="H246" s="44">
        <f t="shared" si="47"/>
        <v>0</v>
      </c>
      <c r="I246" s="44">
        <f t="shared" si="48"/>
        <v>0</v>
      </c>
      <c r="J246" s="44">
        <f t="shared" si="49"/>
        <v>0</v>
      </c>
      <c r="K246" s="44">
        <f t="shared" si="50"/>
        <v>0</v>
      </c>
      <c r="L246" s="44">
        <f t="shared" si="51"/>
        <v>0</v>
      </c>
      <c r="M246" s="44">
        <f t="shared" ca="1" si="45"/>
        <v>-7.6344211016142547E-4</v>
      </c>
      <c r="N246" s="44">
        <f t="shared" ca="1" si="52"/>
        <v>0</v>
      </c>
      <c r="O246" s="124">
        <f t="shared" ca="1" si="53"/>
        <v>0</v>
      </c>
      <c r="P246" s="44">
        <f t="shared" ca="1" si="54"/>
        <v>0</v>
      </c>
      <c r="Q246" s="44">
        <f t="shared" ca="1" si="55"/>
        <v>0</v>
      </c>
      <c r="R246" s="28">
        <f t="shared" ca="1" si="46"/>
        <v>7.6344211016142547E-4</v>
      </c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5">
      <c r="A247" s="121"/>
      <c r="B247" s="121"/>
      <c r="C247" s="121"/>
      <c r="D247" s="123">
        <f t="shared" si="43"/>
        <v>0</v>
      </c>
      <c r="E247" s="123">
        <f t="shared" si="43"/>
        <v>0</v>
      </c>
      <c r="F247" s="44">
        <f t="shared" si="44"/>
        <v>0</v>
      </c>
      <c r="G247" s="44">
        <f t="shared" si="44"/>
        <v>0</v>
      </c>
      <c r="H247" s="44">
        <f t="shared" si="47"/>
        <v>0</v>
      </c>
      <c r="I247" s="44">
        <f t="shared" si="48"/>
        <v>0</v>
      </c>
      <c r="J247" s="44">
        <f t="shared" si="49"/>
        <v>0</v>
      </c>
      <c r="K247" s="44">
        <f t="shared" si="50"/>
        <v>0</v>
      </c>
      <c r="L247" s="44">
        <f t="shared" si="51"/>
        <v>0</v>
      </c>
      <c r="M247" s="44">
        <f t="shared" ca="1" si="45"/>
        <v>-7.6344211016142547E-4</v>
      </c>
      <c r="N247" s="44">
        <f t="shared" ca="1" si="52"/>
        <v>0</v>
      </c>
      <c r="O247" s="124">
        <f t="shared" ca="1" si="53"/>
        <v>0</v>
      </c>
      <c r="P247" s="44">
        <f t="shared" ca="1" si="54"/>
        <v>0</v>
      </c>
      <c r="Q247" s="44">
        <f t="shared" ca="1" si="55"/>
        <v>0</v>
      </c>
      <c r="R247" s="28">
        <f t="shared" ca="1" si="46"/>
        <v>7.6344211016142547E-4</v>
      </c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5">
      <c r="A248" s="121"/>
      <c r="B248" s="121"/>
      <c r="C248" s="121"/>
      <c r="D248" s="123">
        <f t="shared" si="43"/>
        <v>0</v>
      </c>
      <c r="E248" s="123">
        <f t="shared" si="43"/>
        <v>0</v>
      </c>
      <c r="F248" s="44">
        <f t="shared" si="44"/>
        <v>0</v>
      </c>
      <c r="G248" s="44">
        <f t="shared" si="44"/>
        <v>0</v>
      </c>
      <c r="H248" s="44">
        <f t="shared" si="47"/>
        <v>0</v>
      </c>
      <c r="I248" s="44">
        <f t="shared" si="48"/>
        <v>0</v>
      </c>
      <c r="J248" s="44">
        <f t="shared" si="49"/>
        <v>0</v>
      </c>
      <c r="K248" s="44">
        <f t="shared" si="50"/>
        <v>0</v>
      </c>
      <c r="L248" s="44">
        <f t="shared" si="51"/>
        <v>0</v>
      </c>
      <c r="M248" s="44">
        <f t="shared" ca="1" si="45"/>
        <v>-7.6344211016142547E-4</v>
      </c>
      <c r="N248" s="44">
        <f t="shared" ca="1" si="52"/>
        <v>0</v>
      </c>
      <c r="O248" s="124">
        <f t="shared" ca="1" si="53"/>
        <v>0</v>
      </c>
      <c r="P248" s="44">
        <f t="shared" ca="1" si="54"/>
        <v>0</v>
      </c>
      <c r="Q248" s="44">
        <f t="shared" ca="1" si="55"/>
        <v>0</v>
      </c>
      <c r="R248" s="28">
        <f t="shared" ca="1" si="46"/>
        <v>7.6344211016142547E-4</v>
      </c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5">
      <c r="A249" s="121"/>
      <c r="B249" s="121"/>
      <c r="C249" s="121"/>
      <c r="D249" s="123">
        <f t="shared" si="43"/>
        <v>0</v>
      </c>
      <c r="E249" s="123">
        <f t="shared" si="43"/>
        <v>0</v>
      </c>
      <c r="F249" s="44">
        <f t="shared" si="44"/>
        <v>0</v>
      </c>
      <c r="G249" s="44">
        <f t="shared" si="44"/>
        <v>0</v>
      </c>
      <c r="H249" s="44">
        <f t="shared" si="47"/>
        <v>0</v>
      </c>
      <c r="I249" s="44">
        <f t="shared" si="48"/>
        <v>0</v>
      </c>
      <c r="J249" s="44">
        <f t="shared" si="49"/>
        <v>0</v>
      </c>
      <c r="K249" s="44">
        <f t="shared" si="50"/>
        <v>0</v>
      </c>
      <c r="L249" s="44">
        <f t="shared" si="51"/>
        <v>0</v>
      </c>
      <c r="M249" s="44">
        <f t="shared" ca="1" si="45"/>
        <v>-7.6344211016142547E-4</v>
      </c>
      <c r="N249" s="44">
        <f t="shared" ca="1" si="52"/>
        <v>0</v>
      </c>
      <c r="O249" s="124">
        <f t="shared" ca="1" si="53"/>
        <v>0</v>
      </c>
      <c r="P249" s="44">
        <f t="shared" ca="1" si="54"/>
        <v>0</v>
      </c>
      <c r="Q249" s="44">
        <f t="shared" ca="1" si="55"/>
        <v>0</v>
      </c>
      <c r="R249" s="28">
        <f t="shared" ca="1" si="46"/>
        <v>7.6344211016142547E-4</v>
      </c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5">
      <c r="A250" s="121"/>
      <c r="B250" s="121"/>
      <c r="C250" s="121"/>
      <c r="D250" s="123">
        <f t="shared" si="43"/>
        <v>0</v>
      </c>
      <c r="E250" s="123">
        <f t="shared" si="43"/>
        <v>0</v>
      </c>
      <c r="F250" s="44">
        <f t="shared" si="44"/>
        <v>0</v>
      </c>
      <c r="G250" s="44">
        <f t="shared" si="44"/>
        <v>0</v>
      </c>
      <c r="H250" s="44">
        <f t="shared" si="47"/>
        <v>0</v>
      </c>
      <c r="I250" s="44">
        <f t="shared" si="48"/>
        <v>0</v>
      </c>
      <c r="J250" s="44">
        <f t="shared" si="49"/>
        <v>0</v>
      </c>
      <c r="K250" s="44">
        <f t="shared" si="50"/>
        <v>0</v>
      </c>
      <c r="L250" s="44">
        <f t="shared" si="51"/>
        <v>0</v>
      </c>
      <c r="M250" s="44">
        <f t="shared" ca="1" si="45"/>
        <v>-7.6344211016142547E-4</v>
      </c>
      <c r="N250" s="44">
        <f t="shared" ca="1" si="52"/>
        <v>0</v>
      </c>
      <c r="O250" s="124">
        <f t="shared" ca="1" si="53"/>
        <v>0</v>
      </c>
      <c r="P250" s="44">
        <f t="shared" ca="1" si="54"/>
        <v>0</v>
      </c>
      <c r="Q250" s="44">
        <f t="shared" ca="1" si="55"/>
        <v>0</v>
      </c>
      <c r="R250" s="28">
        <f t="shared" ca="1" si="46"/>
        <v>7.6344211016142547E-4</v>
      </c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5">
      <c r="A251" s="121"/>
      <c r="B251" s="121"/>
      <c r="C251" s="121"/>
      <c r="D251" s="123">
        <f t="shared" si="43"/>
        <v>0</v>
      </c>
      <c r="E251" s="123">
        <f t="shared" si="43"/>
        <v>0</v>
      </c>
      <c r="F251" s="44">
        <f t="shared" si="44"/>
        <v>0</v>
      </c>
      <c r="G251" s="44">
        <f t="shared" si="44"/>
        <v>0</v>
      </c>
      <c r="H251" s="44">
        <f t="shared" si="47"/>
        <v>0</v>
      </c>
      <c r="I251" s="44">
        <f t="shared" si="48"/>
        <v>0</v>
      </c>
      <c r="J251" s="44">
        <f t="shared" si="49"/>
        <v>0</v>
      </c>
      <c r="K251" s="44">
        <f t="shared" si="50"/>
        <v>0</v>
      </c>
      <c r="L251" s="44">
        <f t="shared" si="51"/>
        <v>0</v>
      </c>
      <c r="M251" s="44">
        <f t="shared" ca="1" si="45"/>
        <v>-7.6344211016142547E-4</v>
      </c>
      <c r="N251" s="44">
        <f t="shared" ca="1" si="52"/>
        <v>0</v>
      </c>
      <c r="O251" s="124">
        <f t="shared" ca="1" si="53"/>
        <v>0</v>
      </c>
      <c r="P251" s="44">
        <f t="shared" ca="1" si="54"/>
        <v>0</v>
      </c>
      <c r="Q251" s="44">
        <f t="shared" ca="1" si="55"/>
        <v>0</v>
      </c>
      <c r="R251" s="28">
        <f t="shared" ca="1" si="46"/>
        <v>7.6344211016142547E-4</v>
      </c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5">
      <c r="A252" s="121"/>
      <c r="B252" s="121"/>
      <c r="C252" s="121"/>
      <c r="D252" s="123">
        <f t="shared" si="43"/>
        <v>0</v>
      </c>
      <c r="E252" s="123">
        <f t="shared" si="43"/>
        <v>0</v>
      </c>
      <c r="F252" s="44">
        <f t="shared" si="44"/>
        <v>0</v>
      </c>
      <c r="G252" s="44">
        <f t="shared" si="44"/>
        <v>0</v>
      </c>
      <c r="H252" s="44">
        <f t="shared" si="47"/>
        <v>0</v>
      </c>
      <c r="I252" s="44">
        <f t="shared" si="48"/>
        <v>0</v>
      </c>
      <c r="J252" s="44">
        <f t="shared" si="49"/>
        <v>0</v>
      </c>
      <c r="K252" s="44">
        <f t="shared" si="50"/>
        <v>0</v>
      </c>
      <c r="L252" s="44">
        <f t="shared" si="51"/>
        <v>0</v>
      </c>
      <c r="M252" s="44">
        <f t="shared" ca="1" si="45"/>
        <v>-7.6344211016142547E-4</v>
      </c>
      <c r="N252" s="44">
        <f t="shared" ca="1" si="52"/>
        <v>0</v>
      </c>
      <c r="O252" s="124">
        <f t="shared" ca="1" si="53"/>
        <v>0</v>
      </c>
      <c r="P252" s="44">
        <f t="shared" ca="1" si="54"/>
        <v>0</v>
      </c>
      <c r="Q252" s="44">
        <f t="shared" ca="1" si="55"/>
        <v>0</v>
      </c>
      <c r="R252" s="28">
        <f t="shared" ca="1" si="46"/>
        <v>7.6344211016142547E-4</v>
      </c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5">
      <c r="A253" s="121"/>
      <c r="B253" s="121"/>
      <c r="C253" s="121"/>
      <c r="D253" s="123">
        <f t="shared" si="43"/>
        <v>0</v>
      </c>
      <c r="E253" s="123">
        <f t="shared" si="43"/>
        <v>0</v>
      </c>
      <c r="F253" s="44">
        <f t="shared" si="44"/>
        <v>0</v>
      </c>
      <c r="G253" s="44">
        <f t="shared" si="44"/>
        <v>0</v>
      </c>
      <c r="H253" s="44">
        <f t="shared" si="47"/>
        <v>0</v>
      </c>
      <c r="I253" s="44">
        <f t="shared" si="48"/>
        <v>0</v>
      </c>
      <c r="J253" s="44">
        <f t="shared" si="49"/>
        <v>0</v>
      </c>
      <c r="K253" s="44">
        <f t="shared" si="50"/>
        <v>0</v>
      </c>
      <c r="L253" s="44">
        <f t="shared" si="51"/>
        <v>0</v>
      </c>
      <c r="M253" s="44">
        <f t="shared" ca="1" si="45"/>
        <v>-7.6344211016142547E-4</v>
      </c>
      <c r="N253" s="44">
        <f t="shared" ca="1" si="52"/>
        <v>0</v>
      </c>
      <c r="O253" s="124">
        <f t="shared" ca="1" si="53"/>
        <v>0</v>
      </c>
      <c r="P253" s="44">
        <f t="shared" ca="1" si="54"/>
        <v>0</v>
      </c>
      <c r="Q253" s="44">
        <f t="shared" ca="1" si="55"/>
        <v>0</v>
      </c>
      <c r="R253" s="28">
        <f t="shared" ca="1" si="46"/>
        <v>7.6344211016142547E-4</v>
      </c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5">
      <c r="A254" s="121"/>
      <c r="B254" s="121"/>
      <c r="C254" s="121"/>
      <c r="D254" s="123">
        <f t="shared" si="43"/>
        <v>0</v>
      </c>
      <c r="E254" s="123">
        <f t="shared" si="43"/>
        <v>0</v>
      </c>
      <c r="F254" s="44">
        <f t="shared" si="44"/>
        <v>0</v>
      </c>
      <c r="G254" s="44">
        <f t="shared" si="44"/>
        <v>0</v>
      </c>
      <c r="H254" s="44">
        <f t="shared" si="47"/>
        <v>0</v>
      </c>
      <c r="I254" s="44">
        <f t="shared" si="48"/>
        <v>0</v>
      </c>
      <c r="J254" s="44">
        <f t="shared" si="49"/>
        <v>0</v>
      </c>
      <c r="K254" s="44">
        <f t="shared" si="50"/>
        <v>0</v>
      </c>
      <c r="L254" s="44">
        <f t="shared" si="51"/>
        <v>0</v>
      </c>
      <c r="M254" s="44">
        <f t="shared" ca="1" si="45"/>
        <v>-7.6344211016142547E-4</v>
      </c>
      <c r="N254" s="44">
        <f t="shared" ca="1" si="52"/>
        <v>0</v>
      </c>
      <c r="O254" s="124">
        <f t="shared" ca="1" si="53"/>
        <v>0</v>
      </c>
      <c r="P254" s="44">
        <f t="shared" ca="1" si="54"/>
        <v>0</v>
      </c>
      <c r="Q254" s="44">
        <f t="shared" ca="1" si="55"/>
        <v>0</v>
      </c>
      <c r="R254" s="28">
        <f t="shared" ca="1" si="46"/>
        <v>7.6344211016142547E-4</v>
      </c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5">
      <c r="A255" s="121"/>
      <c r="B255" s="121"/>
      <c r="C255" s="121"/>
      <c r="D255" s="123">
        <f t="shared" si="43"/>
        <v>0</v>
      </c>
      <c r="E255" s="123">
        <f t="shared" si="43"/>
        <v>0</v>
      </c>
      <c r="F255" s="44">
        <f t="shared" si="44"/>
        <v>0</v>
      </c>
      <c r="G255" s="44">
        <f t="shared" si="44"/>
        <v>0</v>
      </c>
      <c r="H255" s="44">
        <f t="shared" si="47"/>
        <v>0</v>
      </c>
      <c r="I255" s="44">
        <f t="shared" si="48"/>
        <v>0</v>
      </c>
      <c r="J255" s="44">
        <f t="shared" si="49"/>
        <v>0</v>
      </c>
      <c r="K255" s="44">
        <f t="shared" si="50"/>
        <v>0</v>
      </c>
      <c r="L255" s="44">
        <f t="shared" si="51"/>
        <v>0</v>
      </c>
      <c r="M255" s="44">
        <f t="shared" ca="1" si="45"/>
        <v>-7.6344211016142547E-4</v>
      </c>
      <c r="N255" s="44">
        <f t="shared" ca="1" si="52"/>
        <v>0</v>
      </c>
      <c r="O255" s="124">
        <f t="shared" ca="1" si="53"/>
        <v>0</v>
      </c>
      <c r="P255" s="44">
        <f t="shared" ca="1" si="54"/>
        <v>0</v>
      </c>
      <c r="Q255" s="44">
        <f t="shared" ca="1" si="55"/>
        <v>0</v>
      </c>
      <c r="R255" s="28">
        <f t="shared" ca="1" si="46"/>
        <v>7.6344211016142547E-4</v>
      </c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5">
      <c r="A256" s="121"/>
      <c r="B256" s="121"/>
      <c r="C256" s="121"/>
      <c r="D256" s="123">
        <f t="shared" si="43"/>
        <v>0</v>
      </c>
      <c r="E256" s="123">
        <f t="shared" si="43"/>
        <v>0</v>
      </c>
      <c r="F256" s="44">
        <f t="shared" si="44"/>
        <v>0</v>
      </c>
      <c r="G256" s="44">
        <f t="shared" si="44"/>
        <v>0</v>
      </c>
      <c r="H256" s="44">
        <f t="shared" si="47"/>
        <v>0</v>
      </c>
      <c r="I256" s="44">
        <f t="shared" si="48"/>
        <v>0</v>
      </c>
      <c r="J256" s="44">
        <f t="shared" si="49"/>
        <v>0</v>
      </c>
      <c r="K256" s="44">
        <f t="shared" si="50"/>
        <v>0</v>
      </c>
      <c r="L256" s="44">
        <f t="shared" si="51"/>
        <v>0</v>
      </c>
      <c r="M256" s="44">
        <f t="shared" ca="1" si="45"/>
        <v>-7.6344211016142547E-4</v>
      </c>
      <c r="N256" s="44">
        <f t="shared" ca="1" si="52"/>
        <v>0</v>
      </c>
      <c r="O256" s="124">
        <f t="shared" ca="1" si="53"/>
        <v>0</v>
      </c>
      <c r="P256" s="44">
        <f t="shared" ca="1" si="54"/>
        <v>0</v>
      </c>
      <c r="Q256" s="44">
        <f t="shared" ca="1" si="55"/>
        <v>0</v>
      </c>
      <c r="R256" s="28">
        <f t="shared" ca="1" si="46"/>
        <v>7.6344211016142547E-4</v>
      </c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5">
      <c r="A257" s="121"/>
      <c r="B257" s="121"/>
      <c r="C257" s="121"/>
      <c r="D257" s="123">
        <f t="shared" si="43"/>
        <v>0</v>
      </c>
      <c r="E257" s="123">
        <f t="shared" si="43"/>
        <v>0</v>
      </c>
      <c r="F257" s="44">
        <f t="shared" si="44"/>
        <v>0</v>
      </c>
      <c r="G257" s="44">
        <f t="shared" si="44"/>
        <v>0</v>
      </c>
      <c r="H257" s="44">
        <f t="shared" si="47"/>
        <v>0</v>
      </c>
      <c r="I257" s="44">
        <f t="shared" si="48"/>
        <v>0</v>
      </c>
      <c r="J257" s="44">
        <f t="shared" si="49"/>
        <v>0</v>
      </c>
      <c r="K257" s="44">
        <f t="shared" si="50"/>
        <v>0</v>
      </c>
      <c r="L257" s="44">
        <f t="shared" si="51"/>
        <v>0</v>
      </c>
      <c r="M257" s="44">
        <f t="shared" ca="1" si="45"/>
        <v>-7.6344211016142547E-4</v>
      </c>
      <c r="N257" s="44">
        <f t="shared" ca="1" si="52"/>
        <v>0</v>
      </c>
      <c r="O257" s="124">
        <f t="shared" ca="1" si="53"/>
        <v>0</v>
      </c>
      <c r="P257" s="44">
        <f t="shared" ca="1" si="54"/>
        <v>0</v>
      </c>
      <c r="Q257" s="44">
        <f t="shared" ca="1" si="55"/>
        <v>0</v>
      </c>
      <c r="R257" s="28">
        <f t="shared" ca="1" si="46"/>
        <v>7.6344211016142547E-4</v>
      </c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5">
      <c r="A258" s="121"/>
      <c r="B258" s="121"/>
      <c r="C258" s="121"/>
      <c r="D258" s="123">
        <f t="shared" si="43"/>
        <v>0</v>
      </c>
      <c r="E258" s="123">
        <f t="shared" si="43"/>
        <v>0</v>
      </c>
      <c r="F258" s="44">
        <f t="shared" si="44"/>
        <v>0</v>
      </c>
      <c r="G258" s="44">
        <f t="shared" si="44"/>
        <v>0</v>
      </c>
      <c r="H258" s="44">
        <f t="shared" si="47"/>
        <v>0</v>
      </c>
      <c r="I258" s="44">
        <f t="shared" si="48"/>
        <v>0</v>
      </c>
      <c r="J258" s="44">
        <f t="shared" si="49"/>
        <v>0</v>
      </c>
      <c r="K258" s="44">
        <f t="shared" si="50"/>
        <v>0</v>
      </c>
      <c r="L258" s="44">
        <f t="shared" si="51"/>
        <v>0</v>
      </c>
      <c r="M258" s="44">
        <f t="shared" ca="1" si="45"/>
        <v>-7.6344211016142547E-4</v>
      </c>
      <c r="N258" s="44">
        <f t="shared" ca="1" si="52"/>
        <v>0</v>
      </c>
      <c r="O258" s="124">
        <f t="shared" ca="1" si="53"/>
        <v>0</v>
      </c>
      <c r="P258" s="44">
        <f t="shared" ca="1" si="54"/>
        <v>0</v>
      </c>
      <c r="Q258" s="44">
        <f t="shared" ca="1" si="55"/>
        <v>0</v>
      </c>
      <c r="R258" s="28">
        <f t="shared" ca="1" si="46"/>
        <v>7.6344211016142547E-4</v>
      </c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5">
      <c r="A259" s="121"/>
      <c r="B259" s="121"/>
      <c r="C259" s="121"/>
      <c r="D259" s="123">
        <f t="shared" si="43"/>
        <v>0</v>
      </c>
      <c r="E259" s="123">
        <f t="shared" si="43"/>
        <v>0</v>
      </c>
      <c r="F259" s="44">
        <f t="shared" si="44"/>
        <v>0</v>
      </c>
      <c r="G259" s="44">
        <f t="shared" si="44"/>
        <v>0</v>
      </c>
      <c r="H259" s="44">
        <f t="shared" si="47"/>
        <v>0</v>
      </c>
      <c r="I259" s="44">
        <f t="shared" si="48"/>
        <v>0</v>
      </c>
      <c r="J259" s="44">
        <f t="shared" si="49"/>
        <v>0</v>
      </c>
      <c r="K259" s="44">
        <f t="shared" si="50"/>
        <v>0</v>
      </c>
      <c r="L259" s="44">
        <f t="shared" si="51"/>
        <v>0</v>
      </c>
      <c r="M259" s="44">
        <f t="shared" ca="1" si="45"/>
        <v>-7.6344211016142547E-4</v>
      </c>
      <c r="N259" s="44">
        <f t="shared" ca="1" si="52"/>
        <v>0</v>
      </c>
      <c r="O259" s="124">
        <f t="shared" ca="1" si="53"/>
        <v>0</v>
      </c>
      <c r="P259" s="44">
        <f t="shared" ca="1" si="54"/>
        <v>0</v>
      </c>
      <c r="Q259" s="44">
        <f t="shared" ca="1" si="55"/>
        <v>0</v>
      </c>
      <c r="R259" s="28">
        <f t="shared" ca="1" si="46"/>
        <v>7.6344211016142547E-4</v>
      </c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5">
      <c r="A260" s="121"/>
      <c r="B260" s="121"/>
      <c r="C260" s="121"/>
      <c r="D260" s="123">
        <f t="shared" si="43"/>
        <v>0</v>
      </c>
      <c r="E260" s="123">
        <f t="shared" si="43"/>
        <v>0</v>
      </c>
      <c r="F260" s="44">
        <f t="shared" si="44"/>
        <v>0</v>
      </c>
      <c r="G260" s="44">
        <f t="shared" si="44"/>
        <v>0</v>
      </c>
      <c r="H260" s="44">
        <f t="shared" si="47"/>
        <v>0</v>
      </c>
      <c r="I260" s="44">
        <f t="shared" si="48"/>
        <v>0</v>
      </c>
      <c r="J260" s="44">
        <f t="shared" si="49"/>
        <v>0</v>
      </c>
      <c r="K260" s="44">
        <f t="shared" si="50"/>
        <v>0</v>
      </c>
      <c r="L260" s="44">
        <f t="shared" si="51"/>
        <v>0</v>
      </c>
      <c r="M260" s="44">
        <f t="shared" ca="1" si="45"/>
        <v>-7.6344211016142547E-4</v>
      </c>
      <c r="N260" s="44">
        <f t="shared" ca="1" si="52"/>
        <v>0</v>
      </c>
      <c r="O260" s="124">
        <f t="shared" ca="1" si="53"/>
        <v>0</v>
      </c>
      <c r="P260" s="44">
        <f t="shared" ca="1" si="54"/>
        <v>0</v>
      </c>
      <c r="Q260" s="44">
        <f t="shared" ca="1" si="55"/>
        <v>0</v>
      </c>
      <c r="R260" s="28">
        <f t="shared" ca="1" si="46"/>
        <v>7.6344211016142547E-4</v>
      </c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5">
      <c r="A261" s="121"/>
      <c r="B261" s="121"/>
      <c r="C261" s="121"/>
      <c r="D261" s="123">
        <f t="shared" si="43"/>
        <v>0</v>
      </c>
      <c r="E261" s="123">
        <f t="shared" si="43"/>
        <v>0</v>
      </c>
      <c r="F261" s="44">
        <f t="shared" si="44"/>
        <v>0</v>
      </c>
      <c r="G261" s="44">
        <f t="shared" si="44"/>
        <v>0</v>
      </c>
      <c r="H261" s="44">
        <f t="shared" si="47"/>
        <v>0</v>
      </c>
      <c r="I261" s="44">
        <f t="shared" si="48"/>
        <v>0</v>
      </c>
      <c r="J261" s="44">
        <f t="shared" si="49"/>
        <v>0</v>
      </c>
      <c r="K261" s="44">
        <f t="shared" si="50"/>
        <v>0</v>
      </c>
      <c r="L261" s="44">
        <f t="shared" si="51"/>
        <v>0</v>
      </c>
      <c r="M261" s="44">
        <f t="shared" ca="1" si="45"/>
        <v>-7.6344211016142547E-4</v>
      </c>
      <c r="N261" s="44">
        <f t="shared" ca="1" si="52"/>
        <v>0</v>
      </c>
      <c r="O261" s="124">
        <f t="shared" ca="1" si="53"/>
        <v>0</v>
      </c>
      <c r="P261" s="44">
        <f t="shared" ca="1" si="54"/>
        <v>0</v>
      </c>
      <c r="Q261" s="44">
        <f t="shared" ca="1" si="55"/>
        <v>0</v>
      </c>
      <c r="R261" s="28">
        <f t="shared" ca="1" si="46"/>
        <v>7.6344211016142547E-4</v>
      </c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5">
      <c r="A262" s="121"/>
      <c r="B262" s="121"/>
      <c r="C262" s="121"/>
      <c r="D262" s="123">
        <f t="shared" si="43"/>
        <v>0</v>
      </c>
      <c r="E262" s="123">
        <f t="shared" si="43"/>
        <v>0</v>
      </c>
      <c r="F262" s="44">
        <f t="shared" si="44"/>
        <v>0</v>
      </c>
      <c r="G262" s="44">
        <f t="shared" si="44"/>
        <v>0</v>
      </c>
      <c r="H262" s="44">
        <f t="shared" si="47"/>
        <v>0</v>
      </c>
      <c r="I262" s="44">
        <f t="shared" si="48"/>
        <v>0</v>
      </c>
      <c r="J262" s="44">
        <f t="shared" si="49"/>
        <v>0</v>
      </c>
      <c r="K262" s="44">
        <f t="shared" si="50"/>
        <v>0</v>
      </c>
      <c r="L262" s="44">
        <f t="shared" si="51"/>
        <v>0</v>
      </c>
      <c r="M262" s="44">
        <f t="shared" ca="1" si="45"/>
        <v>-7.6344211016142547E-4</v>
      </c>
      <c r="N262" s="44">
        <f t="shared" ca="1" si="52"/>
        <v>0</v>
      </c>
      <c r="O262" s="124">
        <f t="shared" ca="1" si="53"/>
        <v>0</v>
      </c>
      <c r="P262" s="44">
        <f t="shared" ca="1" si="54"/>
        <v>0</v>
      </c>
      <c r="Q262" s="44">
        <f t="shared" ca="1" si="55"/>
        <v>0</v>
      </c>
      <c r="R262" s="28">
        <f t="shared" ca="1" si="46"/>
        <v>7.6344211016142547E-4</v>
      </c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5">
      <c r="A263" s="121"/>
      <c r="B263" s="121"/>
      <c r="C263" s="121"/>
      <c r="D263" s="123">
        <f t="shared" si="43"/>
        <v>0</v>
      </c>
      <c r="E263" s="123">
        <f t="shared" si="43"/>
        <v>0</v>
      </c>
      <c r="F263" s="44">
        <f t="shared" si="44"/>
        <v>0</v>
      </c>
      <c r="G263" s="44">
        <f t="shared" si="44"/>
        <v>0</v>
      </c>
      <c r="H263" s="44">
        <f t="shared" si="47"/>
        <v>0</v>
      </c>
      <c r="I263" s="44">
        <f t="shared" si="48"/>
        <v>0</v>
      </c>
      <c r="J263" s="44">
        <f t="shared" si="49"/>
        <v>0</v>
      </c>
      <c r="K263" s="44">
        <f t="shared" si="50"/>
        <v>0</v>
      </c>
      <c r="L263" s="44">
        <f t="shared" si="51"/>
        <v>0</v>
      </c>
      <c r="M263" s="44">
        <f t="shared" ca="1" si="45"/>
        <v>-7.6344211016142547E-4</v>
      </c>
      <c r="N263" s="44">
        <f t="shared" ca="1" si="52"/>
        <v>0</v>
      </c>
      <c r="O263" s="124">
        <f t="shared" ca="1" si="53"/>
        <v>0</v>
      </c>
      <c r="P263" s="44">
        <f t="shared" ca="1" si="54"/>
        <v>0</v>
      </c>
      <c r="Q263" s="44">
        <f t="shared" ca="1" si="55"/>
        <v>0</v>
      </c>
      <c r="R263" s="28">
        <f t="shared" ca="1" si="46"/>
        <v>7.6344211016142547E-4</v>
      </c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5">
      <c r="A264" s="121"/>
      <c r="B264" s="121"/>
      <c r="C264" s="121"/>
      <c r="D264" s="123">
        <f t="shared" si="43"/>
        <v>0</v>
      </c>
      <c r="E264" s="123">
        <f t="shared" si="43"/>
        <v>0</v>
      </c>
      <c r="F264" s="44">
        <f t="shared" si="44"/>
        <v>0</v>
      </c>
      <c r="G264" s="44">
        <f t="shared" si="44"/>
        <v>0</v>
      </c>
      <c r="H264" s="44">
        <f t="shared" si="47"/>
        <v>0</v>
      </c>
      <c r="I264" s="44">
        <f t="shared" si="48"/>
        <v>0</v>
      </c>
      <c r="J264" s="44">
        <f t="shared" si="49"/>
        <v>0</v>
      </c>
      <c r="K264" s="44">
        <f t="shared" si="50"/>
        <v>0</v>
      </c>
      <c r="L264" s="44">
        <f t="shared" si="51"/>
        <v>0</v>
      </c>
      <c r="M264" s="44">
        <f t="shared" ca="1" si="45"/>
        <v>-7.6344211016142547E-4</v>
      </c>
      <c r="N264" s="44">
        <f t="shared" ca="1" si="52"/>
        <v>0</v>
      </c>
      <c r="O264" s="124">
        <f t="shared" ca="1" si="53"/>
        <v>0</v>
      </c>
      <c r="P264" s="44">
        <f t="shared" ca="1" si="54"/>
        <v>0</v>
      </c>
      <c r="Q264" s="44">
        <f t="shared" ca="1" si="55"/>
        <v>0</v>
      </c>
      <c r="R264" s="28">
        <f t="shared" ca="1" si="46"/>
        <v>7.6344211016142547E-4</v>
      </c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5">
      <c r="A265" s="121"/>
      <c r="B265" s="121"/>
      <c r="C265" s="121"/>
      <c r="D265" s="123">
        <f t="shared" si="43"/>
        <v>0</v>
      </c>
      <c r="E265" s="123">
        <f t="shared" si="43"/>
        <v>0</v>
      </c>
      <c r="F265" s="44">
        <f t="shared" si="44"/>
        <v>0</v>
      </c>
      <c r="G265" s="44">
        <f t="shared" si="44"/>
        <v>0</v>
      </c>
      <c r="H265" s="44">
        <f t="shared" si="47"/>
        <v>0</v>
      </c>
      <c r="I265" s="44">
        <f t="shared" si="48"/>
        <v>0</v>
      </c>
      <c r="J265" s="44">
        <f t="shared" si="49"/>
        <v>0</v>
      </c>
      <c r="K265" s="44">
        <f t="shared" si="50"/>
        <v>0</v>
      </c>
      <c r="L265" s="44">
        <f t="shared" si="51"/>
        <v>0</v>
      </c>
      <c r="M265" s="44">
        <f t="shared" ca="1" si="45"/>
        <v>-7.6344211016142547E-4</v>
      </c>
      <c r="N265" s="44">
        <f t="shared" ca="1" si="52"/>
        <v>0</v>
      </c>
      <c r="O265" s="124">
        <f t="shared" ca="1" si="53"/>
        <v>0</v>
      </c>
      <c r="P265" s="44">
        <f t="shared" ca="1" si="54"/>
        <v>0</v>
      </c>
      <c r="Q265" s="44">
        <f t="shared" ca="1" si="55"/>
        <v>0</v>
      </c>
      <c r="R265" s="28">
        <f t="shared" ca="1" si="46"/>
        <v>7.6344211016142547E-4</v>
      </c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5">
      <c r="A266" s="121"/>
      <c r="B266" s="121"/>
      <c r="C266" s="121"/>
      <c r="D266" s="123">
        <f t="shared" si="43"/>
        <v>0</v>
      </c>
      <c r="E266" s="123">
        <f t="shared" si="43"/>
        <v>0</v>
      </c>
      <c r="F266" s="44">
        <f t="shared" si="44"/>
        <v>0</v>
      </c>
      <c r="G266" s="44">
        <f t="shared" si="44"/>
        <v>0</v>
      </c>
      <c r="H266" s="44">
        <f t="shared" si="47"/>
        <v>0</v>
      </c>
      <c r="I266" s="44">
        <f t="shared" si="48"/>
        <v>0</v>
      </c>
      <c r="J266" s="44">
        <f t="shared" si="49"/>
        <v>0</v>
      </c>
      <c r="K266" s="44">
        <f t="shared" si="50"/>
        <v>0</v>
      </c>
      <c r="L266" s="44">
        <f t="shared" si="51"/>
        <v>0</v>
      </c>
      <c r="M266" s="44">
        <f t="shared" ca="1" si="45"/>
        <v>-7.6344211016142547E-4</v>
      </c>
      <c r="N266" s="44">
        <f t="shared" ca="1" si="52"/>
        <v>0</v>
      </c>
      <c r="O266" s="124">
        <f t="shared" ca="1" si="53"/>
        <v>0</v>
      </c>
      <c r="P266" s="44">
        <f t="shared" ca="1" si="54"/>
        <v>0</v>
      </c>
      <c r="Q266" s="44">
        <f t="shared" ca="1" si="55"/>
        <v>0</v>
      </c>
      <c r="R266" s="28">
        <f t="shared" ca="1" si="46"/>
        <v>7.6344211016142547E-4</v>
      </c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5">
      <c r="A267" s="121"/>
      <c r="B267" s="121"/>
      <c r="C267" s="121"/>
      <c r="D267" s="123">
        <f t="shared" si="43"/>
        <v>0</v>
      </c>
      <c r="E267" s="123">
        <f t="shared" si="43"/>
        <v>0</v>
      </c>
      <c r="F267" s="44">
        <f t="shared" si="44"/>
        <v>0</v>
      </c>
      <c r="G267" s="44">
        <f t="shared" si="44"/>
        <v>0</v>
      </c>
      <c r="H267" s="44">
        <f t="shared" si="47"/>
        <v>0</v>
      </c>
      <c r="I267" s="44">
        <f t="shared" si="48"/>
        <v>0</v>
      </c>
      <c r="J267" s="44">
        <f t="shared" si="49"/>
        <v>0</v>
      </c>
      <c r="K267" s="44">
        <f t="shared" si="50"/>
        <v>0</v>
      </c>
      <c r="L267" s="44">
        <f t="shared" si="51"/>
        <v>0</v>
      </c>
      <c r="M267" s="44">
        <f t="shared" ca="1" si="45"/>
        <v>-7.6344211016142547E-4</v>
      </c>
      <c r="N267" s="44">
        <f t="shared" ca="1" si="52"/>
        <v>0</v>
      </c>
      <c r="O267" s="124">
        <f t="shared" ca="1" si="53"/>
        <v>0</v>
      </c>
      <c r="P267" s="44">
        <f t="shared" ca="1" si="54"/>
        <v>0</v>
      </c>
      <c r="Q267" s="44">
        <f t="shared" ca="1" si="55"/>
        <v>0</v>
      </c>
      <c r="R267" s="28">
        <f t="shared" ca="1" si="46"/>
        <v>7.6344211016142547E-4</v>
      </c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</row>
    <row r="268" spans="1:35">
      <c r="A268" s="121"/>
      <c r="B268" s="121"/>
      <c r="C268" s="121"/>
      <c r="D268" s="123">
        <f t="shared" si="43"/>
        <v>0</v>
      </c>
      <c r="E268" s="123">
        <f t="shared" si="43"/>
        <v>0</v>
      </c>
      <c r="F268" s="44">
        <f t="shared" si="44"/>
        <v>0</v>
      </c>
      <c r="G268" s="44">
        <f t="shared" si="44"/>
        <v>0</v>
      </c>
      <c r="H268" s="44">
        <f t="shared" si="47"/>
        <v>0</v>
      </c>
      <c r="I268" s="44">
        <f t="shared" si="48"/>
        <v>0</v>
      </c>
      <c r="J268" s="44">
        <f t="shared" si="49"/>
        <v>0</v>
      </c>
      <c r="K268" s="44">
        <f t="shared" si="50"/>
        <v>0</v>
      </c>
      <c r="L268" s="44">
        <f t="shared" si="51"/>
        <v>0</v>
      </c>
      <c r="M268" s="44">
        <f t="shared" ca="1" si="45"/>
        <v>-7.6344211016142547E-4</v>
      </c>
      <c r="N268" s="44">
        <f t="shared" ca="1" si="52"/>
        <v>0</v>
      </c>
      <c r="O268" s="124">
        <f t="shared" ca="1" si="53"/>
        <v>0</v>
      </c>
      <c r="P268" s="44">
        <f t="shared" ca="1" si="54"/>
        <v>0</v>
      </c>
      <c r="Q268" s="44">
        <f t="shared" ca="1" si="55"/>
        <v>0</v>
      </c>
      <c r="R268" s="28">
        <f t="shared" ca="1" si="46"/>
        <v>7.6344211016142547E-4</v>
      </c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</row>
    <row r="269" spans="1:35">
      <c r="A269" s="121"/>
      <c r="B269" s="121"/>
      <c r="C269" s="121"/>
      <c r="D269" s="123">
        <f t="shared" si="43"/>
        <v>0</v>
      </c>
      <c r="E269" s="123">
        <f t="shared" si="43"/>
        <v>0</v>
      </c>
      <c r="F269" s="44">
        <f t="shared" si="44"/>
        <v>0</v>
      </c>
      <c r="G269" s="44">
        <f t="shared" si="44"/>
        <v>0</v>
      </c>
      <c r="H269" s="44">
        <f t="shared" si="47"/>
        <v>0</v>
      </c>
      <c r="I269" s="44">
        <f t="shared" si="48"/>
        <v>0</v>
      </c>
      <c r="J269" s="44">
        <f t="shared" si="49"/>
        <v>0</v>
      </c>
      <c r="K269" s="44">
        <f t="shared" si="50"/>
        <v>0</v>
      </c>
      <c r="L269" s="44">
        <f t="shared" si="51"/>
        <v>0</v>
      </c>
      <c r="M269" s="44">
        <f t="shared" ca="1" si="45"/>
        <v>-7.6344211016142547E-4</v>
      </c>
      <c r="N269" s="44">
        <f t="shared" ca="1" si="52"/>
        <v>0</v>
      </c>
      <c r="O269" s="124">
        <f t="shared" ca="1" si="53"/>
        <v>0</v>
      </c>
      <c r="P269" s="44">
        <f t="shared" ca="1" si="54"/>
        <v>0</v>
      </c>
      <c r="Q269" s="44">
        <f t="shared" ca="1" si="55"/>
        <v>0</v>
      </c>
      <c r="R269" s="28">
        <f t="shared" ca="1" si="46"/>
        <v>7.6344211016142547E-4</v>
      </c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</row>
    <row r="270" spans="1:35">
      <c r="A270" s="121"/>
      <c r="B270" s="121"/>
      <c r="C270" s="121"/>
      <c r="D270" s="123">
        <f t="shared" si="43"/>
        <v>0</v>
      </c>
      <c r="E270" s="123">
        <f t="shared" si="43"/>
        <v>0</v>
      </c>
      <c r="F270" s="44">
        <f t="shared" si="44"/>
        <v>0</v>
      </c>
      <c r="G270" s="44">
        <f t="shared" si="44"/>
        <v>0</v>
      </c>
      <c r="H270" s="44">
        <f t="shared" si="47"/>
        <v>0</v>
      </c>
      <c r="I270" s="44">
        <f t="shared" si="48"/>
        <v>0</v>
      </c>
      <c r="J270" s="44">
        <f t="shared" si="49"/>
        <v>0</v>
      </c>
      <c r="K270" s="44">
        <f t="shared" si="50"/>
        <v>0</v>
      </c>
      <c r="L270" s="44">
        <f t="shared" si="51"/>
        <v>0</v>
      </c>
      <c r="M270" s="44">
        <f t="shared" ca="1" si="45"/>
        <v>-7.6344211016142547E-4</v>
      </c>
      <c r="N270" s="44">
        <f t="shared" ca="1" si="52"/>
        <v>0</v>
      </c>
      <c r="O270" s="124">
        <f t="shared" ca="1" si="53"/>
        <v>0</v>
      </c>
      <c r="P270" s="44">
        <f t="shared" ca="1" si="54"/>
        <v>0</v>
      </c>
      <c r="Q270" s="44">
        <f t="shared" ca="1" si="55"/>
        <v>0</v>
      </c>
      <c r="R270" s="28">
        <f t="shared" ca="1" si="46"/>
        <v>7.6344211016142547E-4</v>
      </c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</row>
    <row r="271" spans="1:35">
      <c r="A271" s="121"/>
      <c r="B271" s="121"/>
      <c r="C271" s="121"/>
      <c r="D271" s="123">
        <f t="shared" ref="D271:E334" si="56">A271/A$18</f>
        <v>0</v>
      </c>
      <c r="E271" s="123">
        <f t="shared" si="56"/>
        <v>0</v>
      </c>
      <c r="F271" s="44">
        <f t="shared" ref="F271:G334" si="57">$C271*D271</f>
        <v>0</v>
      </c>
      <c r="G271" s="44">
        <f t="shared" si="57"/>
        <v>0</v>
      </c>
      <c r="H271" s="44">
        <f t="shared" si="47"/>
        <v>0</v>
      </c>
      <c r="I271" s="44">
        <f t="shared" si="48"/>
        <v>0</v>
      </c>
      <c r="J271" s="44">
        <f t="shared" si="49"/>
        <v>0</v>
      </c>
      <c r="K271" s="44">
        <f t="shared" si="50"/>
        <v>0</v>
      </c>
      <c r="L271" s="44">
        <f t="shared" si="51"/>
        <v>0</v>
      </c>
      <c r="M271" s="44">
        <f t="shared" ca="1" si="45"/>
        <v>-7.6344211016142547E-4</v>
      </c>
      <c r="N271" s="44">
        <f t="shared" ca="1" si="52"/>
        <v>0</v>
      </c>
      <c r="O271" s="124">
        <f t="shared" ca="1" si="53"/>
        <v>0</v>
      </c>
      <c r="P271" s="44">
        <f t="shared" ca="1" si="54"/>
        <v>0</v>
      </c>
      <c r="Q271" s="44">
        <f t="shared" ca="1" si="55"/>
        <v>0</v>
      </c>
      <c r="R271" s="28">
        <f t="shared" ca="1" si="46"/>
        <v>7.6344211016142547E-4</v>
      </c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</row>
    <row r="272" spans="1:35">
      <c r="A272" s="121"/>
      <c r="B272" s="121"/>
      <c r="C272" s="121"/>
      <c r="D272" s="123">
        <f t="shared" si="56"/>
        <v>0</v>
      </c>
      <c r="E272" s="123">
        <f t="shared" si="56"/>
        <v>0</v>
      </c>
      <c r="F272" s="44">
        <f t="shared" si="57"/>
        <v>0</v>
      </c>
      <c r="G272" s="44">
        <f t="shared" si="57"/>
        <v>0</v>
      </c>
      <c r="H272" s="44">
        <f t="shared" si="47"/>
        <v>0</v>
      </c>
      <c r="I272" s="44">
        <f t="shared" si="48"/>
        <v>0</v>
      </c>
      <c r="J272" s="44">
        <f t="shared" si="49"/>
        <v>0</v>
      </c>
      <c r="K272" s="44">
        <f t="shared" si="50"/>
        <v>0</v>
      </c>
      <c r="L272" s="44">
        <f t="shared" si="51"/>
        <v>0</v>
      </c>
      <c r="M272" s="44">
        <f t="shared" ca="1" si="45"/>
        <v>-7.6344211016142547E-4</v>
      </c>
      <c r="N272" s="44">
        <f t="shared" ca="1" si="52"/>
        <v>0</v>
      </c>
      <c r="O272" s="124">
        <f t="shared" ca="1" si="53"/>
        <v>0</v>
      </c>
      <c r="P272" s="44">
        <f t="shared" ca="1" si="54"/>
        <v>0</v>
      </c>
      <c r="Q272" s="44">
        <f t="shared" ca="1" si="55"/>
        <v>0</v>
      </c>
      <c r="R272" s="28">
        <f t="shared" ca="1" si="46"/>
        <v>7.6344211016142547E-4</v>
      </c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</row>
    <row r="273" spans="1:35">
      <c r="A273" s="121"/>
      <c r="B273" s="121"/>
      <c r="C273" s="121"/>
      <c r="D273" s="123">
        <f t="shared" si="56"/>
        <v>0</v>
      </c>
      <c r="E273" s="123">
        <f t="shared" si="56"/>
        <v>0</v>
      </c>
      <c r="F273" s="44">
        <f t="shared" si="57"/>
        <v>0</v>
      </c>
      <c r="G273" s="44">
        <f t="shared" si="57"/>
        <v>0</v>
      </c>
      <c r="H273" s="44">
        <f t="shared" si="47"/>
        <v>0</v>
      </c>
      <c r="I273" s="44">
        <f t="shared" si="48"/>
        <v>0</v>
      </c>
      <c r="J273" s="44">
        <f t="shared" si="49"/>
        <v>0</v>
      </c>
      <c r="K273" s="44">
        <f t="shared" si="50"/>
        <v>0</v>
      </c>
      <c r="L273" s="44">
        <f t="shared" si="51"/>
        <v>0</v>
      </c>
      <c r="M273" s="44">
        <f t="shared" ca="1" si="45"/>
        <v>-7.6344211016142547E-4</v>
      </c>
      <c r="N273" s="44">
        <f t="shared" ca="1" si="52"/>
        <v>0</v>
      </c>
      <c r="O273" s="124">
        <f t="shared" ca="1" si="53"/>
        <v>0</v>
      </c>
      <c r="P273" s="44">
        <f t="shared" ca="1" si="54"/>
        <v>0</v>
      </c>
      <c r="Q273" s="44">
        <f t="shared" ca="1" si="55"/>
        <v>0</v>
      </c>
      <c r="R273" s="28">
        <f t="shared" ca="1" si="46"/>
        <v>7.6344211016142547E-4</v>
      </c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</row>
    <row r="274" spans="1:35">
      <c r="A274" s="121"/>
      <c r="B274" s="121"/>
      <c r="C274" s="121"/>
      <c r="D274" s="123">
        <f t="shared" si="56"/>
        <v>0</v>
      </c>
      <c r="E274" s="123">
        <f t="shared" si="56"/>
        <v>0</v>
      </c>
      <c r="F274" s="44">
        <f t="shared" si="57"/>
        <v>0</v>
      </c>
      <c r="G274" s="44">
        <f t="shared" si="57"/>
        <v>0</v>
      </c>
      <c r="H274" s="44">
        <f t="shared" si="47"/>
        <v>0</v>
      </c>
      <c r="I274" s="44">
        <f t="shared" si="48"/>
        <v>0</v>
      </c>
      <c r="J274" s="44">
        <f t="shared" si="49"/>
        <v>0</v>
      </c>
      <c r="K274" s="44">
        <f t="shared" si="50"/>
        <v>0</v>
      </c>
      <c r="L274" s="44">
        <f t="shared" si="51"/>
        <v>0</v>
      </c>
      <c r="M274" s="44">
        <f t="shared" ca="1" si="45"/>
        <v>-7.6344211016142547E-4</v>
      </c>
      <c r="N274" s="44">
        <f t="shared" ca="1" si="52"/>
        <v>0</v>
      </c>
      <c r="O274" s="124">
        <f t="shared" ca="1" si="53"/>
        <v>0</v>
      </c>
      <c r="P274" s="44">
        <f t="shared" ca="1" si="54"/>
        <v>0</v>
      </c>
      <c r="Q274" s="44">
        <f t="shared" ca="1" si="55"/>
        <v>0</v>
      </c>
      <c r="R274" s="28">
        <f t="shared" ca="1" si="46"/>
        <v>7.6344211016142547E-4</v>
      </c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</row>
    <row r="275" spans="1:35">
      <c r="A275" s="121"/>
      <c r="B275" s="121"/>
      <c r="C275" s="121"/>
      <c r="D275" s="123">
        <f t="shared" si="56"/>
        <v>0</v>
      </c>
      <c r="E275" s="123">
        <f t="shared" si="56"/>
        <v>0</v>
      </c>
      <c r="F275" s="44">
        <f t="shared" si="57"/>
        <v>0</v>
      </c>
      <c r="G275" s="44">
        <f t="shared" si="57"/>
        <v>0</v>
      </c>
      <c r="H275" s="44">
        <f t="shared" si="47"/>
        <v>0</v>
      </c>
      <c r="I275" s="44">
        <f t="shared" si="48"/>
        <v>0</v>
      </c>
      <c r="J275" s="44">
        <f t="shared" si="49"/>
        <v>0</v>
      </c>
      <c r="K275" s="44">
        <f t="shared" si="50"/>
        <v>0</v>
      </c>
      <c r="L275" s="44">
        <f t="shared" si="51"/>
        <v>0</v>
      </c>
      <c r="M275" s="44">
        <f t="shared" ca="1" si="45"/>
        <v>-7.6344211016142547E-4</v>
      </c>
      <c r="N275" s="44">
        <f t="shared" ca="1" si="52"/>
        <v>0</v>
      </c>
      <c r="O275" s="124">
        <f t="shared" ca="1" si="53"/>
        <v>0</v>
      </c>
      <c r="P275" s="44">
        <f t="shared" ca="1" si="54"/>
        <v>0</v>
      </c>
      <c r="Q275" s="44">
        <f t="shared" ca="1" si="55"/>
        <v>0</v>
      </c>
      <c r="R275" s="28">
        <f t="shared" ca="1" si="46"/>
        <v>7.6344211016142547E-4</v>
      </c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</row>
    <row r="276" spans="1:35">
      <c r="A276" s="121"/>
      <c r="B276" s="121"/>
      <c r="C276" s="121"/>
      <c r="D276" s="123">
        <f t="shared" si="56"/>
        <v>0</v>
      </c>
      <c r="E276" s="123">
        <f t="shared" si="56"/>
        <v>0</v>
      </c>
      <c r="F276" s="44">
        <f t="shared" si="57"/>
        <v>0</v>
      </c>
      <c r="G276" s="44">
        <f t="shared" si="57"/>
        <v>0</v>
      </c>
      <c r="H276" s="44">
        <f t="shared" si="47"/>
        <v>0</v>
      </c>
      <c r="I276" s="44">
        <f t="shared" si="48"/>
        <v>0</v>
      </c>
      <c r="J276" s="44">
        <f t="shared" si="49"/>
        <v>0</v>
      </c>
      <c r="K276" s="44">
        <f t="shared" si="50"/>
        <v>0</v>
      </c>
      <c r="L276" s="44">
        <f t="shared" si="51"/>
        <v>0</v>
      </c>
      <c r="M276" s="44">
        <f t="shared" ca="1" si="45"/>
        <v>-7.6344211016142547E-4</v>
      </c>
      <c r="N276" s="44">
        <f t="shared" ca="1" si="52"/>
        <v>0</v>
      </c>
      <c r="O276" s="124">
        <f t="shared" ca="1" si="53"/>
        <v>0</v>
      </c>
      <c r="P276" s="44">
        <f t="shared" ca="1" si="54"/>
        <v>0</v>
      </c>
      <c r="Q276" s="44">
        <f t="shared" ca="1" si="55"/>
        <v>0</v>
      </c>
      <c r="R276" s="28">
        <f t="shared" ca="1" si="46"/>
        <v>7.6344211016142547E-4</v>
      </c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</row>
    <row r="277" spans="1:35">
      <c r="A277" s="121"/>
      <c r="B277" s="121"/>
      <c r="C277" s="121"/>
      <c r="D277" s="123">
        <f t="shared" si="56"/>
        <v>0</v>
      </c>
      <c r="E277" s="123">
        <f t="shared" si="56"/>
        <v>0</v>
      </c>
      <c r="F277" s="44">
        <f t="shared" si="57"/>
        <v>0</v>
      </c>
      <c r="G277" s="44">
        <f t="shared" si="57"/>
        <v>0</v>
      </c>
      <c r="H277" s="44">
        <f t="shared" si="47"/>
        <v>0</v>
      </c>
      <c r="I277" s="44">
        <f t="shared" si="48"/>
        <v>0</v>
      </c>
      <c r="J277" s="44">
        <f t="shared" si="49"/>
        <v>0</v>
      </c>
      <c r="K277" s="44">
        <f t="shared" si="50"/>
        <v>0</v>
      </c>
      <c r="L277" s="44">
        <f t="shared" si="51"/>
        <v>0</v>
      </c>
      <c r="M277" s="44">
        <f t="shared" ref="M277:M340" ca="1" si="58">+E$4+E$5*D277+E$6*D277^2</f>
        <v>-7.6344211016142547E-4</v>
      </c>
      <c r="N277" s="44">
        <f t="shared" ca="1" si="52"/>
        <v>0</v>
      </c>
      <c r="O277" s="124">
        <f t="shared" ca="1" si="53"/>
        <v>0</v>
      </c>
      <c r="P277" s="44">
        <f t="shared" ca="1" si="54"/>
        <v>0</v>
      </c>
      <c r="Q277" s="44">
        <f t="shared" ca="1" si="55"/>
        <v>0</v>
      </c>
      <c r="R277" s="28">
        <f t="shared" ref="R277:R340" ca="1" si="59">+E277-M277</f>
        <v>7.6344211016142547E-4</v>
      </c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</row>
    <row r="278" spans="1:35">
      <c r="A278" s="121"/>
      <c r="B278" s="121"/>
      <c r="C278" s="121"/>
      <c r="D278" s="123">
        <f t="shared" si="56"/>
        <v>0</v>
      </c>
      <c r="E278" s="123">
        <f t="shared" si="56"/>
        <v>0</v>
      </c>
      <c r="F278" s="44">
        <f t="shared" si="57"/>
        <v>0</v>
      </c>
      <c r="G278" s="44">
        <f t="shared" si="57"/>
        <v>0</v>
      </c>
      <c r="H278" s="44">
        <f t="shared" ref="H278:H334" si="60">C278*D278*D278</f>
        <v>0</v>
      </c>
      <c r="I278" s="44">
        <f t="shared" ref="I278:I334" si="61">C278*D278*D278*D278</f>
        <v>0</v>
      </c>
      <c r="J278" s="44">
        <f t="shared" ref="J278:J334" si="62">C278*D278*D278*D278*D278</f>
        <v>0</v>
      </c>
      <c r="K278" s="44">
        <f t="shared" ref="K278:K334" si="63">C278*E278*D278</f>
        <v>0</v>
      </c>
      <c r="L278" s="44">
        <f t="shared" ref="L278:L334" si="64">C278*E278*D278*D278</f>
        <v>0</v>
      </c>
      <c r="M278" s="44">
        <f t="shared" ca="1" si="58"/>
        <v>-7.6344211016142547E-4</v>
      </c>
      <c r="N278" s="44">
        <f t="shared" ref="N278:N334" ca="1" si="65">C278*(M278-E278)^2</f>
        <v>0</v>
      </c>
      <c r="O278" s="124">
        <f t="shared" ref="O278:O334" ca="1" si="66">(C278*O$1-O$2*F278+O$3*H278)^2</f>
        <v>0</v>
      </c>
      <c r="P278" s="44">
        <f t="shared" ref="P278:P334" ca="1" si="67">(-C278*O$2+O$4*F278-O$5*H278)^2</f>
        <v>0</v>
      </c>
      <c r="Q278" s="44">
        <f t="shared" ref="Q278:Q334" ca="1" si="68">+(C278*O$3-F278*O$5+H278*O$6)^2</f>
        <v>0</v>
      </c>
      <c r="R278" s="28">
        <f t="shared" ca="1" si="59"/>
        <v>7.6344211016142547E-4</v>
      </c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</row>
    <row r="279" spans="1:35">
      <c r="A279" s="121"/>
      <c r="B279" s="121"/>
      <c r="C279" s="121"/>
      <c r="D279" s="123">
        <f t="shared" si="56"/>
        <v>0</v>
      </c>
      <c r="E279" s="123">
        <f t="shared" si="56"/>
        <v>0</v>
      </c>
      <c r="F279" s="44">
        <f t="shared" si="57"/>
        <v>0</v>
      </c>
      <c r="G279" s="44">
        <f t="shared" si="57"/>
        <v>0</v>
      </c>
      <c r="H279" s="44">
        <f t="shared" si="60"/>
        <v>0</v>
      </c>
      <c r="I279" s="44">
        <f t="shared" si="61"/>
        <v>0</v>
      </c>
      <c r="J279" s="44">
        <f t="shared" si="62"/>
        <v>0</v>
      </c>
      <c r="K279" s="44">
        <f t="shared" si="63"/>
        <v>0</v>
      </c>
      <c r="L279" s="44">
        <f t="shared" si="64"/>
        <v>0</v>
      </c>
      <c r="M279" s="44">
        <f t="shared" ca="1" si="58"/>
        <v>-7.6344211016142547E-4</v>
      </c>
      <c r="N279" s="44">
        <f t="shared" ca="1" si="65"/>
        <v>0</v>
      </c>
      <c r="O279" s="124">
        <f t="shared" ca="1" si="66"/>
        <v>0</v>
      </c>
      <c r="P279" s="44">
        <f t="shared" ca="1" si="67"/>
        <v>0</v>
      </c>
      <c r="Q279" s="44">
        <f t="shared" ca="1" si="68"/>
        <v>0</v>
      </c>
      <c r="R279" s="28">
        <f t="shared" ca="1" si="59"/>
        <v>7.6344211016142547E-4</v>
      </c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</row>
    <row r="280" spans="1:35">
      <c r="A280" s="121"/>
      <c r="B280" s="121"/>
      <c r="C280" s="121"/>
      <c r="D280" s="123">
        <f t="shared" si="56"/>
        <v>0</v>
      </c>
      <c r="E280" s="123">
        <f t="shared" si="56"/>
        <v>0</v>
      </c>
      <c r="F280" s="44">
        <f t="shared" si="57"/>
        <v>0</v>
      </c>
      <c r="G280" s="44">
        <f t="shared" si="57"/>
        <v>0</v>
      </c>
      <c r="H280" s="44">
        <f t="shared" si="60"/>
        <v>0</v>
      </c>
      <c r="I280" s="44">
        <f t="shared" si="61"/>
        <v>0</v>
      </c>
      <c r="J280" s="44">
        <f t="shared" si="62"/>
        <v>0</v>
      </c>
      <c r="K280" s="44">
        <f t="shared" si="63"/>
        <v>0</v>
      </c>
      <c r="L280" s="44">
        <f t="shared" si="64"/>
        <v>0</v>
      </c>
      <c r="M280" s="44">
        <f t="shared" ca="1" si="58"/>
        <v>-7.6344211016142547E-4</v>
      </c>
      <c r="N280" s="44">
        <f t="shared" ca="1" si="65"/>
        <v>0</v>
      </c>
      <c r="O280" s="124">
        <f t="shared" ca="1" si="66"/>
        <v>0</v>
      </c>
      <c r="P280" s="44">
        <f t="shared" ca="1" si="67"/>
        <v>0</v>
      </c>
      <c r="Q280" s="44">
        <f t="shared" ca="1" si="68"/>
        <v>0</v>
      </c>
      <c r="R280" s="28">
        <f t="shared" ca="1" si="59"/>
        <v>7.6344211016142547E-4</v>
      </c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</row>
    <row r="281" spans="1:35">
      <c r="A281" s="121"/>
      <c r="B281" s="121"/>
      <c r="C281" s="121"/>
      <c r="D281" s="123">
        <f t="shared" si="56"/>
        <v>0</v>
      </c>
      <c r="E281" s="123">
        <f t="shared" si="56"/>
        <v>0</v>
      </c>
      <c r="F281" s="44">
        <f t="shared" si="57"/>
        <v>0</v>
      </c>
      <c r="G281" s="44">
        <f t="shared" si="57"/>
        <v>0</v>
      </c>
      <c r="H281" s="44">
        <f t="shared" si="60"/>
        <v>0</v>
      </c>
      <c r="I281" s="44">
        <f t="shared" si="61"/>
        <v>0</v>
      </c>
      <c r="J281" s="44">
        <f t="shared" si="62"/>
        <v>0</v>
      </c>
      <c r="K281" s="44">
        <f t="shared" si="63"/>
        <v>0</v>
      </c>
      <c r="L281" s="44">
        <f t="shared" si="64"/>
        <v>0</v>
      </c>
      <c r="M281" s="44">
        <f t="shared" ca="1" si="58"/>
        <v>-7.6344211016142547E-4</v>
      </c>
      <c r="N281" s="44">
        <f t="shared" ca="1" si="65"/>
        <v>0</v>
      </c>
      <c r="O281" s="124">
        <f t="shared" ca="1" si="66"/>
        <v>0</v>
      </c>
      <c r="P281" s="44">
        <f t="shared" ca="1" si="67"/>
        <v>0</v>
      </c>
      <c r="Q281" s="44">
        <f t="shared" ca="1" si="68"/>
        <v>0</v>
      </c>
      <c r="R281" s="28">
        <f t="shared" ca="1" si="59"/>
        <v>7.6344211016142547E-4</v>
      </c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</row>
    <row r="282" spans="1:35">
      <c r="A282" s="121"/>
      <c r="B282" s="121"/>
      <c r="C282" s="121"/>
      <c r="D282" s="123">
        <f t="shared" si="56"/>
        <v>0</v>
      </c>
      <c r="E282" s="123">
        <f t="shared" si="56"/>
        <v>0</v>
      </c>
      <c r="F282" s="44">
        <f t="shared" si="57"/>
        <v>0</v>
      </c>
      <c r="G282" s="44">
        <f t="shared" si="57"/>
        <v>0</v>
      </c>
      <c r="H282" s="44">
        <f t="shared" si="60"/>
        <v>0</v>
      </c>
      <c r="I282" s="44">
        <f t="shared" si="61"/>
        <v>0</v>
      </c>
      <c r="J282" s="44">
        <f t="shared" si="62"/>
        <v>0</v>
      </c>
      <c r="K282" s="44">
        <f t="shared" si="63"/>
        <v>0</v>
      </c>
      <c r="L282" s="44">
        <f t="shared" si="64"/>
        <v>0</v>
      </c>
      <c r="M282" s="44">
        <f t="shared" ca="1" si="58"/>
        <v>-7.6344211016142547E-4</v>
      </c>
      <c r="N282" s="44">
        <f t="shared" ca="1" si="65"/>
        <v>0</v>
      </c>
      <c r="O282" s="124">
        <f t="shared" ca="1" si="66"/>
        <v>0</v>
      </c>
      <c r="P282" s="44">
        <f t="shared" ca="1" si="67"/>
        <v>0</v>
      </c>
      <c r="Q282" s="44">
        <f t="shared" ca="1" si="68"/>
        <v>0</v>
      </c>
      <c r="R282" s="28">
        <f t="shared" ca="1" si="59"/>
        <v>7.6344211016142547E-4</v>
      </c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</row>
    <row r="283" spans="1:35">
      <c r="A283" s="121"/>
      <c r="B283" s="121"/>
      <c r="C283" s="121"/>
      <c r="D283" s="123">
        <f t="shared" si="56"/>
        <v>0</v>
      </c>
      <c r="E283" s="123">
        <f t="shared" si="56"/>
        <v>0</v>
      </c>
      <c r="F283" s="44">
        <f t="shared" si="57"/>
        <v>0</v>
      </c>
      <c r="G283" s="44">
        <f t="shared" si="57"/>
        <v>0</v>
      </c>
      <c r="H283" s="44">
        <f t="shared" si="60"/>
        <v>0</v>
      </c>
      <c r="I283" s="44">
        <f t="shared" si="61"/>
        <v>0</v>
      </c>
      <c r="J283" s="44">
        <f t="shared" si="62"/>
        <v>0</v>
      </c>
      <c r="K283" s="44">
        <f t="shared" si="63"/>
        <v>0</v>
      </c>
      <c r="L283" s="44">
        <f t="shared" si="64"/>
        <v>0</v>
      </c>
      <c r="M283" s="44">
        <f t="shared" ca="1" si="58"/>
        <v>-7.6344211016142547E-4</v>
      </c>
      <c r="N283" s="44">
        <f t="shared" ca="1" si="65"/>
        <v>0</v>
      </c>
      <c r="O283" s="124">
        <f t="shared" ca="1" si="66"/>
        <v>0</v>
      </c>
      <c r="P283" s="44">
        <f t="shared" ca="1" si="67"/>
        <v>0</v>
      </c>
      <c r="Q283" s="44">
        <f t="shared" ca="1" si="68"/>
        <v>0</v>
      </c>
      <c r="R283" s="28">
        <f t="shared" ca="1" si="59"/>
        <v>7.6344211016142547E-4</v>
      </c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</row>
    <row r="284" spans="1:35">
      <c r="A284" s="121"/>
      <c r="B284" s="121"/>
      <c r="C284" s="121"/>
      <c r="D284" s="123">
        <f t="shared" si="56"/>
        <v>0</v>
      </c>
      <c r="E284" s="123">
        <f t="shared" si="56"/>
        <v>0</v>
      </c>
      <c r="F284" s="44">
        <f t="shared" si="57"/>
        <v>0</v>
      </c>
      <c r="G284" s="44">
        <f t="shared" si="57"/>
        <v>0</v>
      </c>
      <c r="H284" s="44">
        <f t="shared" si="60"/>
        <v>0</v>
      </c>
      <c r="I284" s="44">
        <f t="shared" si="61"/>
        <v>0</v>
      </c>
      <c r="J284" s="44">
        <f t="shared" si="62"/>
        <v>0</v>
      </c>
      <c r="K284" s="44">
        <f t="shared" si="63"/>
        <v>0</v>
      </c>
      <c r="L284" s="44">
        <f t="shared" si="64"/>
        <v>0</v>
      </c>
      <c r="M284" s="44">
        <f t="shared" ca="1" si="58"/>
        <v>-7.6344211016142547E-4</v>
      </c>
      <c r="N284" s="44">
        <f t="shared" ca="1" si="65"/>
        <v>0</v>
      </c>
      <c r="O284" s="124">
        <f t="shared" ca="1" si="66"/>
        <v>0</v>
      </c>
      <c r="P284" s="44">
        <f t="shared" ca="1" si="67"/>
        <v>0</v>
      </c>
      <c r="Q284" s="44">
        <f t="shared" ca="1" si="68"/>
        <v>0</v>
      </c>
      <c r="R284" s="28">
        <f t="shared" ca="1" si="59"/>
        <v>7.6344211016142547E-4</v>
      </c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</row>
    <row r="285" spans="1:35">
      <c r="A285" s="121"/>
      <c r="B285" s="121"/>
      <c r="C285" s="121"/>
      <c r="D285" s="123">
        <f t="shared" si="56"/>
        <v>0</v>
      </c>
      <c r="E285" s="123">
        <f t="shared" si="56"/>
        <v>0</v>
      </c>
      <c r="F285" s="44">
        <f t="shared" si="57"/>
        <v>0</v>
      </c>
      <c r="G285" s="44">
        <f t="shared" si="57"/>
        <v>0</v>
      </c>
      <c r="H285" s="44">
        <f t="shared" si="60"/>
        <v>0</v>
      </c>
      <c r="I285" s="44">
        <f t="shared" si="61"/>
        <v>0</v>
      </c>
      <c r="J285" s="44">
        <f t="shared" si="62"/>
        <v>0</v>
      </c>
      <c r="K285" s="44">
        <f t="shared" si="63"/>
        <v>0</v>
      </c>
      <c r="L285" s="44">
        <f t="shared" si="64"/>
        <v>0</v>
      </c>
      <c r="M285" s="44">
        <f t="shared" ca="1" si="58"/>
        <v>-7.6344211016142547E-4</v>
      </c>
      <c r="N285" s="44">
        <f t="shared" ca="1" si="65"/>
        <v>0</v>
      </c>
      <c r="O285" s="124">
        <f t="shared" ca="1" si="66"/>
        <v>0</v>
      </c>
      <c r="P285" s="44">
        <f t="shared" ca="1" si="67"/>
        <v>0</v>
      </c>
      <c r="Q285" s="44">
        <f t="shared" ca="1" si="68"/>
        <v>0</v>
      </c>
      <c r="R285" s="28">
        <f t="shared" ca="1" si="59"/>
        <v>7.6344211016142547E-4</v>
      </c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</row>
    <row r="286" spans="1:35">
      <c r="A286" s="121"/>
      <c r="B286" s="121"/>
      <c r="C286" s="121"/>
      <c r="D286" s="123">
        <f t="shared" si="56"/>
        <v>0</v>
      </c>
      <c r="E286" s="123">
        <f t="shared" si="56"/>
        <v>0</v>
      </c>
      <c r="F286" s="44">
        <f t="shared" si="57"/>
        <v>0</v>
      </c>
      <c r="G286" s="44">
        <f t="shared" si="57"/>
        <v>0</v>
      </c>
      <c r="H286" s="44">
        <f t="shared" si="60"/>
        <v>0</v>
      </c>
      <c r="I286" s="44">
        <f t="shared" si="61"/>
        <v>0</v>
      </c>
      <c r="J286" s="44">
        <f t="shared" si="62"/>
        <v>0</v>
      </c>
      <c r="K286" s="44">
        <f t="shared" si="63"/>
        <v>0</v>
      </c>
      <c r="L286" s="44">
        <f t="shared" si="64"/>
        <v>0</v>
      </c>
      <c r="M286" s="44">
        <f t="shared" ca="1" si="58"/>
        <v>-7.6344211016142547E-4</v>
      </c>
      <c r="N286" s="44">
        <f t="shared" ca="1" si="65"/>
        <v>0</v>
      </c>
      <c r="O286" s="124">
        <f t="shared" ca="1" si="66"/>
        <v>0</v>
      </c>
      <c r="P286" s="44">
        <f t="shared" ca="1" si="67"/>
        <v>0</v>
      </c>
      <c r="Q286" s="44">
        <f t="shared" ca="1" si="68"/>
        <v>0</v>
      </c>
      <c r="R286" s="28">
        <f t="shared" ca="1" si="59"/>
        <v>7.6344211016142547E-4</v>
      </c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</row>
    <row r="287" spans="1:35">
      <c r="A287" s="121"/>
      <c r="B287" s="121"/>
      <c r="C287" s="121"/>
      <c r="D287" s="123">
        <f t="shared" si="56"/>
        <v>0</v>
      </c>
      <c r="E287" s="123">
        <f t="shared" si="56"/>
        <v>0</v>
      </c>
      <c r="F287" s="44">
        <f t="shared" si="57"/>
        <v>0</v>
      </c>
      <c r="G287" s="44">
        <f t="shared" si="57"/>
        <v>0</v>
      </c>
      <c r="H287" s="44">
        <f t="shared" si="60"/>
        <v>0</v>
      </c>
      <c r="I287" s="44">
        <f t="shared" si="61"/>
        <v>0</v>
      </c>
      <c r="J287" s="44">
        <f t="shared" si="62"/>
        <v>0</v>
      </c>
      <c r="K287" s="44">
        <f t="shared" si="63"/>
        <v>0</v>
      </c>
      <c r="L287" s="44">
        <f t="shared" si="64"/>
        <v>0</v>
      </c>
      <c r="M287" s="44">
        <f t="shared" ca="1" si="58"/>
        <v>-7.6344211016142547E-4</v>
      </c>
      <c r="N287" s="44">
        <f t="shared" ca="1" si="65"/>
        <v>0</v>
      </c>
      <c r="O287" s="124">
        <f t="shared" ca="1" si="66"/>
        <v>0</v>
      </c>
      <c r="P287" s="44">
        <f t="shared" ca="1" si="67"/>
        <v>0</v>
      </c>
      <c r="Q287" s="44">
        <f t="shared" ca="1" si="68"/>
        <v>0</v>
      </c>
      <c r="R287" s="28">
        <f t="shared" ca="1" si="59"/>
        <v>7.6344211016142547E-4</v>
      </c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</row>
    <row r="288" spans="1:35">
      <c r="A288" s="121"/>
      <c r="B288" s="121"/>
      <c r="C288" s="121"/>
      <c r="D288" s="123">
        <f t="shared" si="56"/>
        <v>0</v>
      </c>
      <c r="E288" s="123">
        <f t="shared" si="56"/>
        <v>0</v>
      </c>
      <c r="F288" s="44">
        <f t="shared" si="57"/>
        <v>0</v>
      </c>
      <c r="G288" s="44">
        <f t="shared" si="57"/>
        <v>0</v>
      </c>
      <c r="H288" s="44">
        <f t="shared" si="60"/>
        <v>0</v>
      </c>
      <c r="I288" s="44">
        <f t="shared" si="61"/>
        <v>0</v>
      </c>
      <c r="J288" s="44">
        <f t="shared" si="62"/>
        <v>0</v>
      </c>
      <c r="K288" s="44">
        <f t="shared" si="63"/>
        <v>0</v>
      </c>
      <c r="L288" s="44">
        <f t="shared" si="64"/>
        <v>0</v>
      </c>
      <c r="M288" s="44">
        <f t="shared" ca="1" si="58"/>
        <v>-7.6344211016142547E-4</v>
      </c>
      <c r="N288" s="44">
        <f t="shared" ca="1" si="65"/>
        <v>0</v>
      </c>
      <c r="O288" s="124">
        <f t="shared" ca="1" si="66"/>
        <v>0</v>
      </c>
      <c r="P288" s="44">
        <f t="shared" ca="1" si="67"/>
        <v>0</v>
      </c>
      <c r="Q288" s="44">
        <f t="shared" ca="1" si="68"/>
        <v>0</v>
      </c>
      <c r="R288" s="28">
        <f t="shared" ca="1" si="59"/>
        <v>7.6344211016142547E-4</v>
      </c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</row>
    <row r="289" spans="1:35">
      <c r="A289" s="121"/>
      <c r="B289" s="121"/>
      <c r="C289" s="121"/>
      <c r="D289" s="123">
        <f t="shared" si="56"/>
        <v>0</v>
      </c>
      <c r="E289" s="123">
        <f t="shared" si="56"/>
        <v>0</v>
      </c>
      <c r="F289" s="44">
        <f t="shared" si="57"/>
        <v>0</v>
      </c>
      <c r="G289" s="44">
        <f t="shared" si="57"/>
        <v>0</v>
      </c>
      <c r="H289" s="44">
        <f t="shared" si="60"/>
        <v>0</v>
      </c>
      <c r="I289" s="44">
        <f t="shared" si="61"/>
        <v>0</v>
      </c>
      <c r="J289" s="44">
        <f t="shared" si="62"/>
        <v>0</v>
      </c>
      <c r="K289" s="44">
        <f t="shared" si="63"/>
        <v>0</v>
      </c>
      <c r="L289" s="44">
        <f t="shared" si="64"/>
        <v>0</v>
      </c>
      <c r="M289" s="44">
        <f t="shared" ca="1" si="58"/>
        <v>-7.6344211016142547E-4</v>
      </c>
      <c r="N289" s="44">
        <f t="shared" ca="1" si="65"/>
        <v>0</v>
      </c>
      <c r="O289" s="124">
        <f t="shared" ca="1" si="66"/>
        <v>0</v>
      </c>
      <c r="P289" s="44">
        <f t="shared" ca="1" si="67"/>
        <v>0</v>
      </c>
      <c r="Q289" s="44">
        <f t="shared" ca="1" si="68"/>
        <v>0</v>
      </c>
      <c r="R289" s="28">
        <f t="shared" ca="1" si="59"/>
        <v>7.6344211016142547E-4</v>
      </c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</row>
    <row r="290" spans="1:35">
      <c r="A290" s="121"/>
      <c r="B290" s="121"/>
      <c r="C290" s="121"/>
      <c r="D290" s="123">
        <f t="shared" si="56"/>
        <v>0</v>
      </c>
      <c r="E290" s="123">
        <f t="shared" si="56"/>
        <v>0</v>
      </c>
      <c r="F290" s="44">
        <f t="shared" si="57"/>
        <v>0</v>
      </c>
      <c r="G290" s="44">
        <f t="shared" si="57"/>
        <v>0</v>
      </c>
      <c r="H290" s="44">
        <f t="shared" si="60"/>
        <v>0</v>
      </c>
      <c r="I290" s="44">
        <f t="shared" si="61"/>
        <v>0</v>
      </c>
      <c r="J290" s="44">
        <f t="shared" si="62"/>
        <v>0</v>
      </c>
      <c r="K290" s="44">
        <f t="shared" si="63"/>
        <v>0</v>
      </c>
      <c r="L290" s="44">
        <f t="shared" si="64"/>
        <v>0</v>
      </c>
      <c r="M290" s="44">
        <f t="shared" ca="1" si="58"/>
        <v>-7.6344211016142547E-4</v>
      </c>
      <c r="N290" s="44">
        <f t="shared" ca="1" si="65"/>
        <v>0</v>
      </c>
      <c r="O290" s="124">
        <f t="shared" ca="1" si="66"/>
        <v>0</v>
      </c>
      <c r="P290" s="44">
        <f t="shared" ca="1" si="67"/>
        <v>0</v>
      </c>
      <c r="Q290" s="44">
        <f t="shared" ca="1" si="68"/>
        <v>0</v>
      </c>
      <c r="R290" s="28">
        <f t="shared" ca="1" si="59"/>
        <v>7.6344211016142547E-4</v>
      </c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</row>
    <row r="291" spans="1:35">
      <c r="A291" s="121"/>
      <c r="B291" s="121"/>
      <c r="C291" s="121"/>
      <c r="D291" s="123">
        <f t="shared" si="56"/>
        <v>0</v>
      </c>
      <c r="E291" s="123">
        <f t="shared" si="56"/>
        <v>0</v>
      </c>
      <c r="F291" s="44">
        <f t="shared" si="57"/>
        <v>0</v>
      </c>
      <c r="G291" s="44">
        <f t="shared" si="57"/>
        <v>0</v>
      </c>
      <c r="H291" s="44">
        <f t="shared" si="60"/>
        <v>0</v>
      </c>
      <c r="I291" s="44">
        <f t="shared" si="61"/>
        <v>0</v>
      </c>
      <c r="J291" s="44">
        <f t="shared" si="62"/>
        <v>0</v>
      </c>
      <c r="K291" s="44">
        <f t="shared" si="63"/>
        <v>0</v>
      </c>
      <c r="L291" s="44">
        <f t="shared" si="64"/>
        <v>0</v>
      </c>
      <c r="M291" s="44">
        <f t="shared" ca="1" si="58"/>
        <v>-7.6344211016142547E-4</v>
      </c>
      <c r="N291" s="44">
        <f t="shared" ca="1" si="65"/>
        <v>0</v>
      </c>
      <c r="O291" s="124">
        <f t="shared" ca="1" si="66"/>
        <v>0</v>
      </c>
      <c r="P291" s="44">
        <f t="shared" ca="1" si="67"/>
        <v>0</v>
      </c>
      <c r="Q291" s="44">
        <f t="shared" ca="1" si="68"/>
        <v>0</v>
      </c>
      <c r="R291" s="28">
        <f t="shared" ca="1" si="59"/>
        <v>7.6344211016142547E-4</v>
      </c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</row>
    <row r="292" spans="1:35">
      <c r="A292" s="121"/>
      <c r="B292" s="121"/>
      <c r="C292" s="121"/>
      <c r="D292" s="123">
        <f t="shared" si="56"/>
        <v>0</v>
      </c>
      <c r="E292" s="123">
        <f t="shared" si="56"/>
        <v>0</v>
      </c>
      <c r="F292" s="44">
        <f t="shared" si="57"/>
        <v>0</v>
      </c>
      <c r="G292" s="44">
        <f t="shared" si="57"/>
        <v>0</v>
      </c>
      <c r="H292" s="44">
        <f t="shared" si="60"/>
        <v>0</v>
      </c>
      <c r="I292" s="44">
        <f t="shared" si="61"/>
        <v>0</v>
      </c>
      <c r="J292" s="44">
        <f t="shared" si="62"/>
        <v>0</v>
      </c>
      <c r="K292" s="44">
        <f t="shared" si="63"/>
        <v>0</v>
      </c>
      <c r="L292" s="44">
        <f t="shared" si="64"/>
        <v>0</v>
      </c>
      <c r="M292" s="44">
        <f t="shared" ca="1" si="58"/>
        <v>-7.6344211016142547E-4</v>
      </c>
      <c r="N292" s="44">
        <f t="shared" ca="1" si="65"/>
        <v>0</v>
      </c>
      <c r="O292" s="124">
        <f t="shared" ca="1" si="66"/>
        <v>0</v>
      </c>
      <c r="P292" s="44">
        <f t="shared" ca="1" si="67"/>
        <v>0</v>
      </c>
      <c r="Q292" s="44">
        <f t="shared" ca="1" si="68"/>
        <v>0</v>
      </c>
      <c r="R292" s="28">
        <f t="shared" ca="1" si="59"/>
        <v>7.6344211016142547E-4</v>
      </c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</row>
    <row r="293" spans="1:35">
      <c r="A293" s="121"/>
      <c r="B293" s="121"/>
      <c r="C293" s="121"/>
      <c r="D293" s="123">
        <f t="shared" si="56"/>
        <v>0</v>
      </c>
      <c r="E293" s="123">
        <f t="shared" si="56"/>
        <v>0</v>
      </c>
      <c r="F293" s="44">
        <f t="shared" si="57"/>
        <v>0</v>
      </c>
      <c r="G293" s="44">
        <f t="shared" si="57"/>
        <v>0</v>
      </c>
      <c r="H293" s="44">
        <f t="shared" si="60"/>
        <v>0</v>
      </c>
      <c r="I293" s="44">
        <f t="shared" si="61"/>
        <v>0</v>
      </c>
      <c r="J293" s="44">
        <f t="shared" si="62"/>
        <v>0</v>
      </c>
      <c r="K293" s="44">
        <f t="shared" si="63"/>
        <v>0</v>
      </c>
      <c r="L293" s="44">
        <f t="shared" si="64"/>
        <v>0</v>
      </c>
      <c r="M293" s="44">
        <f t="shared" ca="1" si="58"/>
        <v>-7.6344211016142547E-4</v>
      </c>
      <c r="N293" s="44">
        <f t="shared" ca="1" si="65"/>
        <v>0</v>
      </c>
      <c r="O293" s="124">
        <f t="shared" ca="1" si="66"/>
        <v>0</v>
      </c>
      <c r="P293" s="44">
        <f t="shared" ca="1" si="67"/>
        <v>0</v>
      </c>
      <c r="Q293" s="44">
        <f t="shared" ca="1" si="68"/>
        <v>0</v>
      </c>
      <c r="R293" s="28">
        <f t="shared" ca="1" si="59"/>
        <v>7.6344211016142547E-4</v>
      </c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</row>
    <row r="294" spans="1:35">
      <c r="A294" s="121"/>
      <c r="B294" s="121"/>
      <c r="C294" s="121"/>
      <c r="D294" s="123">
        <f t="shared" si="56"/>
        <v>0</v>
      </c>
      <c r="E294" s="123">
        <f t="shared" si="56"/>
        <v>0</v>
      </c>
      <c r="F294" s="44">
        <f t="shared" si="57"/>
        <v>0</v>
      </c>
      <c r="G294" s="44">
        <f t="shared" si="57"/>
        <v>0</v>
      </c>
      <c r="H294" s="44">
        <f t="shared" si="60"/>
        <v>0</v>
      </c>
      <c r="I294" s="44">
        <f t="shared" si="61"/>
        <v>0</v>
      </c>
      <c r="J294" s="44">
        <f t="shared" si="62"/>
        <v>0</v>
      </c>
      <c r="K294" s="44">
        <f t="shared" si="63"/>
        <v>0</v>
      </c>
      <c r="L294" s="44">
        <f t="shared" si="64"/>
        <v>0</v>
      </c>
      <c r="M294" s="44">
        <f t="shared" ca="1" si="58"/>
        <v>-7.6344211016142547E-4</v>
      </c>
      <c r="N294" s="44">
        <f t="shared" ca="1" si="65"/>
        <v>0</v>
      </c>
      <c r="O294" s="124">
        <f t="shared" ca="1" si="66"/>
        <v>0</v>
      </c>
      <c r="P294" s="44">
        <f t="shared" ca="1" si="67"/>
        <v>0</v>
      </c>
      <c r="Q294" s="44">
        <f t="shared" ca="1" si="68"/>
        <v>0</v>
      </c>
      <c r="R294" s="28">
        <f t="shared" ca="1" si="59"/>
        <v>7.6344211016142547E-4</v>
      </c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</row>
    <row r="295" spans="1:35">
      <c r="A295" s="121"/>
      <c r="B295" s="121"/>
      <c r="C295" s="121"/>
      <c r="D295" s="123">
        <f t="shared" si="56"/>
        <v>0</v>
      </c>
      <c r="E295" s="123">
        <f t="shared" si="56"/>
        <v>0</v>
      </c>
      <c r="F295" s="44">
        <f t="shared" si="57"/>
        <v>0</v>
      </c>
      <c r="G295" s="44">
        <f t="shared" si="57"/>
        <v>0</v>
      </c>
      <c r="H295" s="44">
        <f t="shared" si="60"/>
        <v>0</v>
      </c>
      <c r="I295" s="44">
        <f t="shared" si="61"/>
        <v>0</v>
      </c>
      <c r="J295" s="44">
        <f t="shared" si="62"/>
        <v>0</v>
      </c>
      <c r="K295" s="44">
        <f t="shared" si="63"/>
        <v>0</v>
      </c>
      <c r="L295" s="44">
        <f t="shared" si="64"/>
        <v>0</v>
      </c>
      <c r="M295" s="44">
        <f t="shared" ca="1" si="58"/>
        <v>-7.6344211016142547E-4</v>
      </c>
      <c r="N295" s="44">
        <f t="shared" ca="1" si="65"/>
        <v>0</v>
      </c>
      <c r="O295" s="124">
        <f t="shared" ca="1" si="66"/>
        <v>0</v>
      </c>
      <c r="P295" s="44">
        <f t="shared" ca="1" si="67"/>
        <v>0</v>
      </c>
      <c r="Q295" s="44">
        <f t="shared" ca="1" si="68"/>
        <v>0</v>
      </c>
      <c r="R295" s="28">
        <f t="shared" ca="1" si="59"/>
        <v>7.6344211016142547E-4</v>
      </c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</row>
    <row r="296" spans="1:35">
      <c r="A296" s="121"/>
      <c r="B296" s="121"/>
      <c r="C296" s="121"/>
      <c r="D296" s="123">
        <f t="shared" si="56"/>
        <v>0</v>
      </c>
      <c r="E296" s="123">
        <f t="shared" si="56"/>
        <v>0</v>
      </c>
      <c r="F296" s="44">
        <f t="shared" si="57"/>
        <v>0</v>
      </c>
      <c r="G296" s="44">
        <f t="shared" si="57"/>
        <v>0</v>
      </c>
      <c r="H296" s="44">
        <f t="shared" si="60"/>
        <v>0</v>
      </c>
      <c r="I296" s="44">
        <f t="shared" si="61"/>
        <v>0</v>
      </c>
      <c r="J296" s="44">
        <f t="shared" si="62"/>
        <v>0</v>
      </c>
      <c r="K296" s="44">
        <f t="shared" si="63"/>
        <v>0</v>
      </c>
      <c r="L296" s="44">
        <f t="shared" si="64"/>
        <v>0</v>
      </c>
      <c r="M296" s="44">
        <f t="shared" ca="1" si="58"/>
        <v>-7.6344211016142547E-4</v>
      </c>
      <c r="N296" s="44">
        <f t="shared" ca="1" si="65"/>
        <v>0</v>
      </c>
      <c r="O296" s="124">
        <f t="shared" ca="1" si="66"/>
        <v>0</v>
      </c>
      <c r="P296" s="44">
        <f t="shared" ca="1" si="67"/>
        <v>0</v>
      </c>
      <c r="Q296" s="44">
        <f t="shared" ca="1" si="68"/>
        <v>0</v>
      </c>
      <c r="R296" s="28">
        <f t="shared" ca="1" si="59"/>
        <v>7.6344211016142547E-4</v>
      </c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</row>
    <row r="297" spans="1:35">
      <c r="A297" s="121"/>
      <c r="B297" s="121"/>
      <c r="C297" s="121"/>
      <c r="D297" s="123">
        <f t="shared" si="56"/>
        <v>0</v>
      </c>
      <c r="E297" s="123">
        <f t="shared" si="56"/>
        <v>0</v>
      </c>
      <c r="F297" s="44">
        <f t="shared" si="57"/>
        <v>0</v>
      </c>
      <c r="G297" s="44">
        <f t="shared" si="57"/>
        <v>0</v>
      </c>
      <c r="H297" s="44">
        <f t="shared" si="60"/>
        <v>0</v>
      </c>
      <c r="I297" s="44">
        <f t="shared" si="61"/>
        <v>0</v>
      </c>
      <c r="J297" s="44">
        <f t="shared" si="62"/>
        <v>0</v>
      </c>
      <c r="K297" s="44">
        <f t="shared" si="63"/>
        <v>0</v>
      </c>
      <c r="L297" s="44">
        <f t="shared" si="64"/>
        <v>0</v>
      </c>
      <c r="M297" s="44">
        <f t="shared" ca="1" si="58"/>
        <v>-7.6344211016142547E-4</v>
      </c>
      <c r="N297" s="44">
        <f t="shared" ca="1" si="65"/>
        <v>0</v>
      </c>
      <c r="O297" s="124">
        <f t="shared" ca="1" si="66"/>
        <v>0</v>
      </c>
      <c r="P297" s="44">
        <f t="shared" ca="1" si="67"/>
        <v>0</v>
      </c>
      <c r="Q297" s="44">
        <f t="shared" ca="1" si="68"/>
        <v>0</v>
      </c>
      <c r="R297" s="28">
        <f t="shared" ca="1" si="59"/>
        <v>7.6344211016142547E-4</v>
      </c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</row>
    <row r="298" spans="1:35">
      <c r="A298" s="121"/>
      <c r="B298" s="121"/>
      <c r="C298" s="121"/>
      <c r="D298" s="123">
        <f t="shared" si="56"/>
        <v>0</v>
      </c>
      <c r="E298" s="123">
        <f t="shared" si="56"/>
        <v>0</v>
      </c>
      <c r="F298" s="44">
        <f t="shared" si="57"/>
        <v>0</v>
      </c>
      <c r="G298" s="44">
        <f t="shared" si="57"/>
        <v>0</v>
      </c>
      <c r="H298" s="44">
        <f t="shared" si="60"/>
        <v>0</v>
      </c>
      <c r="I298" s="44">
        <f t="shared" si="61"/>
        <v>0</v>
      </c>
      <c r="J298" s="44">
        <f t="shared" si="62"/>
        <v>0</v>
      </c>
      <c r="K298" s="44">
        <f t="shared" si="63"/>
        <v>0</v>
      </c>
      <c r="L298" s="44">
        <f t="shared" si="64"/>
        <v>0</v>
      </c>
      <c r="M298" s="44">
        <f t="shared" ca="1" si="58"/>
        <v>-7.6344211016142547E-4</v>
      </c>
      <c r="N298" s="44">
        <f t="shared" ca="1" si="65"/>
        <v>0</v>
      </c>
      <c r="O298" s="124">
        <f t="shared" ca="1" si="66"/>
        <v>0</v>
      </c>
      <c r="P298" s="44">
        <f t="shared" ca="1" si="67"/>
        <v>0</v>
      </c>
      <c r="Q298" s="44">
        <f t="shared" ca="1" si="68"/>
        <v>0</v>
      </c>
      <c r="R298" s="28">
        <f t="shared" ca="1" si="59"/>
        <v>7.6344211016142547E-4</v>
      </c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</row>
    <row r="299" spans="1:35">
      <c r="A299" s="121"/>
      <c r="B299" s="121"/>
      <c r="C299" s="121"/>
      <c r="D299" s="123">
        <f t="shared" si="56"/>
        <v>0</v>
      </c>
      <c r="E299" s="123">
        <f t="shared" si="56"/>
        <v>0</v>
      </c>
      <c r="F299" s="44">
        <f t="shared" si="57"/>
        <v>0</v>
      </c>
      <c r="G299" s="44">
        <f t="shared" si="57"/>
        <v>0</v>
      </c>
      <c r="H299" s="44">
        <f t="shared" si="60"/>
        <v>0</v>
      </c>
      <c r="I299" s="44">
        <f t="shared" si="61"/>
        <v>0</v>
      </c>
      <c r="J299" s="44">
        <f t="shared" si="62"/>
        <v>0</v>
      </c>
      <c r="K299" s="44">
        <f t="shared" si="63"/>
        <v>0</v>
      </c>
      <c r="L299" s="44">
        <f t="shared" si="64"/>
        <v>0</v>
      </c>
      <c r="M299" s="44">
        <f t="shared" ca="1" si="58"/>
        <v>-7.6344211016142547E-4</v>
      </c>
      <c r="N299" s="44">
        <f t="shared" ca="1" si="65"/>
        <v>0</v>
      </c>
      <c r="O299" s="124">
        <f t="shared" ca="1" si="66"/>
        <v>0</v>
      </c>
      <c r="P299" s="44">
        <f t="shared" ca="1" si="67"/>
        <v>0</v>
      </c>
      <c r="Q299" s="44">
        <f t="shared" ca="1" si="68"/>
        <v>0</v>
      </c>
      <c r="R299" s="28">
        <f t="shared" ca="1" si="59"/>
        <v>7.6344211016142547E-4</v>
      </c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</row>
    <row r="300" spans="1:35">
      <c r="A300" s="121"/>
      <c r="B300" s="121"/>
      <c r="C300" s="121"/>
      <c r="D300" s="123">
        <f t="shared" si="56"/>
        <v>0</v>
      </c>
      <c r="E300" s="123">
        <f t="shared" si="56"/>
        <v>0</v>
      </c>
      <c r="F300" s="44">
        <f t="shared" si="57"/>
        <v>0</v>
      </c>
      <c r="G300" s="44">
        <f t="shared" si="57"/>
        <v>0</v>
      </c>
      <c r="H300" s="44">
        <f t="shared" si="60"/>
        <v>0</v>
      </c>
      <c r="I300" s="44">
        <f t="shared" si="61"/>
        <v>0</v>
      </c>
      <c r="J300" s="44">
        <f t="shared" si="62"/>
        <v>0</v>
      </c>
      <c r="K300" s="44">
        <f t="shared" si="63"/>
        <v>0</v>
      </c>
      <c r="L300" s="44">
        <f t="shared" si="64"/>
        <v>0</v>
      </c>
      <c r="M300" s="44">
        <f t="shared" ca="1" si="58"/>
        <v>-7.6344211016142547E-4</v>
      </c>
      <c r="N300" s="44">
        <f t="shared" ca="1" si="65"/>
        <v>0</v>
      </c>
      <c r="O300" s="124">
        <f t="shared" ca="1" si="66"/>
        <v>0</v>
      </c>
      <c r="P300" s="44">
        <f t="shared" ca="1" si="67"/>
        <v>0</v>
      </c>
      <c r="Q300" s="44">
        <f t="shared" ca="1" si="68"/>
        <v>0</v>
      </c>
      <c r="R300" s="28">
        <f t="shared" ca="1" si="59"/>
        <v>7.6344211016142547E-4</v>
      </c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</row>
    <row r="301" spans="1:35">
      <c r="A301" s="121"/>
      <c r="B301" s="121"/>
      <c r="C301" s="121"/>
      <c r="D301" s="123">
        <f t="shared" si="56"/>
        <v>0</v>
      </c>
      <c r="E301" s="123">
        <f t="shared" si="56"/>
        <v>0</v>
      </c>
      <c r="F301" s="44">
        <f t="shared" si="57"/>
        <v>0</v>
      </c>
      <c r="G301" s="44">
        <f t="shared" si="57"/>
        <v>0</v>
      </c>
      <c r="H301" s="44">
        <f t="shared" si="60"/>
        <v>0</v>
      </c>
      <c r="I301" s="44">
        <f t="shared" si="61"/>
        <v>0</v>
      </c>
      <c r="J301" s="44">
        <f t="shared" si="62"/>
        <v>0</v>
      </c>
      <c r="K301" s="44">
        <f t="shared" si="63"/>
        <v>0</v>
      </c>
      <c r="L301" s="44">
        <f t="shared" si="64"/>
        <v>0</v>
      </c>
      <c r="M301" s="44">
        <f t="shared" ca="1" si="58"/>
        <v>-7.6344211016142547E-4</v>
      </c>
      <c r="N301" s="44">
        <f t="shared" ca="1" si="65"/>
        <v>0</v>
      </c>
      <c r="O301" s="124">
        <f t="shared" ca="1" si="66"/>
        <v>0</v>
      </c>
      <c r="P301" s="44">
        <f t="shared" ca="1" si="67"/>
        <v>0</v>
      </c>
      <c r="Q301" s="44">
        <f t="shared" ca="1" si="68"/>
        <v>0</v>
      </c>
      <c r="R301" s="28">
        <f t="shared" ca="1" si="59"/>
        <v>7.6344211016142547E-4</v>
      </c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</row>
    <row r="302" spans="1:35">
      <c r="A302" s="121"/>
      <c r="B302" s="121"/>
      <c r="C302" s="121"/>
      <c r="D302" s="123">
        <f t="shared" si="56"/>
        <v>0</v>
      </c>
      <c r="E302" s="123">
        <f t="shared" si="56"/>
        <v>0</v>
      </c>
      <c r="F302" s="44">
        <f t="shared" si="57"/>
        <v>0</v>
      </c>
      <c r="G302" s="44">
        <f t="shared" si="57"/>
        <v>0</v>
      </c>
      <c r="H302" s="44">
        <f t="shared" si="60"/>
        <v>0</v>
      </c>
      <c r="I302" s="44">
        <f t="shared" si="61"/>
        <v>0</v>
      </c>
      <c r="J302" s="44">
        <f t="shared" si="62"/>
        <v>0</v>
      </c>
      <c r="K302" s="44">
        <f t="shared" si="63"/>
        <v>0</v>
      </c>
      <c r="L302" s="44">
        <f t="shared" si="64"/>
        <v>0</v>
      </c>
      <c r="M302" s="44">
        <f t="shared" ca="1" si="58"/>
        <v>-7.6344211016142547E-4</v>
      </c>
      <c r="N302" s="44">
        <f t="shared" ca="1" si="65"/>
        <v>0</v>
      </c>
      <c r="O302" s="124">
        <f t="shared" ca="1" si="66"/>
        <v>0</v>
      </c>
      <c r="P302" s="44">
        <f t="shared" ca="1" si="67"/>
        <v>0</v>
      </c>
      <c r="Q302" s="44">
        <f t="shared" ca="1" si="68"/>
        <v>0</v>
      </c>
      <c r="R302" s="28">
        <f t="shared" ca="1" si="59"/>
        <v>7.6344211016142547E-4</v>
      </c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</row>
    <row r="303" spans="1:35">
      <c r="A303" s="121"/>
      <c r="B303" s="121"/>
      <c r="C303" s="121"/>
      <c r="D303" s="123">
        <f t="shared" si="56"/>
        <v>0</v>
      </c>
      <c r="E303" s="123">
        <f t="shared" si="56"/>
        <v>0</v>
      </c>
      <c r="F303" s="44">
        <f t="shared" si="57"/>
        <v>0</v>
      </c>
      <c r="G303" s="44">
        <f t="shared" si="57"/>
        <v>0</v>
      </c>
      <c r="H303" s="44">
        <f t="shared" si="60"/>
        <v>0</v>
      </c>
      <c r="I303" s="44">
        <f t="shared" si="61"/>
        <v>0</v>
      </c>
      <c r="J303" s="44">
        <f t="shared" si="62"/>
        <v>0</v>
      </c>
      <c r="K303" s="44">
        <f t="shared" si="63"/>
        <v>0</v>
      </c>
      <c r="L303" s="44">
        <f t="shared" si="64"/>
        <v>0</v>
      </c>
      <c r="M303" s="44">
        <f t="shared" ca="1" si="58"/>
        <v>-7.6344211016142547E-4</v>
      </c>
      <c r="N303" s="44">
        <f t="shared" ca="1" si="65"/>
        <v>0</v>
      </c>
      <c r="O303" s="124">
        <f t="shared" ca="1" si="66"/>
        <v>0</v>
      </c>
      <c r="P303" s="44">
        <f t="shared" ca="1" si="67"/>
        <v>0</v>
      </c>
      <c r="Q303" s="44">
        <f t="shared" ca="1" si="68"/>
        <v>0</v>
      </c>
      <c r="R303" s="28">
        <f t="shared" ca="1" si="59"/>
        <v>7.6344211016142547E-4</v>
      </c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</row>
    <row r="304" spans="1:35">
      <c r="A304" s="121"/>
      <c r="B304" s="121"/>
      <c r="C304" s="121"/>
      <c r="D304" s="123">
        <f t="shared" si="56"/>
        <v>0</v>
      </c>
      <c r="E304" s="123">
        <f t="shared" si="56"/>
        <v>0</v>
      </c>
      <c r="F304" s="44">
        <f t="shared" si="57"/>
        <v>0</v>
      </c>
      <c r="G304" s="44">
        <f t="shared" si="57"/>
        <v>0</v>
      </c>
      <c r="H304" s="44">
        <f t="shared" si="60"/>
        <v>0</v>
      </c>
      <c r="I304" s="44">
        <f t="shared" si="61"/>
        <v>0</v>
      </c>
      <c r="J304" s="44">
        <f t="shared" si="62"/>
        <v>0</v>
      </c>
      <c r="K304" s="44">
        <f t="shared" si="63"/>
        <v>0</v>
      </c>
      <c r="L304" s="44">
        <f t="shared" si="64"/>
        <v>0</v>
      </c>
      <c r="M304" s="44">
        <f t="shared" ca="1" si="58"/>
        <v>-7.6344211016142547E-4</v>
      </c>
      <c r="N304" s="44">
        <f t="shared" ca="1" si="65"/>
        <v>0</v>
      </c>
      <c r="O304" s="124">
        <f t="shared" ca="1" si="66"/>
        <v>0</v>
      </c>
      <c r="P304" s="44">
        <f t="shared" ca="1" si="67"/>
        <v>0</v>
      </c>
      <c r="Q304" s="44">
        <f t="shared" ca="1" si="68"/>
        <v>0</v>
      </c>
      <c r="R304" s="28">
        <f t="shared" ca="1" si="59"/>
        <v>7.6344211016142547E-4</v>
      </c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</row>
    <row r="305" spans="1:35">
      <c r="A305" s="121"/>
      <c r="B305" s="121"/>
      <c r="C305" s="121"/>
      <c r="D305" s="123">
        <f t="shared" si="56"/>
        <v>0</v>
      </c>
      <c r="E305" s="123">
        <f t="shared" si="56"/>
        <v>0</v>
      </c>
      <c r="F305" s="44">
        <f t="shared" si="57"/>
        <v>0</v>
      </c>
      <c r="G305" s="44">
        <f t="shared" si="57"/>
        <v>0</v>
      </c>
      <c r="H305" s="44">
        <f t="shared" si="60"/>
        <v>0</v>
      </c>
      <c r="I305" s="44">
        <f t="shared" si="61"/>
        <v>0</v>
      </c>
      <c r="J305" s="44">
        <f t="shared" si="62"/>
        <v>0</v>
      </c>
      <c r="K305" s="44">
        <f t="shared" si="63"/>
        <v>0</v>
      </c>
      <c r="L305" s="44">
        <f t="shared" si="64"/>
        <v>0</v>
      </c>
      <c r="M305" s="44">
        <f t="shared" ca="1" si="58"/>
        <v>-7.6344211016142547E-4</v>
      </c>
      <c r="N305" s="44">
        <f t="shared" ca="1" si="65"/>
        <v>0</v>
      </c>
      <c r="O305" s="124">
        <f t="shared" ca="1" si="66"/>
        <v>0</v>
      </c>
      <c r="P305" s="44">
        <f t="shared" ca="1" si="67"/>
        <v>0</v>
      </c>
      <c r="Q305" s="44">
        <f t="shared" ca="1" si="68"/>
        <v>0</v>
      </c>
      <c r="R305" s="28">
        <f t="shared" ca="1" si="59"/>
        <v>7.6344211016142547E-4</v>
      </c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</row>
    <row r="306" spans="1:35">
      <c r="A306" s="121"/>
      <c r="B306" s="121"/>
      <c r="C306" s="121"/>
      <c r="D306" s="123">
        <f t="shared" si="56"/>
        <v>0</v>
      </c>
      <c r="E306" s="123">
        <f t="shared" si="56"/>
        <v>0</v>
      </c>
      <c r="F306" s="44">
        <f t="shared" si="57"/>
        <v>0</v>
      </c>
      <c r="G306" s="44">
        <f t="shared" si="57"/>
        <v>0</v>
      </c>
      <c r="H306" s="44">
        <f t="shared" si="60"/>
        <v>0</v>
      </c>
      <c r="I306" s="44">
        <f t="shared" si="61"/>
        <v>0</v>
      </c>
      <c r="J306" s="44">
        <f t="shared" si="62"/>
        <v>0</v>
      </c>
      <c r="K306" s="44">
        <f t="shared" si="63"/>
        <v>0</v>
      </c>
      <c r="L306" s="44">
        <f t="shared" si="64"/>
        <v>0</v>
      </c>
      <c r="M306" s="44">
        <f t="shared" ca="1" si="58"/>
        <v>-7.6344211016142547E-4</v>
      </c>
      <c r="N306" s="44">
        <f t="shared" ca="1" si="65"/>
        <v>0</v>
      </c>
      <c r="O306" s="124">
        <f t="shared" ca="1" si="66"/>
        <v>0</v>
      </c>
      <c r="P306" s="44">
        <f t="shared" ca="1" si="67"/>
        <v>0</v>
      </c>
      <c r="Q306" s="44">
        <f t="shared" ca="1" si="68"/>
        <v>0</v>
      </c>
      <c r="R306" s="28">
        <f t="shared" ca="1" si="59"/>
        <v>7.6344211016142547E-4</v>
      </c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</row>
    <row r="307" spans="1:35">
      <c r="A307" s="121"/>
      <c r="B307" s="121"/>
      <c r="C307" s="121"/>
      <c r="D307" s="123">
        <f t="shared" si="56"/>
        <v>0</v>
      </c>
      <c r="E307" s="123">
        <f t="shared" si="56"/>
        <v>0</v>
      </c>
      <c r="F307" s="44">
        <f t="shared" si="57"/>
        <v>0</v>
      </c>
      <c r="G307" s="44">
        <f t="shared" si="57"/>
        <v>0</v>
      </c>
      <c r="H307" s="44">
        <f t="shared" si="60"/>
        <v>0</v>
      </c>
      <c r="I307" s="44">
        <f t="shared" si="61"/>
        <v>0</v>
      </c>
      <c r="J307" s="44">
        <f t="shared" si="62"/>
        <v>0</v>
      </c>
      <c r="K307" s="44">
        <f t="shared" si="63"/>
        <v>0</v>
      </c>
      <c r="L307" s="44">
        <f t="shared" si="64"/>
        <v>0</v>
      </c>
      <c r="M307" s="44">
        <f t="shared" ca="1" si="58"/>
        <v>-7.6344211016142547E-4</v>
      </c>
      <c r="N307" s="44">
        <f t="shared" ca="1" si="65"/>
        <v>0</v>
      </c>
      <c r="O307" s="124">
        <f t="shared" ca="1" si="66"/>
        <v>0</v>
      </c>
      <c r="P307" s="44">
        <f t="shared" ca="1" si="67"/>
        <v>0</v>
      </c>
      <c r="Q307" s="44">
        <f t="shared" ca="1" si="68"/>
        <v>0</v>
      </c>
      <c r="R307" s="28">
        <f t="shared" ca="1" si="59"/>
        <v>7.6344211016142547E-4</v>
      </c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</row>
    <row r="308" spans="1:35">
      <c r="A308" s="121"/>
      <c r="B308" s="121"/>
      <c r="C308" s="121"/>
      <c r="D308" s="123">
        <f t="shared" si="56"/>
        <v>0</v>
      </c>
      <c r="E308" s="123">
        <f t="shared" si="56"/>
        <v>0</v>
      </c>
      <c r="F308" s="44">
        <f t="shared" si="57"/>
        <v>0</v>
      </c>
      <c r="G308" s="44">
        <f t="shared" si="57"/>
        <v>0</v>
      </c>
      <c r="H308" s="44">
        <f t="shared" si="60"/>
        <v>0</v>
      </c>
      <c r="I308" s="44">
        <f t="shared" si="61"/>
        <v>0</v>
      </c>
      <c r="J308" s="44">
        <f t="shared" si="62"/>
        <v>0</v>
      </c>
      <c r="K308" s="44">
        <f t="shared" si="63"/>
        <v>0</v>
      </c>
      <c r="L308" s="44">
        <f t="shared" si="64"/>
        <v>0</v>
      </c>
      <c r="M308" s="44">
        <f t="shared" ca="1" si="58"/>
        <v>-7.6344211016142547E-4</v>
      </c>
      <c r="N308" s="44">
        <f t="shared" ca="1" si="65"/>
        <v>0</v>
      </c>
      <c r="O308" s="124">
        <f t="shared" ca="1" si="66"/>
        <v>0</v>
      </c>
      <c r="P308" s="44">
        <f t="shared" ca="1" si="67"/>
        <v>0</v>
      </c>
      <c r="Q308" s="44">
        <f t="shared" ca="1" si="68"/>
        <v>0</v>
      </c>
      <c r="R308" s="28">
        <f t="shared" ca="1" si="59"/>
        <v>7.6344211016142547E-4</v>
      </c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</row>
    <row r="309" spans="1:35">
      <c r="A309" s="121"/>
      <c r="B309" s="121"/>
      <c r="C309" s="121"/>
      <c r="D309" s="123">
        <f t="shared" si="56"/>
        <v>0</v>
      </c>
      <c r="E309" s="123">
        <f t="shared" si="56"/>
        <v>0</v>
      </c>
      <c r="F309" s="44">
        <f t="shared" si="57"/>
        <v>0</v>
      </c>
      <c r="G309" s="44">
        <f t="shared" si="57"/>
        <v>0</v>
      </c>
      <c r="H309" s="44">
        <f t="shared" si="60"/>
        <v>0</v>
      </c>
      <c r="I309" s="44">
        <f t="shared" si="61"/>
        <v>0</v>
      </c>
      <c r="J309" s="44">
        <f t="shared" si="62"/>
        <v>0</v>
      </c>
      <c r="K309" s="44">
        <f t="shared" si="63"/>
        <v>0</v>
      </c>
      <c r="L309" s="44">
        <f t="shared" si="64"/>
        <v>0</v>
      </c>
      <c r="M309" s="44">
        <f t="shared" ca="1" si="58"/>
        <v>-7.6344211016142547E-4</v>
      </c>
      <c r="N309" s="44">
        <f t="shared" ca="1" si="65"/>
        <v>0</v>
      </c>
      <c r="O309" s="124">
        <f t="shared" ca="1" si="66"/>
        <v>0</v>
      </c>
      <c r="P309" s="44">
        <f t="shared" ca="1" si="67"/>
        <v>0</v>
      </c>
      <c r="Q309" s="44">
        <f t="shared" ca="1" si="68"/>
        <v>0</v>
      </c>
      <c r="R309" s="28">
        <f t="shared" ca="1" si="59"/>
        <v>7.6344211016142547E-4</v>
      </c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</row>
    <row r="310" spans="1:35">
      <c r="A310" s="121"/>
      <c r="B310" s="121"/>
      <c r="C310" s="121"/>
      <c r="D310" s="123">
        <f t="shared" si="56"/>
        <v>0</v>
      </c>
      <c r="E310" s="123">
        <f t="shared" si="56"/>
        <v>0</v>
      </c>
      <c r="F310" s="44">
        <f t="shared" si="57"/>
        <v>0</v>
      </c>
      <c r="G310" s="44">
        <f t="shared" si="57"/>
        <v>0</v>
      </c>
      <c r="H310" s="44">
        <f t="shared" si="60"/>
        <v>0</v>
      </c>
      <c r="I310" s="44">
        <f t="shared" si="61"/>
        <v>0</v>
      </c>
      <c r="J310" s="44">
        <f t="shared" si="62"/>
        <v>0</v>
      </c>
      <c r="K310" s="44">
        <f t="shared" si="63"/>
        <v>0</v>
      </c>
      <c r="L310" s="44">
        <f t="shared" si="64"/>
        <v>0</v>
      </c>
      <c r="M310" s="44">
        <f t="shared" ca="1" si="58"/>
        <v>-7.6344211016142547E-4</v>
      </c>
      <c r="N310" s="44">
        <f t="shared" ca="1" si="65"/>
        <v>0</v>
      </c>
      <c r="O310" s="124">
        <f t="shared" ca="1" si="66"/>
        <v>0</v>
      </c>
      <c r="P310" s="44">
        <f t="shared" ca="1" si="67"/>
        <v>0</v>
      </c>
      <c r="Q310" s="44">
        <f t="shared" ca="1" si="68"/>
        <v>0</v>
      </c>
      <c r="R310" s="28">
        <f t="shared" ca="1" si="59"/>
        <v>7.6344211016142547E-4</v>
      </c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</row>
    <row r="311" spans="1:35">
      <c r="A311" s="121"/>
      <c r="B311" s="121"/>
      <c r="C311" s="121"/>
      <c r="D311" s="123">
        <f t="shared" si="56"/>
        <v>0</v>
      </c>
      <c r="E311" s="123">
        <f t="shared" si="56"/>
        <v>0</v>
      </c>
      <c r="F311" s="44">
        <f t="shared" si="57"/>
        <v>0</v>
      </c>
      <c r="G311" s="44">
        <f t="shared" si="57"/>
        <v>0</v>
      </c>
      <c r="H311" s="44">
        <f t="shared" si="60"/>
        <v>0</v>
      </c>
      <c r="I311" s="44">
        <f t="shared" si="61"/>
        <v>0</v>
      </c>
      <c r="J311" s="44">
        <f t="shared" si="62"/>
        <v>0</v>
      </c>
      <c r="K311" s="44">
        <f t="shared" si="63"/>
        <v>0</v>
      </c>
      <c r="L311" s="44">
        <f t="shared" si="64"/>
        <v>0</v>
      </c>
      <c r="M311" s="44">
        <f t="shared" ca="1" si="58"/>
        <v>-7.6344211016142547E-4</v>
      </c>
      <c r="N311" s="44">
        <f t="shared" ca="1" si="65"/>
        <v>0</v>
      </c>
      <c r="O311" s="124">
        <f t="shared" ca="1" si="66"/>
        <v>0</v>
      </c>
      <c r="P311" s="44">
        <f t="shared" ca="1" si="67"/>
        <v>0</v>
      </c>
      <c r="Q311" s="44">
        <f t="shared" ca="1" si="68"/>
        <v>0</v>
      </c>
      <c r="R311" s="28">
        <f t="shared" ca="1" si="59"/>
        <v>7.6344211016142547E-4</v>
      </c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</row>
    <row r="312" spans="1:35">
      <c r="A312" s="121"/>
      <c r="B312" s="121"/>
      <c r="C312" s="121"/>
      <c r="D312" s="123">
        <f t="shared" si="56"/>
        <v>0</v>
      </c>
      <c r="E312" s="123">
        <f t="shared" si="56"/>
        <v>0</v>
      </c>
      <c r="F312" s="44">
        <f t="shared" si="57"/>
        <v>0</v>
      </c>
      <c r="G312" s="44">
        <f t="shared" si="57"/>
        <v>0</v>
      </c>
      <c r="H312" s="44">
        <f t="shared" si="60"/>
        <v>0</v>
      </c>
      <c r="I312" s="44">
        <f t="shared" si="61"/>
        <v>0</v>
      </c>
      <c r="J312" s="44">
        <f t="shared" si="62"/>
        <v>0</v>
      </c>
      <c r="K312" s="44">
        <f t="shared" si="63"/>
        <v>0</v>
      </c>
      <c r="L312" s="44">
        <f t="shared" si="64"/>
        <v>0</v>
      </c>
      <c r="M312" s="44">
        <f t="shared" ca="1" si="58"/>
        <v>-7.6344211016142547E-4</v>
      </c>
      <c r="N312" s="44">
        <f t="shared" ca="1" si="65"/>
        <v>0</v>
      </c>
      <c r="O312" s="124">
        <f t="shared" ca="1" si="66"/>
        <v>0</v>
      </c>
      <c r="P312" s="44">
        <f t="shared" ca="1" si="67"/>
        <v>0</v>
      </c>
      <c r="Q312" s="44">
        <f t="shared" ca="1" si="68"/>
        <v>0</v>
      </c>
      <c r="R312" s="28">
        <f t="shared" ca="1" si="59"/>
        <v>7.6344211016142547E-4</v>
      </c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</row>
    <row r="313" spans="1:35">
      <c r="A313" s="121"/>
      <c r="B313" s="121"/>
      <c r="C313" s="121"/>
      <c r="D313" s="123">
        <f t="shared" si="56"/>
        <v>0</v>
      </c>
      <c r="E313" s="123">
        <f t="shared" si="56"/>
        <v>0</v>
      </c>
      <c r="F313" s="44">
        <f t="shared" si="57"/>
        <v>0</v>
      </c>
      <c r="G313" s="44">
        <f t="shared" si="57"/>
        <v>0</v>
      </c>
      <c r="H313" s="44">
        <f t="shared" si="60"/>
        <v>0</v>
      </c>
      <c r="I313" s="44">
        <f t="shared" si="61"/>
        <v>0</v>
      </c>
      <c r="J313" s="44">
        <f t="shared" si="62"/>
        <v>0</v>
      </c>
      <c r="K313" s="44">
        <f t="shared" si="63"/>
        <v>0</v>
      </c>
      <c r="L313" s="44">
        <f t="shared" si="64"/>
        <v>0</v>
      </c>
      <c r="M313" s="44">
        <f t="shared" ca="1" si="58"/>
        <v>-7.6344211016142547E-4</v>
      </c>
      <c r="N313" s="44">
        <f t="shared" ca="1" si="65"/>
        <v>0</v>
      </c>
      <c r="O313" s="124">
        <f t="shared" ca="1" si="66"/>
        <v>0</v>
      </c>
      <c r="P313" s="44">
        <f t="shared" ca="1" si="67"/>
        <v>0</v>
      </c>
      <c r="Q313" s="44">
        <f t="shared" ca="1" si="68"/>
        <v>0</v>
      </c>
      <c r="R313" s="28">
        <f t="shared" ca="1" si="59"/>
        <v>7.6344211016142547E-4</v>
      </c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</row>
    <row r="314" spans="1:35">
      <c r="A314" s="121"/>
      <c r="B314" s="121"/>
      <c r="C314" s="121"/>
      <c r="D314" s="123">
        <f t="shared" si="56"/>
        <v>0</v>
      </c>
      <c r="E314" s="123">
        <f t="shared" si="56"/>
        <v>0</v>
      </c>
      <c r="F314" s="44">
        <f t="shared" si="57"/>
        <v>0</v>
      </c>
      <c r="G314" s="44">
        <f t="shared" si="57"/>
        <v>0</v>
      </c>
      <c r="H314" s="44">
        <f t="shared" si="60"/>
        <v>0</v>
      </c>
      <c r="I314" s="44">
        <f t="shared" si="61"/>
        <v>0</v>
      </c>
      <c r="J314" s="44">
        <f t="shared" si="62"/>
        <v>0</v>
      </c>
      <c r="K314" s="44">
        <f t="shared" si="63"/>
        <v>0</v>
      </c>
      <c r="L314" s="44">
        <f t="shared" si="64"/>
        <v>0</v>
      </c>
      <c r="M314" s="44">
        <f t="shared" ca="1" si="58"/>
        <v>-7.6344211016142547E-4</v>
      </c>
      <c r="N314" s="44">
        <f t="shared" ca="1" si="65"/>
        <v>0</v>
      </c>
      <c r="O314" s="124">
        <f t="shared" ca="1" si="66"/>
        <v>0</v>
      </c>
      <c r="P314" s="44">
        <f t="shared" ca="1" si="67"/>
        <v>0</v>
      </c>
      <c r="Q314" s="44">
        <f t="shared" ca="1" si="68"/>
        <v>0</v>
      </c>
      <c r="R314" s="28">
        <f t="shared" ca="1" si="59"/>
        <v>7.6344211016142547E-4</v>
      </c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</row>
    <row r="315" spans="1:35">
      <c r="A315" s="121"/>
      <c r="B315" s="121"/>
      <c r="C315" s="121"/>
      <c r="D315" s="123">
        <f t="shared" si="56"/>
        <v>0</v>
      </c>
      <c r="E315" s="123">
        <f t="shared" si="56"/>
        <v>0</v>
      </c>
      <c r="F315" s="44">
        <f t="shared" si="57"/>
        <v>0</v>
      </c>
      <c r="G315" s="44">
        <f t="shared" si="57"/>
        <v>0</v>
      </c>
      <c r="H315" s="44">
        <f t="shared" si="60"/>
        <v>0</v>
      </c>
      <c r="I315" s="44">
        <f t="shared" si="61"/>
        <v>0</v>
      </c>
      <c r="J315" s="44">
        <f t="shared" si="62"/>
        <v>0</v>
      </c>
      <c r="K315" s="44">
        <f t="shared" si="63"/>
        <v>0</v>
      </c>
      <c r="L315" s="44">
        <f t="shared" si="64"/>
        <v>0</v>
      </c>
      <c r="M315" s="44">
        <f t="shared" ca="1" si="58"/>
        <v>-7.6344211016142547E-4</v>
      </c>
      <c r="N315" s="44">
        <f t="shared" ca="1" si="65"/>
        <v>0</v>
      </c>
      <c r="O315" s="124">
        <f t="shared" ca="1" si="66"/>
        <v>0</v>
      </c>
      <c r="P315" s="44">
        <f t="shared" ca="1" si="67"/>
        <v>0</v>
      </c>
      <c r="Q315" s="44">
        <f t="shared" ca="1" si="68"/>
        <v>0</v>
      </c>
      <c r="R315" s="28">
        <f t="shared" ca="1" si="59"/>
        <v>7.6344211016142547E-4</v>
      </c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</row>
    <row r="316" spans="1:35">
      <c r="A316" s="121"/>
      <c r="B316" s="121"/>
      <c r="C316" s="121"/>
      <c r="D316" s="123">
        <f t="shared" si="56"/>
        <v>0</v>
      </c>
      <c r="E316" s="123">
        <f t="shared" si="56"/>
        <v>0</v>
      </c>
      <c r="F316" s="44">
        <f t="shared" si="57"/>
        <v>0</v>
      </c>
      <c r="G316" s="44">
        <f t="shared" si="57"/>
        <v>0</v>
      </c>
      <c r="H316" s="44">
        <f t="shared" si="60"/>
        <v>0</v>
      </c>
      <c r="I316" s="44">
        <f t="shared" si="61"/>
        <v>0</v>
      </c>
      <c r="J316" s="44">
        <f t="shared" si="62"/>
        <v>0</v>
      </c>
      <c r="K316" s="44">
        <f t="shared" si="63"/>
        <v>0</v>
      </c>
      <c r="L316" s="44">
        <f t="shared" si="64"/>
        <v>0</v>
      </c>
      <c r="M316" s="44">
        <f t="shared" ca="1" si="58"/>
        <v>-7.6344211016142547E-4</v>
      </c>
      <c r="N316" s="44">
        <f t="shared" ca="1" si="65"/>
        <v>0</v>
      </c>
      <c r="O316" s="124">
        <f t="shared" ca="1" si="66"/>
        <v>0</v>
      </c>
      <c r="P316" s="44">
        <f t="shared" ca="1" si="67"/>
        <v>0</v>
      </c>
      <c r="Q316" s="44">
        <f t="shared" ca="1" si="68"/>
        <v>0</v>
      </c>
      <c r="R316" s="28">
        <f t="shared" ca="1" si="59"/>
        <v>7.6344211016142547E-4</v>
      </c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</row>
    <row r="317" spans="1:35">
      <c r="A317" s="121"/>
      <c r="B317" s="121"/>
      <c r="C317" s="121"/>
      <c r="D317" s="123">
        <f t="shared" si="56"/>
        <v>0</v>
      </c>
      <c r="E317" s="123">
        <f t="shared" si="56"/>
        <v>0</v>
      </c>
      <c r="F317" s="44">
        <f t="shared" si="57"/>
        <v>0</v>
      </c>
      <c r="G317" s="44">
        <f t="shared" si="57"/>
        <v>0</v>
      </c>
      <c r="H317" s="44">
        <f t="shared" si="60"/>
        <v>0</v>
      </c>
      <c r="I317" s="44">
        <f t="shared" si="61"/>
        <v>0</v>
      </c>
      <c r="J317" s="44">
        <f t="shared" si="62"/>
        <v>0</v>
      </c>
      <c r="K317" s="44">
        <f t="shared" si="63"/>
        <v>0</v>
      </c>
      <c r="L317" s="44">
        <f t="shared" si="64"/>
        <v>0</v>
      </c>
      <c r="M317" s="44">
        <f t="shared" ca="1" si="58"/>
        <v>-7.6344211016142547E-4</v>
      </c>
      <c r="N317" s="44">
        <f t="shared" ca="1" si="65"/>
        <v>0</v>
      </c>
      <c r="O317" s="124">
        <f t="shared" ca="1" si="66"/>
        <v>0</v>
      </c>
      <c r="P317" s="44">
        <f t="shared" ca="1" si="67"/>
        <v>0</v>
      </c>
      <c r="Q317" s="44">
        <f t="shared" ca="1" si="68"/>
        <v>0</v>
      </c>
      <c r="R317" s="28">
        <f t="shared" ca="1" si="59"/>
        <v>7.6344211016142547E-4</v>
      </c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</row>
    <row r="318" spans="1:35">
      <c r="A318" s="121"/>
      <c r="B318" s="121"/>
      <c r="C318" s="121"/>
      <c r="D318" s="123">
        <f t="shared" si="56"/>
        <v>0</v>
      </c>
      <c r="E318" s="123">
        <f t="shared" si="56"/>
        <v>0</v>
      </c>
      <c r="F318" s="44">
        <f t="shared" si="57"/>
        <v>0</v>
      </c>
      <c r="G318" s="44">
        <f t="shared" si="57"/>
        <v>0</v>
      </c>
      <c r="H318" s="44">
        <f t="shared" si="60"/>
        <v>0</v>
      </c>
      <c r="I318" s="44">
        <f t="shared" si="61"/>
        <v>0</v>
      </c>
      <c r="J318" s="44">
        <f t="shared" si="62"/>
        <v>0</v>
      </c>
      <c r="K318" s="44">
        <f t="shared" si="63"/>
        <v>0</v>
      </c>
      <c r="L318" s="44">
        <f t="shared" si="64"/>
        <v>0</v>
      </c>
      <c r="M318" s="44">
        <f t="shared" ca="1" si="58"/>
        <v>-7.6344211016142547E-4</v>
      </c>
      <c r="N318" s="44">
        <f t="shared" ca="1" si="65"/>
        <v>0</v>
      </c>
      <c r="O318" s="124">
        <f t="shared" ca="1" si="66"/>
        <v>0</v>
      </c>
      <c r="P318" s="44">
        <f t="shared" ca="1" si="67"/>
        <v>0</v>
      </c>
      <c r="Q318" s="44">
        <f t="shared" ca="1" si="68"/>
        <v>0</v>
      </c>
      <c r="R318" s="28">
        <f t="shared" ca="1" si="59"/>
        <v>7.6344211016142547E-4</v>
      </c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</row>
    <row r="319" spans="1:35">
      <c r="A319" s="121"/>
      <c r="B319" s="121"/>
      <c r="C319" s="121"/>
      <c r="D319" s="123">
        <f t="shared" si="56"/>
        <v>0</v>
      </c>
      <c r="E319" s="123">
        <f t="shared" si="56"/>
        <v>0</v>
      </c>
      <c r="F319" s="44">
        <f t="shared" si="57"/>
        <v>0</v>
      </c>
      <c r="G319" s="44">
        <f t="shared" si="57"/>
        <v>0</v>
      </c>
      <c r="H319" s="44">
        <f t="shared" si="60"/>
        <v>0</v>
      </c>
      <c r="I319" s="44">
        <f t="shared" si="61"/>
        <v>0</v>
      </c>
      <c r="J319" s="44">
        <f t="shared" si="62"/>
        <v>0</v>
      </c>
      <c r="K319" s="44">
        <f t="shared" si="63"/>
        <v>0</v>
      </c>
      <c r="L319" s="44">
        <f t="shared" si="64"/>
        <v>0</v>
      </c>
      <c r="M319" s="44">
        <f t="shared" ca="1" si="58"/>
        <v>-7.6344211016142547E-4</v>
      </c>
      <c r="N319" s="44">
        <f t="shared" ca="1" si="65"/>
        <v>0</v>
      </c>
      <c r="O319" s="124">
        <f t="shared" ca="1" si="66"/>
        <v>0</v>
      </c>
      <c r="P319" s="44">
        <f t="shared" ca="1" si="67"/>
        <v>0</v>
      </c>
      <c r="Q319" s="44">
        <f t="shared" ca="1" si="68"/>
        <v>0</v>
      </c>
      <c r="R319" s="28">
        <f t="shared" ca="1" si="59"/>
        <v>7.6344211016142547E-4</v>
      </c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</row>
    <row r="320" spans="1:35">
      <c r="A320" s="121"/>
      <c r="B320" s="121"/>
      <c r="C320" s="121"/>
      <c r="D320" s="123">
        <f t="shared" si="56"/>
        <v>0</v>
      </c>
      <c r="E320" s="123">
        <f t="shared" si="56"/>
        <v>0</v>
      </c>
      <c r="F320" s="44">
        <f t="shared" si="57"/>
        <v>0</v>
      </c>
      <c r="G320" s="44">
        <f t="shared" si="57"/>
        <v>0</v>
      </c>
      <c r="H320" s="44">
        <f t="shared" si="60"/>
        <v>0</v>
      </c>
      <c r="I320" s="44">
        <f t="shared" si="61"/>
        <v>0</v>
      </c>
      <c r="J320" s="44">
        <f t="shared" si="62"/>
        <v>0</v>
      </c>
      <c r="K320" s="44">
        <f t="shared" si="63"/>
        <v>0</v>
      </c>
      <c r="L320" s="44">
        <f t="shared" si="64"/>
        <v>0</v>
      </c>
      <c r="M320" s="44">
        <f t="shared" ca="1" si="58"/>
        <v>-7.6344211016142547E-4</v>
      </c>
      <c r="N320" s="44">
        <f t="shared" ca="1" si="65"/>
        <v>0</v>
      </c>
      <c r="O320" s="124">
        <f t="shared" ca="1" si="66"/>
        <v>0</v>
      </c>
      <c r="P320" s="44">
        <f t="shared" ca="1" si="67"/>
        <v>0</v>
      </c>
      <c r="Q320" s="44">
        <f t="shared" ca="1" si="68"/>
        <v>0</v>
      </c>
      <c r="R320" s="28">
        <f t="shared" ca="1" si="59"/>
        <v>7.6344211016142547E-4</v>
      </c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</row>
    <row r="321" spans="1:35">
      <c r="A321" s="121"/>
      <c r="B321" s="121"/>
      <c r="C321" s="121"/>
      <c r="D321" s="123">
        <f t="shared" si="56"/>
        <v>0</v>
      </c>
      <c r="E321" s="123">
        <f t="shared" si="56"/>
        <v>0</v>
      </c>
      <c r="F321" s="44">
        <f t="shared" si="57"/>
        <v>0</v>
      </c>
      <c r="G321" s="44">
        <f t="shared" si="57"/>
        <v>0</v>
      </c>
      <c r="H321" s="44">
        <f t="shared" si="60"/>
        <v>0</v>
      </c>
      <c r="I321" s="44">
        <f t="shared" si="61"/>
        <v>0</v>
      </c>
      <c r="J321" s="44">
        <f t="shared" si="62"/>
        <v>0</v>
      </c>
      <c r="K321" s="44">
        <f t="shared" si="63"/>
        <v>0</v>
      </c>
      <c r="L321" s="44">
        <f t="shared" si="64"/>
        <v>0</v>
      </c>
      <c r="M321" s="44">
        <f t="shared" ca="1" si="58"/>
        <v>-7.6344211016142547E-4</v>
      </c>
      <c r="N321" s="44">
        <f t="shared" ca="1" si="65"/>
        <v>0</v>
      </c>
      <c r="O321" s="124">
        <f t="shared" ca="1" si="66"/>
        <v>0</v>
      </c>
      <c r="P321" s="44">
        <f t="shared" ca="1" si="67"/>
        <v>0</v>
      </c>
      <c r="Q321" s="44">
        <f t="shared" ca="1" si="68"/>
        <v>0</v>
      </c>
      <c r="R321" s="28">
        <f t="shared" ca="1" si="59"/>
        <v>7.6344211016142547E-4</v>
      </c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</row>
    <row r="322" spans="1:35">
      <c r="A322" s="121"/>
      <c r="B322" s="121"/>
      <c r="C322" s="121"/>
      <c r="D322" s="123">
        <f t="shared" si="56"/>
        <v>0</v>
      </c>
      <c r="E322" s="123">
        <f t="shared" si="56"/>
        <v>0</v>
      </c>
      <c r="F322" s="44">
        <f t="shared" si="57"/>
        <v>0</v>
      </c>
      <c r="G322" s="44">
        <f t="shared" si="57"/>
        <v>0</v>
      </c>
      <c r="H322" s="44">
        <f t="shared" si="60"/>
        <v>0</v>
      </c>
      <c r="I322" s="44">
        <f t="shared" si="61"/>
        <v>0</v>
      </c>
      <c r="J322" s="44">
        <f t="shared" si="62"/>
        <v>0</v>
      </c>
      <c r="K322" s="44">
        <f t="shared" si="63"/>
        <v>0</v>
      </c>
      <c r="L322" s="44">
        <f t="shared" si="64"/>
        <v>0</v>
      </c>
      <c r="M322" s="44">
        <f t="shared" ca="1" si="58"/>
        <v>-7.6344211016142547E-4</v>
      </c>
      <c r="N322" s="44">
        <f t="shared" ca="1" si="65"/>
        <v>0</v>
      </c>
      <c r="O322" s="124">
        <f t="shared" ca="1" si="66"/>
        <v>0</v>
      </c>
      <c r="P322" s="44">
        <f t="shared" ca="1" si="67"/>
        <v>0</v>
      </c>
      <c r="Q322" s="44">
        <f t="shared" ca="1" si="68"/>
        <v>0</v>
      </c>
      <c r="R322" s="28">
        <f t="shared" ca="1" si="59"/>
        <v>7.6344211016142547E-4</v>
      </c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</row>
    <row r="323" spans="1:35">
      <c r="A323" s="121"/>
      <c r="B323" s="121"/>
      <c r="C323" s="121"/>
      <c r="D323" s="123">
        <f t="shared" si="56"/>
        <v>0</v>
      </c>
      <c r="E323" s="123">
        <f t="shared" si="56"/>
        <v>0</v>
      </c>
      <c r="F323" s="44">
        <f t="shared" si="57"/>
        <v>0</v>
      </c>
      <c r="G323" s="44">
        <f t="shared" si="57"/>
        <v>0</v>
      </c>
      <c r="H323" s="44">
        <f t="shared" si="60"/>
        <v>0</v>
      </c>
      <c r="I323" s="44">
        <f t="shared" si="61"/>
        <v>0</v>
      </c>
      <c r="J323" s="44">
        <f t="shared" si="62"/>
        <v>0</v>
      </c>
      <c r="K323" s="44">
        <f t="shared" si="63"/>
        <v>0</v>
      </c>
      <c r="L323" s="44">
        <f t="shared" si="64"/>
        <v>0</v>
      </c>
      <c r="M323" s="44">
        <f t="shared" ca="1" si="58"/>
        <v>-7.6344211016142547E-4</v>
      </c>
      <c r="N323" s="44">
        <f t="shared" ca="1" si="65"/>
        <v>0</v>
      </c>
      <c r="O323" s="124">
        <f t="shared" ca="1" si="66"/>
        <v>0</v>
      </c>
      <c r="P323" s="44">
        <f t="shared" ca="1" si="67"/>
        <v>0</v>
      </c>
      <c r="Q323" s="44">
        <f t="shared" ca="1" si="68"/>
        <v>0</v>
      </c>
      <c r="R323" s="28">
        <f t="shared" ca="1" si="59"/>
        <v>7.6344211016142547E-4</v>
      </c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</row>
    <row r="324" spans="1:35">
      <c r="A324" s="121"/>
      <c r="B324" s="121"/>
      <c r="C324" s="121"/>
      <c r="D324" s="123">
        <f t="shared" si="56"/>
        <v>0</v>
      </c>
      <c r="E324" s="123">
        <f t="shared" si="56"/>
        <v>0</v>
      </c>
      <c r="F324" s="44">
        <f t="shared" si="57"/>
        <v>0</v>
      </c>
      <c r="G324" s="44">
        <f t="shared" si="57"/>
        <v>0</v>
      </c>
      <c r="H324" s="44">
        <f t="shared" si="60"/>
        <v>0</v>
      </c>
      <c r="I324" s="44">
        <f t="shared" si="61"/>
        <v>0</v>
      </c>
      <c r="J324" s="44">
        <f t="shared" si="62"/>
        <v>0</v>
      </c>
      <c r="K324" s="44">
        <f t="shared" si="63"/>
        <v>0</v>
      </c>
      <c r="L324" s="44">
        <f t="shared" si="64"/>
        <v>0</v>
      </c>
      <c r="M324" s="44">
        <f t="shared" ca="1" si="58"/>
        <v>-7.6344211016142547E-4</v>
      </c>
      <c r="N324" s="44">
        <f t="shared" ca="1" si="65"/>
        <v>0</v>
      </c>
      <c r="O324" s="124">
        <f t="shared" ca="1" si="66"/>
        <v>0</v>
      </c>
      <c r="P324" s="44">
        <f t="shared" ca="1" si="67"/>
        <v>0</v>
      </c>
      <c r="Q324" s="44">
        <f t="shared" ca="1" si="68"/>
        <v>0</v>
      </c>
      <c r="R324" s="28">
        <f t="shared" ca="1" si="59"/>
        <v>7.6344211016142547E-4</v>
      </c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</row>
    <row r="325" spans="1:35">
      <c r="A325" s="121"/>
      <c r="B325" s="121"/>
      <c r="C325" s="121"/>
      <c r="D325" s="123">
        <f t="shared" si="56"/>
        <v>0</v>
      </c>
      <c r="E325" s="123">
        <f t="shared" si="56"/>
        <v>0</v>
      </c>
      <c r="F325" s="44">
        <f t="shared" si="57"/>
        <v>0</v>
      </c>
      <c r="G325" s="44">
        <f t="shared" si="57"/>
        <v>0</v>
      </c>
      <c r="H325" s="44">
        <f t="shared" si="60"/>
        <v>0</v>
      </c>
      <c r="I325" s="44">
        <f t="shared" si="61"/>
        <v>0</v>
      </c>
      <c r="J325" s="44">
        <f t="shared" si="62"/>
        <v>0</v>
      </c>
      <c r="K325" s="44">
        <f t="shared" si="63"/>
        <v>0</v>
      </c>
      <c r="L325" s="44">
        <f t="shared" si="64"/>
        <v>0</v>
      </c>
      <c r="M325" s="44">
        <f t="shared" ca="1" si="58"/>
        <v>-7.6344211016142547E-4</v>
      </c>
      <c r="N325" s="44">
        <f t="shared" ca="1" si="65"/>
        <v>0</v>
      </c>
      <c r="O325" s="124">
        <f t="shared" ca="1" si="66"/>
        <v>0</v>
      </c>
      <c r="P325" s="44">
        <f t="shared" ca="1" si="67"/>
        <v>0</v>
      </c>
      <c r="Q325" s="44">
        <f t="shared" ca="1" si="68"/>
        <v>0</v>
      </c>
      <c r="R325" s="28">
        <f t="shared" ca="1" si="59"/>
        <v>7.6344211016142547E-4</v>
      </c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</row>
    <row r="326" spans="1:35">
      <c r="A326" s="121"/>
      <c r="B326" s="121"/>
      <c r="C326" s="121"/>
      <c r="D326" s="123">
        <f t="shared" si="56"/>
        <v>0</v>
      </c>
      <c r="E326" s="123">
        <f t="shared" si="56"/>
        <v>0</v>
      </c>
      <c r="F326" s="44">
        <f t="shared" si="57"/>
        <v>0</v>
      </c>
      <c r="G326" s="44">
        <f t="shared" si="57"/>
        <v>0</v>
      </c>
      <c r="H326" s="44">
        <f t="shared" si="60"/>
        <v>0</v>
      </c>
      <c r="I326" s="44">
        <f t="shared" si="61"/>
        <v>0</v>
      </c>
      <c r="J326" s="44">
        <f t="shared" si="62"/>
        <v>0</v>
      </c>
      <c r="K326" s="44">
        <f t="shared" si="63"/>
        <v>0</v>
      </c>
      <c r="L326" s="44">
        <f t="shared" si="64"/>
        <v>0</v>
      </c>
      <c r="M326" s="44">
        <f t="shared" ca="1" si="58"/>
        <v>-7.6344211016142547E-4</v>
      </c>
      <c r="N326" s="44">
        <f t="shared" ca="1" si="65"/>
        <v>0</v>
      </c>
      <c r="O326" s="124">
        <f t="shared" ca="1" si="66"/>
        <v>0</v>
      </c>
      <c r="P326" s="44">
        <f t="shared" ca="1" si="67"/>
        <v>0</v>
      </c>
      <c r="Q326" s="44">
        <f t="shared" ca="1" si="68"/>
        <v>0</v>
      </c>
      <c r="R326" s="28">
        <f t="shared" ca="1" si="59"/>
        <v>7.6344211016142547E-4</v>
      </c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</row>
    <row r="327" spans="1:35">
      <c r="A327" s="121"/>
      <c r="B327" s="121"/>
      <c r="C327" s="121"/>
      <c r="D327" s="123">
        <f t="shared" si="56"/>
        <v>0</v>
      </c>
      <c r="E327" s="123">
        <f t="shared" si="56"/>
        <v>0</v>
      </c>
      <c r="F327" s="44">
        <f t="shared" si="57"/>
        <v>0</v>
      </c>
      <c r="G327" s="44">
        <f t="shared" si="57"/>
        <v>0</v>
      </c>
      <c r="H327" s="44">
        <f t="shared" si="60"/>
        <v>0</v>
      </c>
      <c r="I327" s="44">
        <f t="shared" si="61"/>
        <v>0</v>
      </c>
      <c r="J327" s="44">
        <f t="shared" si="62"/>
        <v>0</v>
      </c>
      <c r="K327" s="44">
        <f t="shared" si="63"/>
        <v>0</v>
      </c>
      <c r="L327" s="44">
        <f t="shared" si="64"/>
        <v>0</v>
      </c>
      <c r="M327" s="44">
        <f t="shared" ca="1" si="58"/>
        <v>-7.6344211016142547E-4</v>
      </c>
      <c r="N327" s="44">
        <f t="shared" ca="1" si="65"/>
        <v>0</v>
      </c>
      <c r="O327" s="124">
        <f t="shared" ca="1" si="66"/>
        <v>0</v>
      </c>
      <c r="P327" s="44">
        <f t="shared" ca="1" si="67"/>
        <v>0</v>
      </c>
      <c r="Q327" s="44">
        <f t="shared" ca="1" si="68"/>
        <v>0</v>
      </c>
      <c r="R327" s="28">
        <f t="shared" ca="1" si="59"/>
        <v>7.6344211016142547E-4</v>
      </c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</row>
    <row r="328" spans="1:35">
      <c r="A328" s="121"/>
      <c r="B328" s="121"/>
      <c r="C328" s="121"/>
      <c r="D328" s="123">
        <f t="shared" si="56"/>
        <v>0</v>
      </c>
      <c r="E328" s="123">
        <f t="shared" si="56"/>
        <v>0</v>
      </c>
      <c r="F328" s="44">
        <f t="shared" si="57"/>
        <v>0</v>
      </c>
      <c r="G328" s="44">
        <f t="shared" si="57"/>
        <v>0</v>
      </c>
      <c r="H328" s="44">
        <f t="shared" si="60"/>
        <v>0</v>
      </c>
      <c r="I328" s="44">
        <f t="shared" si="61"/>
        <v>0</v>
      </c>
      <c r="J328" s="44">
        <f t="shared" si="62"/>
        <v>0</v>
      </c>
      <c r="K328" s="44">
        <f t="shared" si="63"/>
        <v>0</v>
      </c>
      <c r="L328" s="44">
        <f t="shared" si="64"/>
        <v>0</v>
      </c>
      <c r="M328" s="44">
        <f t="shared" ca="1" si="58"/>
        <v>-7.6344211016142547E-4</v>
      </c>
      <c r="N328" s="44">
        <f t="shared" ca="1" si="65"/>
        <v>0</v>
      </c>
      <c r="O328" s="124">
        <f t="shared" ca="1" si="66"/>
        <v>0</v>
      </c>
      <c r="P328" s="44">
        <f t="shared" ca="1" si="67"/>
        <v>0</v>
      </c>
      <c r="Q328" s="44">
        <f t="shared" ca="1" si="68"/>
        <v>0</v>
      </c>
      <c r="R328" s="28">
        <f t="shared" ca="1" si="59"/>
        <v>7.6344211016142547E-4</v>
      </c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</row>
    <row r="329" spans="1:35">
      <c r="A329" s="121"/>
      <c r="B329" s="121"/>
      <c r="C329" s="121"/>
      <c r="D329" s="123">
        <f t="shared" si="56"/>
        <v>0</v>
      </c>
      <c r="E329" s="123">
        <f t="shared" si="56"/>
        <v>0</v>
      </c>
      <c r="F329" s="44">
        <f t="shared" si="57"/>
        <v>0</v>
      </c>
      <c r="G329" s="44">
        <f t="shared" si="57"/>
        <v>0</v>
      </c>
      <c r="H329" s="44">
        <f t="shared" si="60"/>
        <v>0</v>
      </c>
      <c r="I329" s="44">
        <f t="shared" si="61"/>
        <v>0</v>
      </c>
      <c r="J329" s="44">
        <f t="shared" si="62"/>
        <v>0</v>
      </c>
      <c r="K329" s="44">
        <f t="shared" si="63"/>
        <v>0</v>
      </c>
      <c r="L329" s="44">
        <f t="shared" si="64"/>
        <v>0</v>
      </c>
      <c r="M329" s="44">
        <f t="shared" ca="1" si="58"/>
        <v>-7.6344211016142547E-4</v>
      </c>
      <c r="N329" s="44">
        <f t="shared" ca="1" si="65"/>
        <v>0</v>
      </c>
      <c r="O329" s="124">
        <f t="shared" ca="1" si="66"/>
        <v>0</v>
      </c>
      <c r="P329" s="44">
        <f t="shared" ca="1" si="67"/>
        <v>0</v>
      </c>
      <c r="Q329" s="44">
        <f t="shared" ca="1" si="68"/>
        <v>0</v>
      </c>
      <c r="R329" s="28">
        <f t="shared" ca="1" si="59"/>
        <v>7.6344211016142547E-4</v>
      </c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</row>
    <row r="330" spans="1:35">
      <c r="A330" s="121"/>
      <c r="B330" s="121"/>
      <c r="C330" s="121"/>
      <c r="D330" s="123">
        <f t="shared" si="56"/>
        <v>0</v>
      </c>
      <c r="E330" s="123">
        <f t="shared" si="56"/>
        <v>0</v>
      </c>
      <c r="F330" s="44">
        <f t="shared" si="57"/>
        <v>0</v>
      </c>
      <c r="G330" s="44">
        <f t="shared" si="57"/>
        <v>0</v>
      </c>
      <c r="H330" s="44">
        <f t="shared" si="60"/>
        <v>0</v>
      </c>
      <c r="I330" s="44">
        <f t="shared" si="61"/>
        <v>0</v>
      </c>
      <c r="J330" s="44">
        <f t="shared" si="62"/>
        <v>0</v>
      </c>
      <c r="K330" s="44">
        <f t="shared" si="63"/>
        <v>0</v>
      </c>
      <c r="L330" s="44">
        <f t="shared" si="64"/>
        <v>0</v>
      </c>
      <c r="M330" s="44">
        <f t="shared" ca="1" si="58"/>
        <v>-7.6344211016142547E-4</v>
      </c>
      <c r="N330" s="44">
        <f t="shared" ca="1" si="65"/>
        <v>0</v>
      </c>
      <c r="O330" s="124">
        <f t="shared" ca="1" si="66"/>
        <v>0</v>
      </c>
      <c r="P330" s="44">
        <f t="shared" ca="1" si="67"/>
        <v>0</v>
      </c>
      <c r="Q330" s="44">
        <f t="shared" ca="1" si="68"/>
        <v>0</v>
      </c>
      <c r="R330" s="28">
        <f t="shared" ca="1" si="59"/>
        <v>7.6344211016142547E-4</v>
      </c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</row>
    <row r="331" spans="1:35">
      <c r="A331" s="121"/>
      <c r="B331" s="121"/>
      <c r="C331" s="121"/>
      <c r="D331" s="123">
        <f t="shared" si="56"/>
        <v>0</v>
      </c>
      <c r="E331" s="123">
        <f t="shared" si="56"/>
        <v>0</v>
      </c>
      <c r="F331" s="44">
        <f t="shared" si="57"/>
        <v>0</v>
      </c>
      <c r="G331" s="44">
        <f t="shared" si="57"/>
        <v>0</v>
      </c>
      <c r="H331" s="44">
        <f t="shared" si="60"/>
        <v>0</v>
      </c>
      <c r="I331" s="44">
        <f t="shared" si="61"/>
        <v>0</v>
      </c>
      <c r="J331" s="44">
        <f t="shared" si="62"/>
        <v>0</v>
      </c>
      <c r="K331" s="44">
        <f t="shared" si="63"/>
        <v>0</v>
      </c>
      <c r="L331" s="44">
        <f t="shared" si="64"/>
        <v>0</v>
      </c>
      <c r="M331" s="44">
        <f t="shared" ca="1" si="58"/>
        <v>-7.6344211016142547E-4</v>
      </c>
      <c r="N331" s="44">
        <f t="shared" ca="1" si="65"/>
        <v>0</v>
      </c>
      <c r="O331" s="124">
        <f t="shared" ca="1" si="66"/>
        <v>0</v>
      </c>
      <c r="P331" s="44">
        <f t="shared" ca="1" si="67"/>
        <v>0</v>
      </c>
      <c r="Q331" s="44">
        <f t="shared" ca="1" si="68"/>
        <v>0</v>
      </c>
      <c r="R331" s="28">
        <f t="shared" ca="1" si="59"/>
        <v>7.6344211016142547E-4</v>
      </c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</row>
    <row r="332" spans="1:35">
      <c r="A332" s="121"/>
      <c r="B332" s="121"/>
      <c r="C332" s="121"/>
      <c r="D332" s="123">
        <f t="shared" si="56"/>
        <v>0</v>
      </c>
      <c r="E332" s="123">
        <f t="shared" si="56"/>
        <v>0</v>
      </c>
      <c r="F332" s="44">
        <f t="shared" si="57"/>
        <v>0</v>
      </c>
      <c r="G332" s="44">
        <f t="shared" si="57"/>
        <v>0</v>
      </c>
      <c r="H332" s="44">
        <f t="shared" si="60"/>
        <v>0</v>
      </c>
      <c r="I332" s="44">
        <f t="shared" si="61"/>
        <v>0</v>
      </c>
      <c r="J332" s="44">
        <f t="shared" si="62"/>
        <v>0</v>
      </c>
      <c r="K332" s="44">
        <f t="shared" si="63"/>
        <v>0</v>
      </c>
      <c r="L332" s="44">
        <f t="shared" si="64"/>
        <v>0</v>
      </c>
      <c r="M332" s="44">
        <f t="shared" ca="1" si="58"/>
        <v>-7.6344211016142547E-4</v>
      </c>
      <c r="N332" s="44">
        <f t="shared" ca="1" si="65"/>
        <v>0</v>
      </c>
      <c r="O332" s="124">
        <f t="shared" ca="1" si="66"/>
        <v>0</v>
      </c>
      <c r="P332" s="44">
        <f t="shared" ca="1" si="67"/>
        <v>0</v>
      </c>
      <c r="Q332" s="44">
        <f t="shared" ca="1" si="68"/>
        <v>0</v>
      </c>
      <c r="R332" s="28">
        <f t="shared" ca="1" si="59"/>
        <v>7.6344211016142547E-4</v>
      </c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</row>
    <row r="333" spans="1:35">
      <c r="A333" s="121"/>
      <c r="B333" s="121"/>
      <c r="C333" s="121"/>
      <c r="D333" s="123">
        <f t="shared" si="56"/>
        <v>0</v>
      </c>
      <c r="E333" s="123">
        <f t="shared" si="56"/>
        <v>0</v>
      </c>
      <c r="F333" s="44">
        <f t="shared" si="57"/>
        <v>0</v>
      </c>
      <c r="G333" s="44">
        <f t="shared" si="57"/>
        <v>0</v>
      </c>
      <c r="H333" s="44">
        <f t="shared" si="60"/>
        <v>0</v>
      </c>
      <c r="I333" s="44">
        <f t="shared" si="61"/>
        <v>0</v>
      </c>
      <c r="J333" s="44">
        <f t="shared" si="62"/>
        <v>0</v>
      </c>
      <c r="K333" s="44">
        <f t="shared" si="63"/>
        <v>0</v>
      </c>
      <c r="L333" s="44">
        <f t="shared" si="64"/>
        <v>0</v>
      </c>
      <c r="M333" s="44">
        <f t="shared" ca="1" si="58"/>
        <v>-7.6344211016142547E-4</v>
      </c>
      <c r="N333" s="44">
        <f t="shared" ca="1" si="65"/>
        <v>0</v>
      </c>
      <c r="O333" s="124">
        <f t="shared" ca="1" si="66"/>
        <v>0</v>
      </c>
      <c r="P333" s="44">
        <f t="shared" ca="1" si="67"/>
        <v>0</v>
      </c>
      <c r="Q333" s="44">
        <f t="shared" ca="1" si="68"/>
        <v>0</v>
      </c>
      <c r="R333" s="28">
        <f t="shared" ca="1" si="59"/>
        <v>7.6344211016142547E-4</v>
      </c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</row>
    <row r="334" spans="1:35">
      <c r="A334" s="121"/>
      <c r="B334" s="121"/>
      <c r="C334" s="121"/>
      <c r="D334" s="123">
        <f t="shared" si="56"/>
        <v>0</v>
      </c>
      <c r="E334" s="123">
        <f t="shared" si="56"/>
        <v>0</v>
      </c>
      <c r="F334" s="44">
        <f t="shared" si="57"/>
        <v>0</v>
      </c>
      <c r="G334" s="44">
        <f t="shared" si="57"/>
        <v>0</v>
      </c>
      <c r="H334" s="44">
        <f t="shared" si="60"/>
        <v>0</v>
      </c>
      <c r="I334" s="44">
        <f t="shared" si="61"/>
        <v>0</v>
      </c>
      <c r="J334" s="44">
        <f t="shared" si="62"/>
        <v>0</v>
      </c>
      <c r="K334" s="44">
        <f t="shared" si="63"/>
        <v>0</v>
      </c>
      <c r="L334" s="44">
        <f t="shared" si="64"/>
        <v>0</v>
      </c>
      <c r="M334" s="44">
        <f t="shared" ca="1" si="58"/>
        <v>-7.6344211016142547E-4</v>
      </c>
      <c r="N334" s="44">
        <f t="shared" ca="1" si="65"/>
        <v>0</v>
      </c>
      <c r="O334" s="124">
        <f t="shared" ca="1" si="66"/>
        <v>0</v>
      </c>
      <c r="P334" s="44">
        <f t="shared" ca="1" si="67"/>
        <v>0</v>
      </c>
      <c r="Q334" s="44">
        <f t="shared" ca="1" si="68"/>
        <v>0</v>
      </c>
      <c r="R334" s="28">
        <f t="shared" ca="1" si="59"/>
        <v>7.6344211016142547E-4</v>
      </c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</row>
    <row r="335" spans="1:35">
      <c r="A335" s="121"/>
      <c r="B335" s="121"/>
      <c r="C335" s="121"/>
      <c r="D335" s="123">
        <f>A335/A$18</f>
        <v>0</v>
      </c>
      <c r="E335" s="123">
        <f>B335/B$18</f>
        <v>0</v>
      </c>
      <c r="F335" s="44">
        <f>$C335*D335</f>
        <v>0</v>
      </c>
      <c r="G335" s="44">
        <f>$C335*E335</f>
        <v>0</v>
      </c>
      <c r="H335" s="44">
        <f>C335*D335*D335</f>
        <v>0</v>
      </c>
      <c r="I335" s="44">
        <f>C335*D335*D335*D335</f>
        <v>0</v>
      </c>
      <c r="J335" s="44">
        <f>C335*D335*D335*D335*D335</f>
        <v>0</v>
      </c>
      <c r="K335" s="44">
        <f>C335*E335*D335</f>
        <v>0</v>
      </c>
      <c r="L335" s="44">
        <f>C335*E335*D335*D335</f>
        <v>0</v>
      </c>
      <c r="M335" s="44">
        <f t="shared" ca="1" si="58"/>
        <v>-7.6344211016142547E-4</v>
      </c>
      <c r="N335" s="44">
        <f ca="1">C335*(M335-E335)^2</f>
        <v>0</v>
      </c>
      <c r="O335" s="124">
        <f ca="1">(C335*O$1-O$2*F335+O$3*H335)^2</f>
        <v>0</v>
      </c>
      <c r="P335" s="44">
        <f ca="1">(-C335*O$2+O$4*F335-O$5*H335)^2</f>
        <v>0</v>
      </c>
      <c r="Q335" s="44">
        <f ca="1">+(C335*O$3-F335*O$5+H335*O$6)^2</f>
        <v>0</v>
      </c>
      <c r="R335" s="28">
        <f t="shared" ca="1" si="59"/>
        <v>7.6344211016142547E-4</v>
      </c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</row>
    <row r="336" spans="1:35">
      <c r="A336" s="28"/>
      <c r="B336" s="28"/>
      <c r="C336" s="121"/>
      <c r="D336" s="123">
        <f t="shared" ref="D336:E399" si="69">A336/A$18</f>
        <v>0</v>
      </c>
      <c r="E336" s="123">
        <f t="shared" si="69"/>
        <v>0</v>
      </c>
      <c r="F336" s="44">
        <f t="shared" ref="F336:G399" si="70">$C336*D336</f>
        <v>0</v>
      </c>
      <c r="G336" s="44">
        <f t="shared" si="70"/>
        <v>0</v>
      </c>
      <c r="H336" s="44">
        <f t="shared" ref="H336:H399" si="71">C336*D336*D336</f>
        <v>0</v>
      </c>
      <c r="I336" s="44">
        <f t="shared" ref="I336:I399" si="72">C336*D336*D336*D336</f>
        <v>0</v>
      </c>
      <c r="J336" s="44">
        <f t="shared" ref="J336:J399" si="73">C336*D336*D336*D336*D336</f>
        <v>0</v>
      </c>
      <c r="K336" s="44">
        <f t="shared" ref="K336:K399" si="74">C336*E336*D336</f>
        <v>0</v>
      </c>
      <c r="L336" s="44">
        <f t="shared" ref="L336:L399" si="75">C336*E336*D336*D336</f>
        <v>0</v>
      </c>
      <c r="M336" s="44">
        <f t="shared" ca="1" si="58"/>
        <v>-7.6344211016142547E-4</v>
      </c>
      <c r="N336" s="44">
        <f t="shared" ref="N336:N399" ca="1" si="76">C336*(M336-E336)^2</f>
        <v>0</v>
      </c>
      <c r="O336" s="124">
        <f t="shared" ref="O336:O399" ca="1" si="77">(C336*O$1-O$2*F336+O$3*H336)^2</f>
        <v>0</v>
      </c>
      <c r="P336" s="44">
        <f t="shared" ref="P336:P399" ca="1" si="78">(-C336*O$2+O$4*F336-O$5*H336)^2</f>
        <v>0</v>
      </c>
      <c r="Q336" s="44">
        <f t="shared" ref="Q336:Q399" ca="1" si="79">+(C336*O$3-F336*O$5+H336*O$6)^2</f>
        <v>0</v>
      </c>
      <c r="R336" s="28">
        <f t="shared" ca="1" si="59"/>
        <v>7.6344211016142547E-4</v>
      </c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</row>
    <row r="337" spans="1:35">
      <c r="A337" s="28"/>
      <c r="B337" s="28"/>
      <c r="C337" s="121"/>
      <c r="D337" s="123">
        <f t="shared" si="69"/>
        <v>0</v>
      </c>
      <c r="E337" s="123">
        <f t="shared" si="69"/>
        <v>0</v>
      </c>
      <c r="F337" s="44">
        <f t="shared" si="70"/>
        <v>0</v>
      </c>
      <c r="G337" s="44">
        <f t="shared" si="70"/>
        <v>0</v>
      </c>
      <c r="H337" s="44">
        <f t="shared" si="71"/>
        <v>0</v>
      </c>
      <c r="I337" s="44">
        <f t="shared" si="72"/>
        <v>0</v>
      </c>
      <c r="J337" s="44">
        <f t="shared" si="73"/>
        <v>0</v>
      </c>
      <c r="K337" s="44">
        <f t="shared" si="74"/>
        <v>0</v>
      </c>
      <c r="L337" s="44">
        <f t="shared" si="75"/>
        <v>0</v>
      </c>
      <c r="M337" s="44">
        <f t="shared" ca="1" si="58"/>
        <v>-7.6344211016142547E-4</v>
      </c>
      <c r="N337" s="44">
        <f t="shared" ca="1" si="76"/>
        <v>0</v>
      </c>
      <c r="O337" s="124">
        <f t="shared" ca="1" si="77"/>
        <v>0</v>
      </c>
      <c r="P337" s="44">
        <f t="shared" ca="1" si="78"/>
        <v>0</v>
      </c>
      <c r="Q337" s="44">
        <f t="shared" ca="1" si="79"/>
        <v>0</v>
      </c>
      <c r="R337" s="28">
        <f t="shared" ca="1" si="59"/>
        <v>7.6344211016142547E-4</v>
      </c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</row>
    <row r="338" spans="1:35">
      <c r="A338" s="28"/>
      <c r="B338" s="28"/>
      <c r="C338" s="121"/>
      <c r="D338" s="123">
        <f t="shared" si="69"/>
        <v>0</v>
      </c>
      <c r="E338" s="123">
        <f t="shared" si="69"/>
        <v>0</v>
      </c>
      <c r="F338" s="44">
        <f t="shared" si="70"/>
        <v>0</v>
      </c>
      <c r="G338" s="44">
        <f t="shared" si="70"/>
        <v>0</v>
      </c>
      <c r="H338" s="44">
        <f t="shared" si="71"/>
        <v>0</v>
      </c>
      <c r="I338" s="44">
        <f t="shared" si="72"/>
        <v>0</v>
      </c>
      <c r="J338" s="44">
        <f t="shared" si="73"/>
        <v>0</v>
      </c>
      <c r="K338" s="44">
        <f t="shared" si="74"/>
        <v>0</v>
      </c>
      <c r="L338" s="44">
        <f t="shared" si="75"/>
        <v>0</v>
      </c>
      <c r="M338" s="44">
        <f t="shared" ca="1" si="58"/>
        <v>-7.6344211016142547E-4</v>
      </c>
      <c r="N338" s="44">
        <f t="shared" ca="1" si="76"/>
        <v>0</v>
      </c>
      <c r="O338" s="124">
        <f t="shared" ca="1" si="77"/>
        <v>0</v>
      </c>
      <c r="P338" s="44">
        <f t="shared" ca="1" si="78"/>
        <v>0</v>
      </c>
      <c r="Q338" s="44">
        <f t="shared" ca="1" si="79"/>
        <v>0</v>
      </c>
      <c r="R338" s="28">
        <f t="shared" ca="1" si="59"/>
        <v>7.6344211016142547E-4</v>
      </c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</row>
    <row r="339" spans="1:35">
      <c r="A339" s="28"/>
      <c r="B339" s="28"/>
      <c r="C339" s="121"/>
      <c r="D339" s="123">
        <f t="shared" si="69"/>
        <v>0</v>
      </c>
      <c r="E339" s="123">
        <f t="shared" si="69"/>
        <v>0</v>
      </c>
      <c r="F339" s="44">
        <f t="shared" si="70"/>
        <v>0</v>
      </c>
      <c r="G339" s="44">
        <f t="shared" si="70"/>
        <v>0</v>
      </c>
      <c r="H339" s="44">
        <f t="shared" si="71"/>
        <v>0</v>
      </c>
      <c r="I339" s="44">
        <f t="shared" si="72"/>
        <v>0</v>
      </c>
      <c r="J339" s="44">
        <f t="shared" si="73"/>
        <v>0</v>
      </c>
      <c r="K339" s="44">
        <f t="shared" si="74"/>
        <v>0</v>
      </c>
      <c r="L339" s="44">
        <f t="shared" si="75"/>
        <v>0</v>
      </c>
      <c r="M339" s="44">
        <f t="shared" ca="1" si="58"/>
        <v>-7.6344211016142547E-4</v>
      </c>
      <c r="N339" s="44">
        <f t="shared" ca="1" si="76"/>
        <v>0</v>
      </c>
      <c r="O339" s="124">
        <f t="shared" ca="1" si="77"/>
        <v>0</v>
      </c>
      <c r="P339" s="44">
        <f t="shared" ca="1" si="78"/>
        <v>0</v>
      </c>
      <c r="Q339" s="44">
        <f t="shared" ca="1" si="79"/>
        <v>0</v>
      </c>
      <c r="R339" s="28">
        <f t="shared" ca="1" si="59"/>
        <v>7.6344211016142547E-4</v>
      </c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</row>
    <row r="340" spans="1:35">
      <c r="A340" s="28"/>
      <c r="B340" s="28"/>
      <c r="C340" s="121"/>
      <c r="D340" s="123">
        <f t="shared" si="69"/>
        <v>0</v>
      </c>
      <c r="E340" s="123">
        <f t="shared" si="69"/>
        <v>0</v>
      </c>
      <c r="F340" s="44">
        <f t="shared" si="70"/>
        <v>0</v>
      </c>
      <c r="G340" s="44">
        <f t="shared" si="70"/>
        <v>0</v>
      </c>
      <c r="H340" s="44">
        <f t="shared" si="71"/>
        <v>0</v>
      </c>
      <c r="I340" s="44">
        <f t="shared" si="72"/>
        <v>0</v>
      </c>
      <c r="J340" s="44">
        <f t="shared" si="73"/>
        <v>0</v>
      </c>
      <c r="K340" s="44">
        <f t="shared" si="74"/>
        <v>0</v>
      </c>
      <c r="L340" s="44">
        <f t="shared" si="75"/>
        <v>0</v>
      </c>
      <c r="M340" s="44">
        <f t="shared" ca="1" si="58"/>
        <v>-7.6344211016142547E-4</v>
      </c>
      <c r="N340" s="44">
        <f t="shared" ca="1" si="76"/>
        <v>0</v>
      </c>
      <c r="O340" s="124">
        <f t="shared" ca="1" si="77"/>
        <v>0</v>
      </c>
      <c r="P340" s="44">
        <f t="shared" ca="1" si="78"/>
        <v>0</v>
      </c>
      <c r="Q340" s="44">
        <f t="shared" ca="1" si="79"/>
        <v>0</v>
      </c>
      <c r="R340" s="28">
        <f t="shared" ca="1" si="59"/>
        <v>7.6344211016142547E-4</v>
      </c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</row>
    <row r="341" spans="1:35">
      <c r="A341" s="28"/>
      <c r="B341" s="28"/>
      <c r="C341" s="121"/>
      <c r="D341" s="123">
        <f t="shared" si="69"/>
        <v>0</v>
      </c>
      <c r="E341" s="123">
        <f t="shared" si="69"/>
        <v>0</v>
      </c>
      <c r="F341" s="44">
        <f t="shared" si="70"/>
        <v>0</v>
      </c>
      <c r="G341" s="44">
        <f t="shared" si="70"/>
        <v>0</v>
      </c>
      <c r="H341" s="44">
        <f t="shared" si="71"/>
        <v>0</v>
      </c>
      <c r="I341" s="44">
        <f t="shared" si="72"/>
        <v>0</v>
      </c>
      <c r="J341" s="44">
        <f t="shared" si="73"/>
        <v>0</v>
      </c>
      <c r="K341" s="44">
        <f t="shared" si="74"/>
        <v>0</v>
      </c>
      <c r="L341" s="44">
        <f t="shared" si="75"/>
        <v>0</v>
      </c>
      <c r="M341" s="44">
        <f t="shared" ref="M341:M404" ca="1" si="80">+E$4+E$5*D341+E$6*D341^2</f>
        <v>-7.6344211016142547E-4</v>
      </c>
      <c r="N341" s="44">
        <f t="shared" ca="1" si="76"/>
        <v>0</v>
      </c>
      <c r="O341" s="124">
        <f t="shared" ca="1" si="77"/>
        <v>0</v>
      </c>
      <c r="P341" s="44">
        <f t="shared" ca="1" si="78"/>
        <v>0</v>
      </c>
      <c r="Q341" s="44">
        <f t="shared" ca="1" si="79"/>
        <v>0</v>
      </c>
      <c r="R341" s="28">
        <f t="shared" ref="R341:R404" ca="1" si="81">+E341-M341</f>
        <v>7.6344211016142547E-4</v>
      </c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</row>
    <row r="342" spans="1:35">
      <c r="A342" s="28"/>
      <c r="B342" s="28"/>
      <c r="C342" s="121"/>
      <c r="D342" s="123">
        <f t="shared" si="69"/>
        <v>0</v>
      </c>
      <c r="E342" s="123">
        <f t="shared" si="69"/>
        <v>0</v>
      </c>
      <c r="F342" s="44">
        <f t="shared" si="70"/>
        <v>0</v>
      </c>
      <c r="G342" s="44">
        <f t="shared" si="70"/>
        <v>0</v>
      </c>
      <c r="H342" s="44">
        <f t="shared" si="71"/>
        <v>0</v>
      </c>
      <c r="I342" s="44">
        <f t="shared" si="72"/>
        <v>0</v>
      </c>
      <c r="J342" s="44">
        <f t="shared" si="73"/>
        <v>0</v>
      </c>
      <c r="K342" s="44">
        <f t="shared" si="74"/>
        <v>0</v>
      </c>
      <c r="L342" s="44">
        <f t="shared" si="75"/>
        <v>0</v>
      </c>
      <c r="M342" s="44">
        <f t="shared" ca="1" si="80"/>
        <v>-7.6344211016142547E-4</v>
      </c>
      <c r="N342" s="44">
        <f t="shared" ca="1" si="76"/>
        <v>0</v>
      </c>
      <c r="O342" s="124">
        <f t="shared" ca="1" si="77"/>
        <v>0</v>
      </c>
      <c r="P342" s="44">
        <f t="shared" ca="1" si="78"/>
        <v>0</v>
      </c>
      <c r="Q342" s="44">
        <f t="shared" ca="1" si="79"/>
        <v>0</v>
      </c>
      <c r="R342" s="28">
        <f t="shared" ca="1" si="81"/>
        <v>7.6344211016142547E-4</v>
      </c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</row>
    <row r="343" spans="1:35">
      <c r="A343" s="28"/>
      <c r="B343" s="28"/>
      <c r="C343" s="121"/>
      <c r="D343" s="123">
        <f t="shared" si="69"/>
        <v>0</v>
      </c>
      <c r="E343" s="123">
        <f t="shared" si="69"/>
        <v>0</v>
      </c>
      <c r="F343" s="44">
        <f t="shared" si="70"/>
        <v>0</v>
      </c>
      <c r="G343" s="44">
        <f t="shared" si="70"/>
        <v>0</v>
      </c>
      <c r="H343" s="44">
        <f t="shared" si="71"/>
        <v>0</v>
      </c>
      <c r="I343" s="44">
        <f t="shared" si="72"/>
        <v>0</v>
      </c>
      <c r="J343" s="44">
        <f t="shared" si="73"/>
        <v>0</v>
      </c>
      <c r="K343" s="44">
        <f t="shared" si="74"/>
        <v>0</v>
      </c>
      <c r="L343" s="44">
        <f t="shared" si="75"/>
        <v>0</v>
      </c>
      <c r="M343" s="44">
        <f t="shared" ca="1" si="80"/>
        <v>-7.6344211016142547E-4</v>
      </c>
      <c r="N343" s="44">
        <f t="shared" ca="1" si="76"/>
        <v>0</v>
      </c>
      <c r="O343" s="124">
        <f t="shared" ca="1" si="77"/>
        <v>0</v>
      </c>
      <c r="P343" s="44">
        <f t="shared" ca="1" si="78"/>
        <v>0</v>
      </c>
      <c r="Q343" s="44">
        <f t="shared" ca="1" si="79"/>
        <v>0</v>
      </c>
      <c r="R343" s="28">
        <f t="shared" ca="1" si="81"/>
        <v>7.6344211016142547E-4</v>
      </c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</row>
    <row r="344" spans="1:35">
      <c r="A344" s="28"/>
      <c r="B344" s="28"/>
      <c r="C344" s="121"/>
      <c r="D344" s="123">
        <f t="shared" si="69"/>
        <v>0</v>
      </c>
      <c r="E344" s="123">
        <f t="shared" si="69"/>
        <v>0</v>
      </c>
      <c r="F344" s="44">
        <f t="shared" si="70"/>
        <v>0</v>
      </c>
      <c r="G344" s="44">
        <f t="shared" si="70"/>
        <v>0</v>
      </c>
      <c r="H344" s="44">
        <f t="shared" si="71"/>
        <v>0</v>
      </c>
      <c r="I344" s="44">
        <f t="shared" si="72"/>
        <v>0</v>
      </c>
      <c r="J344" s="44">
        <f t="shared" si="73"/>
        <v>0</v>
      </c>
      <c r="K344" s="44">
        <f t="shared" si="74"/>
        <v>0</v>
      </c>
      <c r="L344" s="44">
        <f t="shared" si="75"/>
        <v>0</v>
      </c>
      <c r="M344" s="44">
        <f t="shared" ca="1" si="80"/>
        <v>-7.6344211016142547E-4</v>
      </c>
      <c r="N344" s="44">
        <f t="shared" ca="1" si="76"/>
        <v>0</v>
      </c>
      <c r="O344" s="124">
        <f t="shared" ca="1" si="77"/>
        <v>0</v>
      </c>
      <c r="P344" s="44">
        <f t="shared" ca="1" si="78"/>
        <v>0</v>
      </c>
      <c r="Q344" s="44">
        <f t="shared" ca="1" si="79"/>
        <v>0</v>
      </c>
      <c r="R344" s="28">
        <f t="shared" ca="1" si="81"/>
        <v>7.6344211016142547E-4</v>
      </c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</row>
    <row r="345" spans="1:35">
      <c r="A345" s="28"/>
      <c r="B345" s="28"/>
      <c r="C345" s="121"/>
      <c r="D345" s="123">
        <f t="shared" si="69"/>
        <v>0</v>
      </c>
      <c r="E345" s="123">
        <f t="shared" si="69"/>
        <v>0</v>
      </c>
      <c r="F345" s="44">
        <f t="shared" si="70"/>
        <v>0</v>
      </c>
      <c r="G345" s="44">
        <f t="shared" si="70"/>
        <v>0</v>
      </c>
      <c r="H345" s="44">
        <f t="shared" si="71"/>
        <v>0</v>
      </c>
      <c r="I345" s="44">
        <f t="shared" si="72"/>
        <v>0</v>
      </c>
      <c r="J345" s="44">
        <f t="shared" si="73"/>
        <v>0</v>
      </c>
      <c r="K345" s="44">
        <f t="shared" si="74"/>
        <v>0</v>
      </c>
      <c r="L345" s="44">
        <f t="shared" si="75"/>
        <v>0</v>
      </c>
      <c r="M345" s="44">
        <f t="shared" ca="1" si="80"/>
        <v>-7.6344211016142547E-4</v>
      </c>
      <c r="N345" s="44">
        <f t="shared" ca="1" si="76"/>
        <v>0</v>
      </c>
      <c r="O345" s="124">
        <f t="shared" ca="1" si="77"/>
        <v>0</v>
      </c>
      <c r="P345" s="44">
        <f t="shared" ca="1" si="78"/>
        <v>0</v>
      </c>
      <c r="Q345" s="44">
        <f t="shared" ca="1" si="79"/>
        <v>0</v>
      </c>
      <c r="R345" s="28">
        <f t="shared" ca="1" si="81"/>
        <v>7.6344211016142547E-4</v>
      </c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</row>
    <row r="346" spans="1:35">
      <c r="A346" s="28"/>
      <c r="B346" s="28"/>
      <c r="C346" s="121"/>
      <c r="D346" s="123">
        <f t="shared" si="69"/>
        <v>0</v>
      </c>
      <c r="E346" s="123">
        <f t="shared" si="69"/>
        <v>0</v>
      </c>
      <c r="F346" s="44">
        <f t="shared" si="70"/>
        <v>0</v>
      </c>
      <c r="G346" s="44">
        <f t="shared" si="70"/>
        <v>0</v>
      </c>
      <c r="H346" s="44">
        <f t="shared" si="71"/>
        <v>0</v>
      </c>
      <c r="I346" s="44">
        <f t="shared" si="72"/>
        <v>0</v>
      </c>
      <c r="J346" s="44">
        <f t="shared" si="73"/>
        <v>0</v>
      </c>
      <c r="K346" s="44">
        <f t="shared" si="74"/>
        <v>0</v>
      </c>
      <c r="L346" s="44">
        <f t="shared" si="75"/>
        <v>0</v>
      </c>
      <c r="M346" s="44">
        <f t="shared" ca="1" si="80"/>
        <v>-7.6344211016142547E-4</v>
      </c>
      <c r="N346" s="44">
        <f t="shared" ca="1" si="76"/>
        <v>0</v>
      </c>
      <c r="O346" s="124">
        <f t="shared" ca="1" si="77"/>
        <v>0</v>
      </c>
      <c r="P346" s="44">
        <f t="shared" ca="1" si="78"/>
        <v>0</v>
      </c>
      <c r="Q346" s="44">
        <f t="shared" ca="1" si="79"/>
        <v>0</v>
      </c>
      <c r="R346" s="28">
        <f t="shared" ca="1" si="81"/>
        <v>7.6344211016142547E-4</v>
      </c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</row>
    <row r="347" spans="1:35">
      <c r="A347" s="28"/>
      <c r="B347" s="28"/>
      <c r="C347" s="121"/>
      <c r="D347" s="123">
        <f t="shared" si="69"/>
        <v>0</v>
      </c>
      <c r="E347" s="123">
        <f t="shared" si="69"/>
        <v>0</v>
      </c>
      <c r="F347" s="44">
        <f t="shared" si="70"/>
        <v>0</v>
      </c>
      <c r="G347" s="44">
        <f t="shared" si="70"/>
        <v>0</v>
      </c>
      <c r="H347" s="44">
        <f t="shared" si="71"/>
        <v>0</v>
      </c>
      <c r="I347" s="44">
        <f t="shared" si="72"/>
        <v>0</v>
      </c>
      <c r="J347" s="44">
        <f t="shared" si="73"/>
        <v>0</v>
      </c>
      <c r="K347" s="44">
        <f t="shared" si="74"/>
        <v>0</v>
      </c>
      <c r="L347" s="44">
        <f t="shared" si="75"/>
        <v>0</v>
      </c>
      <c r="M347" s="44">
        <f t="shared" ca="1" si="80"/>
        <v>-7.6344211016142547E-4</v>
      </c>
      <c r="N347" s="44">
        <f t="shared" ca="1" si="76"/>
        <v>0</v>
      </c>
      <c r="O347" s="124">
        <f t="shared" ca="1" si="77"/>
        <v>0</v>
      </c>
      <c r="P347" s="44">
        <f t="shared" ca="1" si="78"/>
        <v>0</v>
      </c>
      <c r="Q347" s="44">
        <f t="shared" ca="1" si="79"/>
        <v>0</v>
      </c>
      <c r="R347" s="28">
        <f t="shared" ca="1" si="81"/>
        <v>7.6344211016142547E-4</v>
      </c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</row>
    <row r="348" spans="1:35">
      <c r="A348" s="28"/>
      <c r="B348" s="28"/>
      <c r="C348" s="121"/>
      <c r="D348" s="123">
        <f t="shared" si="69"/>
        <v>0</v>
      </c>
      <c r="E348" s="123">
        <f t="shared" si="69"/>
        <v>0</v>
      </c>
      <c r="F348" s="44">
        <f t="shared" si="70"/>
        <v>0</v>
      </c>
      <c r="G348" s="44">
        <f t="shared" si="70"/>
        <v>0</v>
      </c>
      <c r="H348" s="44">
        <f t="shared" si="71"/>
        <v>0</v>
      </c>
      <c r="I348" s="44">
        <f t="shared" si="72"/>
        <v>0</v>
      </c>
      <c r="J348" s="44">
        <f t="shared" si="73"/>
        <v>0</v>
      </c>
      <c r="K348" s="44">
        <f t="shared" si="74"/>
        <v>0</v>
      </c>
      <c r="L348" s="44">
        <f t="shared" si="75"/>
        <v>0</v>
      </c>
      <c r="M348" s="44">
        <f t="shared" ca="1" si="80"/>
        <v>-7.6344211016142547E-4</v>
      </c>
      <c r="N348" s="44">
        <f t="shared" ca="1" si="76"/>
        <v>0</v>
      </c>
      <c r="O348" s="124">
        <f t="shared" ca="1" si="77"/>
        <v>0</v>
      </c>
      <c r="P348" s="44">
        <f t="shared" ca="1" si="78"/>
        <v>0</v>
      </c>
      <c r="Q348" s="44">
        <f t="shared" ca="1" si="79"/>
        <v>0</v>
      </c>
      <c r="R348" s="28">
        <f t="shared" ca="1" si="81"/>
        <v>7.6344211016142547E-4</v>
      </c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</row>
    <row r="349" spans="1:35">
      <c r="A349" s="28"/>
      <c r="B349" s="28"/>
      <c r="C349" s="121"/>
      <c r="D349" s="123">
        <f t="shared" si="69"/>
        <v>0</v>
      </c>
      <c r="E349" s="123">
        <f t="shared" si="69"/>
        <v>0</v>
      </c>
      <c r="F349" s="44">
        <f t="shared" si="70"/>
        <v>0</v>
      </c>
      <c r="G349" s="44">
        <f t="shared" si="70"/>
        <v>0</v>
      </c>
      <c r="H349" s="44">
        <f t="shared" si="71"/>
        <v>0</v>
      </c>
      <c r="I349" s="44">
        <f t="shared" si="72"/>
        <v>0</v>
      </c>
      <c r="J349" s="44">
        <f t="shared" si="73"/>
        <v>0</v>
      </c>
      <c r="K349" s="44">
        <f t="shared" si="74"/>
        <v>0</v>
      </c>
      <c r="L349" s="44">
        <f t="shared" si="75"/>
        <v>0</v>
      </c>
      <c r="M349" s="44">
        <f t="shared" ca="1" si="80"/>
        <v>-7.6344211016142547E-4</v>
      </c>
      <c r="N349" s="44">
        <f t="shared" ca="1" si="76"/>
        <v>0</v>
      </c>
      <c r="O349" s="124">
        <f t="shared" ca="1" si="77"/>
        <v>0</v>
      </c>
      <c r="P349" s="44">
        <f t="shared" ca="1" si="78"/>
        <v>0</v>
      </c>
      <c r="Q349" s="44">
        <f t="shared" ca="1" si="79"/>
        <v>0</v>
      </c>
      <c r="R349" s="28">
        <f t="shared" ca="1" si="81"/>
        <v>7.6344211016142547E-4</v>
      </c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</row>
    <row r="350" spans="1:35">
      <c r="A350" s="28"/>
      <c r="B350" s="28"/>
      <c r="C350" s="121"/>
      <c r="D350" s="123">
        <f t="shared" si="69"/>
        <v>0</v>
      </c>
      <c r="E350" s="123">
        <f t="shared" si="69"/>
        <v>0</v>
      </c>
      <c r="F350" s="44">
        <f t="shared" si="70"/>
        <v>0</v>
      </c>
      <c r="G350" s="44">
        <f t="shared" si="70"/>
        <v>0</v>
      </c>
      <c r="H350" s="44">
        <f t="shared" si="71"/>
        <v>0</v>
      </c>
      <c r="I350" s="44">
        <f t="shared" si="72"/>
        <v>0</v>
      </c>
      <c r="J350" s="44">
        <f t="shared" si="73"/>
        <v>0</v>
      </c>
      <c r="K350" s="44">
        <f t="shared" si="74"/>
        <v>0</v>
      </c>
      <c r="L350" s="44">
        <f t="shared" si="75"/>
        <v>0</v>
      </c>
      <c r="M350" s="44">
        <f t="shared" ca="1" si="80"/>
        <v>-7.6344211016142547E-4</v>
      </c>
      <c r="N350" s="44">
        <f t="shared" ca="1" si="76"/>
        <v>0</v>
      </c>
      <c r="O350" s="124">
        <f t="shared" ca="1" si="77"/>
        <v>0</v>
      </c>
      <c r="P350" s="44">
        <f t="shared" ca="1" si="78"/>
        <v>0</v>
      </c>
      <c r="Q350" s="44">
        <f t="shared" ca="1" si="79"/>
        <v>0</v>
      </c>
      <c r="R350" s="28">
        <f t="shared" ca="1" si="81"/>
        <v>7.6344211016142547E-4</v>
      </c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</row>
    <row r="351" spans="1:35">
      <c r="A351" s="28"/>
      <c r="B351" s="28"/>
      <c r="C351" s="121"/>
      <c r="D351" s="123">
        <f t="shared" si="69"/>
        <v>0</v>
      </c>
      <c r="E351" s="123">
        <f t="shared" si="69"/>
        <v>0</v>
      </c>
      <c r="F351" s="44">
        <f t="shared" si="70"/>
        <v>0</v>
      </c>
      <c r="G351" s="44">
        <f t="shared" si="70"/>
        <v>0</v>
      </c>
      <c r="H351" s="44">
        <f t="shared" si="71"/>
        <v>0</v>
      </c>
      <c r="I351" s="44">
        <f t="shared" si="72"/>
        <v>0</v>
      </c>
      <c r="J351" s="44">
        <f t="shared" si="73"/>
        <v>0</v>
      </c>
      <c r="K351" s="44">
        <f t="shared" si="74"/>
        <v>0</v>
      </c>
      <c r="L351" s="44">
        <f t="shared" si="75"/>
        <v>0</v>
      </c>
      <c r="M351" s="44">
        <f t="shared" ca="1" si="80"/>
        <v>-7.6344211016142547E-4</v>
      </c>
      <c r="N351" s="44">
        <f t="shared" ca="1" si="76"/>
        <v>0</v>
      </c>
      <c r="O351" s="124">
        <f t="shared" ca="1" si="77"/>
        <v>0</v>
      </c>
      <c r="P351" s="44">
        <f t="shared" ca="1" si="78"/>
        <v>0</v>
      </c>
      <c r="Q351" s="44">
        <f t="shared" ca="1" si="79"/>
        <v>0</v>
      </c>
      <c r="R351" s="28">
        <f t="shared" ca="1" si="81"/>
        <v>7.6344211016142547E-4</v>
      </c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</row>
    <row r="352" spans="1:35">
      <c r="A352" s="28"/>
      <c r="B352" s="28"/>
      <c r="C352" s="121"/>
      <c r="D352" s="123">
        <f t="shared" si="69"/>
        <v>0</v>
      </c>
      <c r="E352" s="123">
        <f t="shared" si="69"/>
        <v>0</v>
      </c>
      <c r="F352" s="44">
        <f t="shared" si="70"/>
        <v>0</v>
      </c>
      <c r="G352" s="44">
        <f t="shared" si="70"/>
        <v>0</v>
      </c>
      <c r="H352" s="44">
        <f t="shared" si="71"/>
        <v>0</v>
      </c>
      <c r="I352" s="44">
        <f t="shared" si="72"/>
        <v>0</v>
      </c>
      <c r="J352" s="44">
        <f t="shared" si="73"/>
        <v>0</v>
      </c>
      <c r="K352" s="44">
        <f t="shared" si="74"/>
        <v>0</v>
      </c>
      <c r="L352" s="44">
        <f t="shared" si="75"/>
        <v>0</v>
      </c>
      <c r="M352" s="44">
        <f t="shared" ca="1" si="80"/>
        <v>-7.6344211016142547E-4</v>
      </c>
      <c r="N352" s="44">
        <f t="shared" ca="1" si="76"/>
        <v>0</v>
      </c>
      <c r="O352" s="124">
        <f t="shared" ca="1" si="77"/>
        <v>0</v>
      </c>
      <c r="P352" s="44">
        <f t="shared" ca="1" si="78"/>
        <v>0</v>
      </c>
      <c r="Q352" s="44">
        <f t="shared" ca="1" si="79"/>
        <v>0</v>
      </c>
      <c r="R352" s="28">
        <f t="shared" ca="1" si="81"/>
        <v>7.6344211016142547E-4</v>
      </c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</row>
    <row r="353" spans="1:35">
      <c r="A353" s="28"/>
      <c r="B353" s="28"/>
      <c r="C353" s="121"/>
      <c r="D353" s="123">
        <f t="shared" si="69"/>
        <v>0</v>
      </c>
      <c r="E353" s="123">
        <f t="shared" si="69"/>
        <v>0</v>
      </c>
      <c r="F353" s="44">
        <f t="shared" si="70"/>
        <v>0</v>
      </c>
      <c r="G353" s="44">
        <f t="shared" si="70"/>
        <v>0</v>
      </c>
      <c r="H353" s="44">
        <f t="shared" si="71"/>
        <v>0</v>
      </c>
      <c r="I353" s="44">
        <f t="shared" si="72"/>
        <v>0</v>
      </c>
      <c r="J353" s="44">
        <f t="shared" si="73"/>
        <v>0</v>
      </c>
      <c r="K353" s="44">
        <f t="shared" si="74"/>
        <v>0</v>
      </c>
      <c r="L353" s="44">
        <f t="shared" si="75"/>
        <v>0</v>
      </c>
      <c r="M353" s="44">
        <f t="shared" ca="1" si="80"/>
        <v>-7.6344211016142547E-4</v>
      </c>
      <c r="N353" s="44">
        <f t="shared" ca="1" si="76"/>
        <v>0</v>
      </c>
      <c r="O353" s="124">
        <f t="shared" ca="1" si="77"/>
        <v>0</v>
      </c>
      <c r="P353" s="44">
        <f t="shared" ca="1" si="78"/>
        <v>0</v>
      </c>
      <c r="Q353" s="44">
        <f t="shared" ca="1" si="79"/>
        <v>0</v>
      </c>
      <c r="R353" s="28">
        <f t="shared" ca="1" si="81"/>
        <v>7.6344211016142547E-4</v>
      </c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</row>
    <row r="354" spans="1:35">
      <c r="A354" s="28"/>
      <c r="B354" s="28"/>
      <c r="C354" s="121"/>
      <c r="D354" s="123">
        <f t="shared" si="69"/>
        <v>0</v>
      </c>
      <c r="E354" s="123">
        <f t="shared" si="69"/>
        <v>0</v>
      </c>
      <c r="F354" s="44">
        <f t="shared" si="70"/>
        <v>0</v>
      </c>
      <c r="G354" s="44">
        <f t="shared" si="70"/>
        <v>0</v>
      </c>
      <c r="H354" s="44">
        <f t="shared" si="71"/>
        <v>0</v>
      </c>
      <c r="I354" s="44">
        <f t="shared" si="72"/>
        <v>0</v>
      </c>
      <c r="J354" s="44">
        <f t="shared" si="73"/>
        <v>0</v>
      </c>
      <c r="K354" s="44">
        <f t="shared" si="74"/>
        <v>0</v>
      </c>
      <c r="L354" s="44">
        <f t="shared" si="75"/>
        <v>0</v>
      </c>
      <c r="M354" s="44">
        <f t="shared" ca="1" si="80"/>
        <v>-7.6344211016142547E-4</v>
      </c>
      <c r="N354" s="44">
        <f t="shared" ca="1" si="76"/>
        <v>0</v>
      </c>
      <c r="O354" s="124">
        <f t="shared" ca="1" si="77"/>
        <v>0</v>
      </c>
      <c r="P354" s="44">
        <f t="shared" ca="1" si="78"/>
        <v>0</v>
      </c>
      <c r="Q354" s="44">
        <f t="shared" ca="1" si="79"/>
        <v>0</v>
      </c>
      <c r="R354" s="28">
        <f t="shared" ca="1" si="81"/>
        <v>7.6344211016142547E-4</v>
      </c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</row>
    <row r="355" spans="1:35">
      <c r="A355" s="28"/>
      <c r="B355" s="28"/>
      <c r="C355" s="121"/>
      <c r="D355" s="123">
        <f t="shared" si="69"/>
        <v>0</v>
      </c>
      <c r="E355" s="123">
        <f t="shared" si="69"/>
        <v>0</v>
      </c>
      <c r="F355" s="44">
        <f t="shared" si="70"/>
        <v>0</v>
      </c>
      <c r="G355" s="44">
        <f t="shared" si="70"/>
        <v>0</v>
      </c>
      <c r="H355" s="44">
        <f t="shared" si="71"/>
        <v>0</v>
      </c>
      <c r="I355" s="44">
        <f t="shared" si="72"/>
        <v>0</v>
      </c>
      <c r="J355" s="44">
        <f t="shared" si="73"/>
        <v>0</v>
      </c>
      <c r="K355" s="44">
        <f t="shared" si="74"/>
        <v>0</v>
      </c>
      <c r="L355" s="44">
        <f t="shared" si="75"/>
        <v>0</v>
      </c>
      <c r="M355" s="44">
        <f t="shared" ca="1" si="80"/>
        <v>-7.6344211016142547E-4</v>
      </c>
      <c r="N355" s="44">
        <f t="shared" ca="1" si="76"/>
        <v>0</v>
      </c>
      <c r="O355" s="124">
        <f t="shared" ca="1" si="77"/>
        <v>0</v>
      </c>
      <c r="P355" s="44">
        <f t="shared" ca="1" si="78"/>
        <v>0</v>
      </c>
      <c r="Q355" s="44">
        <f t="shared" ca="1" si="79"/>
        <v>0</v>
      </c>
      <c r="R355" s="28">
        <f t="shared" ca="1" si="81"/>
        <v>7.6344211016142547E-4</v>
      </c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</row>
    <row r="356" spans="1:35">
      <c r="A356" s="28"/>
      <c r="B356" s="28"/>
      <c r="C356" s="121"/>
      <c r="D356" s="123">
        <f t="shared" si="69"/>
        <v>0</v>
      </c>
      <c r="E356" s="123">
        <f t="shared" si="69"/>
        <v>0</v>
      </c>
      <c r="F356" s="44">
        <f t="shared" si="70"/>
        <v>0</v>
      </c>
      <c r="G356" s="44">
        <f t="shared" si="70"/>
        <v>0</v>
      </c>
      <c r="H356" s="44">
        <f t="shared" si="71"/>
        <v>0</v>
      </c>
      <c r="I356" s="44">
        <f t="shared" si="72"/>
        <v>0</v>
      </c>
      <c r="J356" s="44">
        <f t="shared" si="73"/>
        <v>0</v>
      </c>
      <c r="K356" s="44">
        <f t="shared" si="74"/>
        <v>0</v>
      </c>
      <c r="L356" s="44">
        <f t="shared" si="75"/>
        <v>0</v>
      </c>
      <c r="M356" s="44">
        <f t="shared" ca="1" si="80"/>
        <v>-7.6344211016142547E-4</v>
      </c>
      <c r="N356" s="44">
        <f t="shared" ca="1" si="76"/>
        <v>0</v>
      </c>
      <c r="O356" s="124">
        <f t="shared" ca="1" si="77"/>
        <v>0</v>
      </c>
      <c r="P356" s="44">
        <f t="shared" ca="1" si="78"/>
        <v>0</v>
      </c>
      <c r="Q356" s="44">
        <f t="shared" ca="1" si="79"/>
        <v>0</v>
      </c>
      <c r="R356" s="28">
        <f t="shared" ca="1" si="81"/>
        <v>7.6344211016142547E-4</v>
      </c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</row>
    <row r="357" spans="1:35">
      <c r="A357" s="28"/>
      <c r="B357" s="28"/>
      <c r="C357" s="121"/>
      <c r="D357" s="123">
        <f t="shared" si="69"/>
        <v>0</v>
      </c>
      <c r="E357" s="123">
        <f t="shared" si="69"/>
        <v>0</v>
      </c>
      <c r="F357" s="44">
        <f t="shared" si="70"/>
        <v>0</v>
      </c>
      <c r="G357" s="44">
        <f t="shared" si="70"/>
        <v>0</v>
      </c>
      <c r="H357" s="44">
        <f t="shared" si="71"/>
        <v>0</v>
      </c>
      <c r="I357" s="44">
        <f t="shared" si="72"/>
        <v>0</v>
      </c>
      <c r="J357" s="44">
        <f t="shared" si="73"/>
        <v>0</v>
      </c>
      <c r="K357" s="44">
        <f t="shared" si="74"/>
        <v>0</v>
      </c>
      <c r="L357" s="44">
        <f t="shared" si="75"/>
        <v>0</v>
      </c>
      <c r="M357" s="44">
        <f t="shared" ca="1" si="80"/>
        <v>-7.6344211016142547E-4</v>
      </c>
      <c r="N357" s="44">
        <f t="shared" ca="1" si="76"/>
        <v>0</v>
      </c>
      <c r="O357" s="124">
        <f t="shared" ca="1" si="77"/>
        <v>0</v>
      </c>
      <c r="P357" s="44">
        <f t="shared" ca="1" si="78"/>
        <v>0</v>
      </c>
      <c r="Q357" s="44">
        <f t="shared" ca="1" si="79"/>
        <v>0</v>
      </c>
      <c r="R357" s="28">
        <f t="shared" ca="1" si="81"/>
        <v>7.6344211016142547E-4</v>
      </c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</row>
    <row r="358" spans="1:35">
      <c r="A358" s="28"/>
      <c r="B358" s="28"/>
      <c r="C358" s="121"/>
      <c r="D358" s="123">
        <f t="shared" si="69"/>
        <v>0</v>
      </c>
      <c r="E358" s="123">
        <f t="shared" si="69"/>
        <v>0</v>
      </c>
      <c r="F358" s="44">
        <f t="shared" si="70"/>
        <v>0</v>
      </c>
      <c r="G358" s="44">
        <f t="shared" si="70"/>
        <v>0</v>
      </c>
      <c r="H358" s="44">
        <f t="shared" si="71"/>
        <v>0</v>
      </c>
      <c r="I358" s="44">
        <f t="shared" si="72"/>
        <v>0</v>
      </c>
      <c r="J358" s="44">
        <f t="shared" si="73"/>
        <v>0</v>
      </c>
      <c r="K358" s="44">
        <f t="shared" si="74"/>
        <v>0</v>
      </c>
      <c r="L358" s="44">
        <f t="shared" si="75"/>
        <v>0</v>
      </c>
      <c r="M358" s="44">
        <f t="shared" ca="1" si="80"/>
        <v>-7.6344211016142547E-4</v>
      </c>
      <c r="N358" s="44">
        <f t="shared" ca="1" si="76"/>
        <v>0</v>
      </c>
      <c r="O358" s="124">
        <f t="shared" ca="1" si="77"/>
        <v>0</v>
      </c>
      <c r="P358" s="44">
        <f t="shared" ca="1" si="78"/>
        <v>0</v>
      </c>
      <c r="Q358" s="44">
        <f t="shared" ca="1" si="79"/>
        <v>0</v>
      </c>
      <c r="R358" s="28">
        <f t="shared" ca="1" si="81"/>
        <v>7.6344211016142547E-4</v>
      </c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</row>
    <row r="359" spans="1:35">
      <c r="A359" s="28"/>
      <c r="B359" s="28"/>
      <c r="C359" s="121"/>
      <c r="D359" s="123">
        <f t="shared" si="69"/>
        <v>0</v>
      </c>
      <c r="E359" s="123">
        <f t="shared" si="69"/>
        <v>0</v>
      </c>
      <c r="F359" s="44">
        <f t="shared" si="70"/>
        <v>0</v>
      </c>
      <c r="G359" s="44">
        <f t="shared" si="70"/>
        <v>0</v>
      </c>
      <c r="H359" s="44">
        <f t="shared" si="71"/>
        <v>0</v>
      </c>
      <c r="I359" s="44">
        <f t="shared" si="72"/>
        <v>0</v>
      </c>
      <c r="J359" s="44">
        <f t="shared" si="73"/>
        <v>0</v>
      </c>
      <c r="K359" s="44">
        <f t="shared" si="74"/>
        <v>0</v>
      </c>
      <c r="L359" s="44">
        <f t="shared" si="75"/>
        <v>0</v>
      </c>
      <c r="M359" s="44">
        <f t="shared" ca="1" si="80"/>
        <v>-7.6344211016142547E-4</v>
      </c>
      <c r="N359" s="44">
        <f t="shared" ca="1" si="76"/>
        <v>0</v>
      </c>
      <c r="O359" s="124">
        <f t="shared" ca="1" si="77"/>
        <v>0</v>
      </c>
      <c r="P359" s="44">
        <f t="shared" ca="1" si="78"/>
        <v>0</v>
      </c>
      <c r="Q359" s="44">
        <f t="shared" ca="1" si="79"/>
        <v>0</v>
      </c>
      <c r="R359" s="28">
        <f t="shared" ca="1" si="81"/>
        <v>7.6344211016142547E-4</v>
      </c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</row>
    <row r="360" spans="1:35">
      <c r="A360" s="28"/>
      <c r="B360" s="28"/>
      <c r="C360" s="121"/>
      <c r="D360" s="123">
        <f t="shared" si="69"/>
        <v>0</v>
      </c>
      <c r="E360" s="123">
        <f t="shared" si="69"/>
        <v>0</v>
      </c>
      <c r="F360" s="44">
        <f t="shared" si="70"/>
        <v>0</v>
      </c>
      <c r="G360" s="44">
        <f t="shared" si="70"/>
        <v>0</v>
      </c>
      <c r="H360" s="44">
        <f t="shared" si="71"/>
        <v>0</v>
      </c>
      <c r="I360" s="44">
        <f t="shared" si="72"/>
        <v>0</v>
      </c>
      <c r="J360" s="44">
        <f t="shared" si="73"/>
        <v>0</v>
      </c>
      <c r="K360" s="44">
        <f t="shared" si="74"/>
        <v>0</v>
      </c>
      <c r="L360" s="44">
        <f t="shared" si="75"/>
        <v>0</v>
      </c>
      <c r="M360" s="44">
        <f t="shared" ca="1" si="80"/>
        <v>-7.6344211016142547E-4</v>
      </c>
      <c r="N360" s="44">
        <f t="shared" ca="1" si="76"/>
        <v>0</v>
      </c>
      <c r="O360" s="124">
        <f t="shared" ca="1" si="77"/>
        <v>0</v>
      </c>
      <c r="P360" s="44">
        <f t="shared" ca="1" si="78"/>
        <v>0</v>
      </c>
      <c r="Q360" s="44">
        <f t="shared" ca="1" si="79"/>
        <v>0</v>
      </c>
      <c r="R360" s="28">
        <f t="shared" ca="1" si="81"/>
        <v>7.6344211016142547E-4</v>
      </c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</row>
    <row r="361" spans="1:35">
      <c r="A361" s="28"/>
      <c r="B361" s="28"/>
      <c r="C361" s="121"/>
      <c r="D361" s="123">
        <f t="shared" si="69"/>
        <v>0</v>
      </c>
      <c r="E361" s="123">
        <f t="shared" si="69"/>
        <v>0</v>
      </c>
      <c r="F361" s="44">
        <f t="shared" si="70"/>
        <v>0</v>
      </c>
      <c r="G361" s="44">
        <f t="shared" si="70"/>
        <v>0</v>
      </c>
      <c r="H361" s="44">
        <f t="shared" si="71"/>
        <v>0</v>
      </c>
      <c r="I361" s="44">
        <f t="shared" si="72"/>
        <v>0</v>
      </c>
      <c r="J361" s="44">
        <f t="shared" si="73"/>
        <v>0</v>
      </c>
      <c r="K361" s="44">
        <f t="shared" si="74"/>
        <v>0</v>
      </c>
      <c r="L361" s="44">
        <f t="shared" si="75"/>
        <v>0</v>
      </c>
      <c r="M361" s="44">
        <f t="shared" ca="1" si="80"/>
        <v>-7.6344211016142547E-4</v>
      </c>
      <c r="N361" s="44">
        <f t="shared" ca="1" si="76"/>
        <v>0</v>
      </c>
      <c r="O361" s="124">
        <f t="shared" ca="1" si="77"/>
        <v>0</v>
      </c>
      <c r="P361" s="44">
        <f t="shared" ca="1" si="78"/>
        <v>0</v>
      </c>
      <c r="Q361" s="44">
        <f t="shared" ca="1" si="79"/>
        <v>0</v>
      </c>
      <c r="R361" s="28">
        <f t="shared" ca="1" si="81"/>
        <v>7.6344211016142547E-4</v>
      </c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</row>
    <row r="362" spans="1:35">
      <c r="A362" s="28"/>
      <c r="B362" s="28"/>
      <c r="C362" s="121"/>
      <c r="D362" s="123">
        <f t="shared" si="69"/>
        <v>0</v>
      </c>
      <c r="E362" s="123">
        <f t="shared" si="69"/>
        <v>0</v>
      </c>
      <c r="F362" s="44">
        <f t="shared" si="70"/>
        <v>0</v>
      </c>
      <c r="G362" s="44">
        <f t="shared" si="70"/>
        <v>0</v>
      </c>
      <c r="H362" s="44">
        <f t="shared" si="71"/>
        <v>0</v>
      </c>
      <c r="I362" s="44">
        <f t="shared" si="72"/>
        <v>0</v>
      </c>
      <c r="J362" s="44">
        <f t="shared" si="73"/>
        <v>0</v>
      </c>
      <c r="K362" s="44">
        <f t="shared" si="74"/>
        <v>0</v>
      </c>
      <c r="L362" s="44">
        <f t="shared" si="75"/>
        <v>0</v>
      </c>
      <c r="M362" s="44">
        <f t="shared" ca="1" si="80"/>
        <v>-7.6344211016142547E-4</v>
      </c>
      <c r="N362" s="44">
        <f t="shared" ca="1" si="76"/>
        <v>0</v>
      </c>
      <c r="O362" s="124">
        <f t="shared" ca="1" si="77"/>
        <v>0</v>
      </c>
      <c r="P362" s="44">
        <f t="shared" ca="1" si="78"/>
        <v>0</v>
      </c>
      <c r="Q362" s="44">
        <f t="shared" ca="1" si="79"/>
        <v>0</v>
      </c>
      <c r="R362" s="28">
        <f t="shared" ca="1" si="81"/>
        <v>7.6344211016142547E-4</v>
      </c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</row>
    <row r="363" spans="1:35">
      <c r="A363" s="28"/>
      <c r="B363" s="28"/>
      <c r="C363" s="121"/>
      <c r="D363" s="123">
        <f t="shared" si="69"/>
        <v>0</v>
      </c>
      <c r="E363" s="123">
        <f t="shared" si="69"/>
        <v>0</v>
      </c>
      <c r="F363" s="44">
        <f t="shared" si="70"/>
        <v>0</v>
      </c>
      <c r="G363" s="44">
        <f t="shared" si="70"/>
        <v>0</v>
      </c>
      <c r="H363" s="44">
        <f t="shared" si="71"/>
        <v>0</v>
      </c>
      <c r="I363" s="44">
        <f t="shared" si="72"/>
        <v>0</v>
      </c>
      <c r="J363" s="44">
        <f t="shared" si="73"/>
        <v>0</v>
      </c>
      <c r="K363" s="44">
        <f t="shared" si="74"/>
        <v>0</v>
      </c>
      <c r="L363" s="44">
        <f t="shared" si="75"/>
        <v>0</v>
      </c>
      <c r="M363" s="44">
        <f t="shared" ca="1" si="80"/>
        <v>-7.6344211016142547E-4</v>
      </c>
      <c r="N363" s="44">
        <f t="shared" ca="1" si="76"/>
        <v>0</v>
      </c>
      <c r="O363" s="124">
        <f t="shared" ca="1" si="77"/>
        <v>0</v>
      </c>
      <c r="P363" s="44">
        <f t="shared" ca="1" si="78"/>
        <v>0</v>
      </c>
      <c r="Q363" s="44">
        <f t="shared" ca="1" si="79"/>
        <v>0</v>
      </c>
      <c r="R363" s="28">
        <f t="shared" ca="1" si="81"/>
        <v>7.6344211016142547E-4</v>
      </c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</row>
    <row r="364" spans="1:35">
      <c r="A364" s="28"/>
      <c r="B364" s="28"/>
      <c r="C364" s="121"/>
      <c r="D364" s="123">
        <f t="shared" si="69"/>
        <v>0</v>
      </c>
      <c r="E364" s="123">
        <f t="shared" si="69"/>
        <v>0</v>
      </c>
      <c r="F364" s="44">
        <f t="shared" si="70"/>
        <v>0</v>
      </c>
      <c r="G364" s="44">
        <f t="shared" si="70"/>
        <v>0</v>
      </c>
      <c r="H364" s="44">
        <f t="shared" si="71"/>
        <v>0</v>
      </c>
      <c r="I364" s="44">
        <f t="shared" si="72"/>
        <v>0</v>
      </c>
      <c r="J364" s="44">
        <f t="shared" si="73"/>
        <v>0</v>
      </c>
      <c r="K364" s="44">
        <f t="shared" si="74"/>
        <v>0</v>
      </c>
      <c r="L364" s="44">
        <f t="shared" si="75"/>
        <v>0</v>
      </c>
      <c r="M364" s="44">
        <f t="shared" ca="1" si="80"/>
        <v>-7.6344211016142547E-4</v>
      </c>
      <c r="N364" s="44">
        <f t="shared" ca="1" si="76"/>
        <v>0</v>
      </c>
      <c r="O364" s="124">
        <f t="shared" ca="1" si="77"/>
        <v>0</v>
      </c>
      <c r="P364" s="44">
        <f t="shared" ca="1" si="78"/>
        <v>0</v>
      </c>
      <c r="Q364" s="44">
        <f t="shared" ca="1" si="79"/>
        <v>0</v>
      </c>
      <c r="R364" s="28">
        <f t="shared" ca="1" si="81"/>
        <v>7.6344211016142547E-4</v>
      </c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</row>
    <row r="365" spans="1:35">
      <c r="A365" s="28"/>
      <c r="B365" s="28"/>
      <c r="C365" s="121"/>
      <c r="D365" s="123">
        <f t="shared" si="69"/>
        <v>0</v>
      </c>
      <c r="E365" s="123">
        <f t="shared" si="69"/>
        <v>0</v>
      </c>
      <c r="F365" s="44">
        <f t="shared" si="70"/>
        <v>0</v>
      </c>
      <c r="G365" s="44">
        <f t="shared" si="70"/>
        <v>0</v>
      </c>
      <c r="H365" s="44">
        <f t="shared" si="71"/>
        <v>0</v>
      </c>
      <c r="I365" s="44">
        <f t="shared" si="72"/>
        <v>0</v>
      </c>
      <c r="J365" s="44">
        <f t="shared" si="73"/>
        <v>0</v>
      </c>
      <c r="K365" s="44">
        <f t="shared" si="74"/>
        <v>0</v>
      </c>
      <c r="L365" s="44">
        <f t="shared" si="75"/>
        <v>0</v>
      </c>
      <c r="M365" s="44">
        <f t="shared" ca="1" si="80"/>
        <v>-7.6344211016142547E-4</v>
      </c>
      <c r="N365" s="44">
        <f t="shared" ca="1" si="76"/>
        <v>0</v>
      </c>
      <c r="O365" s="124">
        <f t="shared" ca="1" si="77"/>
        <v>0</v>
      </c>
      <c r="P365" s="44">
        <f t="shared" ca="1" si="78"/>
        <v>0</v>
      </c>
      <c r="Q365" s="44">
        <f t="shared" ca="1" si="79"/>
        <v>0</v>
      </c>
      <c r="R365" s="28">
        <f t="shared" ca="1" si="81"/>
        <v>7.6344211016142547E-4</v>
      </c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</row>
    <row r="366" spans="1:35">
      <c r="A366" s="28"/>
      <c r="B366" s="28"/>
      <c r="C366" s="121"/>
      <c r="D366" s="123">
        <f t="shared" si="69"/>
        <v>0</v>
      </c>
      <c r="E366" s="123">
        <f t="shared" si="69"/>
        <v>0</v>
      </c>
      <c r="F366" s="44">
        <f t="shared" si="70"/>
        <v>0</v>
      </c>
      <c r="G366" s="44">
        <f t="shared" si="70"/>
        <v>0</v>
      </c>
      <c r="H366" s="44">
        <f t="shared" si="71"/>
        <v>0</v>
      </c>
      <c r="I366" s="44">
        <f t="shared" si="72"/>
        <v>0</v>
      </c>
      <c r="J366" s="44">
        <f t="shared" si="73"/>
        <v>0</v>
      </c>
      <c r="K366" s="44">
        <f t="shared" si="74"/>
        <v>0</v>
      </c>
      <c r="L366" s="44">
        <f t="shared" si="75"/>
        <v>0</v>
      </c>
      <c r="M366" s="44">
        <f t="shared" ca="1" si="80"/>
        <v>-7.6344211016142547E-4</v>
      </c>
      <c r="N366" s="44">
        <f t="shared" ca="1" si="76"/>
        <v>0</v>
      </c>
      <c r="O366" s="124">
        <f t="shared" ca="1" si="77"/>
        <v>0</v>
      </c>
      <c r="P366" s="44">
        <f t="shared" ca="1" si="78"/>
        <v>0</v>
      </c>
      <c r="Q366" s="44">
        <f t="shared" ca="1" si="79"/>
        <v>0</v>
      </c>
      <c r="R366" s="28">
        <f t="shared" ca="1" si="81"/>
        <v>7.6344211016142547E-4</v>
      </c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</row>
    <row r="367" spans="1:35">
      <c r="A367" s="28"/>
      <c r="B367" s="28"/>
      <c r="C367" s="121"/>
      <c r="D367" s="123">
        <f t="shared" si="69"/>
        <v>0</v>
      </c>
      <c r="E367" s="123">
        <f t="shared" si="69"/>
        <v>0</v>
      </c>
      <c r="F367" s="44">
        <f t="shared" si="70"/>
        <v>0</v>
      </c>
      <c r="G367" s="44">
        <f t="shared" si="70"/>
        <v>0</v>
      </c>
      <c r="H367" s="44">
        <f t="shared" si="71"/>
        <v>0</v>
      </c>
      <c r="I367" s="44">
        <f t="shared" si="72"/>
        <v>0</v>
      </c>
      <c r="J367" s="44">
        <f t="shared" si="73"/>
        <v>0</v>
      </c>
      <c r="K367" s="44">
        <f t="shared" si="74"/>
        <v>0</v>
      </c>
      <c r="L367" s="44">
        <f t="shared" si="75"/>
        <v>0</v>
      </c>
      <c r="M367" s="44">
        <f t="shared" ca="1" si="80"/>
        <v>-7.6344211016142547E-4</v>
      </c>
      <c r="N367" s="44">
        <f t="shared" ca="1" si="76"/>
        <v>0</v>
      </c>
      <c r="O367" s="124">
        <f t="shared" ca="1" si="77"/>
        <v>0</v>
      </c>
      <c r="P367" s="44">
        <f t="shared" ca="1" si="78"/>
        <v>0</v>
      </c>
      <c r="Q367" s="44">
        <f t="shared" ca="1" si="79"/>
        <v>0</v>
      </c>
      <c r="R367" s="28">
        <f t="shared" ca="1" si="81"/>
        <v>7.6344211016142547E-4</v>
      </c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</row>
    <row r="368" spans="1:35">
      <c r="A368" s="28"/>
      <c r="B368" s="28"/>
      <c r="C368" s="121"/>
      <c r="D368" s="123">
        <f t="shared" si="69"/>
        <v>0</v>
      </c>
      <c r="E368" s="123">
        <f t="shared" si="69"/>
        <v>0</v>
      </c>
      <c r="F368" s="44">
        <f t="shared" si="70"/>
        <v>0</v>
      </c>
      <c r="G368" s="44">
        <f t="shared" si="70"/>
        <v>0</v>
      </c>
      <c r="H368" s="44">
        <f t="shared" si="71"/>
        <v>0</v>
      </c>
      <c r="I368" s="44">
        <f t="shared" si="72"/>
        <v>0</v>
      </c>
      <c r="J368" s="44">
        <f t="shared" si="73"/>
        <v>0</v>
      </c>
      <c r="K368" s="44">
        <f t="shared" si="74"/>
        <v>0</v>
      </c>
      <c r="L368" s="44">
        <f t="shared" si="75"/>
        <v>0</v>
      </c>
      <c r="M368" s="44">
        <f t="shared" ca="1" si="80"/>
        <v>-7.6344211016142547E-4</v>
      </c>
      <c r="N368" s="44">
        <f t="shared" ca="1" si="76"/>
        <v>0</v>
      </c>
      <c r="O368" s="124">
        <f t="shared" ca="1" si="77"/>
        <v>0</v>
      </c>
      <c r="P368" s="44">
        <f t="shared" ca="1" si="78"/>
        <v>0</v>
      </c>
      <c r="Q368" s="44">
        <f t="shared" ca="1" si="79"/>
        <v>0</v>
      </c>
      <c r="R368" s="28">
        <f t="shared" ca="1" si="81"/>
        <v>7.6344211016142547E-4</v>
      </c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</row>
    <row r="369" spans="1:35">
      <c r="A369" s="28"/>
      <c r="B369" s="28"/>
      <c r="C369" s="121"/>
      <c r="D369" s="123">
        <f t="shared" si="69"/>
        <v>0</v>
      </c>
      <c r="E369" s="123">
        <f t="shared" si="69"/>
        <v>0</v>
      </c>
      <c r="F369" s="44">
        <f t="shared" si="70"/>
        <v>0</v>
      </c>
      <c r="G369" s="44">
        <f t="shared" si="70"/>
        <v>0</v>
      </c>
      <c r="H369" s="44">
        <f t="shared" si="71"/>
        <v>0</v>
      </c>
      <c r="I369" s="44">
        <f t="shared" si="72"/>
        <v>0</v>
      </c>
      <c r="J369" s="44">
        <f t="shared" si="73"/>
        <v>0</v>
      </c>
      <c r="K369" s="44">
        <f t="shared" si="74"/>
        <v>0</v>
      </c>
      <c r="L369" s="44">
        <f t="shared" si="75"/>
        <v>0</v>
      </c>
      <c r="M369" s="44">
        <f t="shared" ca="1" si="80"/>
        <v>-7.6344211016142547E-4</v>
      </c>
      <c r="N369" s="44">
        <f t="shared" ca="1" si="76"/>
        <v>0</v>
      </c>
      <c r="O369" s="124">
        <f t="shared" ca="1" si="77"/>
        <v>0</v>
      </c>
      <c r="P369" s="44">
        <f t="shared" ca="1" si="78"/>
        <v>0</v>
      </c>
      <c r="Q369" s="44">
        <f t="shared" ca="1" si="79"/>
        <v>0</v>
      </c>
      <c r="R369" s="28">
        <f t="shared" ca="1" si="81"/>
        <v>7.6344211016142547E-4</v>
      </c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</row>
    <row r="370" spans="1:35">
      <c r="A370" s="28"/>
      <c r="B370" s="28"/>
      <c r="C370" s="121"/>
      <c r="D370" s="123">
        <f t="shared" si="69"/>
        <v>0</v>
      </c>
      <c r="E370" s="123">
        <f t="shared" si="69"/>
        <v>0</v>
      </c>
      <c r="F370" s="44">
        <f t="shared" si="70"/>
        <v>0</v>
      </c>
      <c r="G370" s="44">
        <f t="shared" si="70"/>
        <v>0</v>
      </c>
      <c r="H370" s="44">
        <f t="shared" si="71"/>
        <v>0</v>
      </c>
      <c r="I370" s="44">
        <f t="shared" si="72"/>
        <v>0</v>
      </c>
      <c r="J370" s="44">
        <f t="shared" si="73"/>
        <v>0</v>
      </c>
      <c r="K370" s="44">
        <f t="shared" si="74"/>
        <v>0</v>
      </c>
      <c r="L370" s="44">
        <f t="shared" si="75"/>
        <v>0</v>
      </c>
      <c r="M370" s="44">
        <f t="shared" ca="1" si="80"/>
        <v>-7.6344211016142547E-4</v>
      </c>
      <c r="N370" s="44">
        <f t="shared" ca="1" si="76"/>
        <v>0</v>
      </c>
      <c r="O370" s="124">
        <f t="shared" ca="1" si="77"/>
        <v>0</v>
      </c>
      <c r="P370" s="44">
        <f t="shared" ca="1" si="78"/>
        <v>0</v>
      </c>
      <c r="Q370" s="44">
        <f t="shared" ca="1" si="79"/>
        <v>0</v>
      </c>
      <c r="R370" s="28">
        <f t="shared" ca="1" si="81"/>
        <v>7.6344211016142547E-4</v>
      </c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</row>
    <row r="371" spans="1:35">
      <c r="A371" s="28"/>
      <c r="B371" s="28"/>
      <c r="C371" s="121"/>
      <c r="D371" s="123">
        <f t="shared" si="69"/>
        <v>0</v>
      </c>
      <c r="E371" s="123">
        <f t="shared" si="69"/>
        <v>0</v>
      </c>
      <c r="F371" s="44">
        <f t="shared" si="70"/>
        <v>0</v>
      </c>
      <c r="G371" s="44">
        <f t="shared" si="70"/>
        <v>0</v>
      </c>
      <c r="H371" s="44">
        <f t="shared" si="71"/>
        <v>0</v>
      </c>
      <c r="I371" s="44">
        <f t="shared" si="72"/>
        <v>0</v>
      </c>
      <c r="J371" s="44">
        <f t="shared" si="73"/>
        <v>0</v>
      </c>
      <c r="K371" s="44">
        <f t="shared" si="74"/>
        <v>0</v>
      </c>
      <c r="L371" s="44">
        <f t="shared" si="75"/>
        <v>0</v>
      </c>
      <c r="M371" s="44">
        <f t="shared" ca="1" si="80"/>
        <v>-7.6344211016142547E-4</v>
      </c>
      <c r="N371" s="44">
        <f t="shared" ca="1" si="76"/>
        <v>0</v>
      </c>
      <c r="O371" s="124">
        <f t="shared" ca="1" si="77"/>
        <v>0</v>
      </c>
      <c r="P371" s="44">
        <f t="shared" ca="1" si="78"/>
        <v>0</v>
      </c>
      <c r="Q371" s="44">
        <f t="shared" ca="1" si="79"/>
        <v>0</v>
      </c>
      <c r="R371" s="28">
        <f t="shared" ca="1" si="81"/>
        <v>7.6344211016142547E-4</v>
      </c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</row>
    <row r="372" spans="1:35">
      <c r="A372" s="28"/>
      <c r="B372" s="28"/>
      <c r="C372" s="121"/>
      <c r="D372" s="123">
        <f t="shared" si="69"/>
        <v>0</v>
      </c>
      <c r="E372" s="123">
        <f t="shared" si="69"/>
        <v>0</v>
      </c>
      <c r="F372" s="44">
        <f t="shared" si="70"/>
        <v>0</v>
      </c>
      <c r="G372" s="44">
        <f t="shared" si="70"/>
        <v>0</v>
      </c>
      <c r="H372" s="44">
        <f t="shared" si="71"/>
        <v>0</v>
      </c>
      <c r="I372" s="44">
        <f t="shared" si="72"/>
        <v>0</v>
      </c>
      <c r="J372" s="44">
        <f t="shared" si="73"/>
        <v>0</v>
      </c>
      <c r="K372" s="44">
        <f t="shared" si="74"/>
        <v>0</v>
      </c>
      <c r="L372" s="44">
        <f t="shared" si="75"/>
        <v>0</v>
      </c>
      <c r="M372" s="44">
        <f t="shared" ca="1" si="80"/>
        <v>-7.6344211016142547E-4</v>
      </c>
      <c r="N372" s="44">
        <f t="shared" ca="1" si="76"/>
        <v>0</v>
      </c>
      <c r="O372" s="124">
        <f t="shared" ca="1" si="77"/>
        <v>0</v>
      </c>
      <c r="P372" s="44">
        <f t="shared" ca="1" si="78"/>
        <v>0</v>
      </c>
      <c r="Q372" s="44">
        <f t="shared" ca="1" si="79"/>
        <v>0</v>
      </c>
      <c r="R372" s="28">
        <f t="shared" ca="1" si="81"/>
        <v>7.6344211016142547E-4</v>
      </c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</row>
    <row r="373" spans="1:35">
      <c r="A373" s="28"/>
      <c r="B373" s="28"/>
      <c r="C373" s="121"/>
      <c r="D373" s="123">
        <f t="shared" si="69"/>
        <v>0</v>
      </c>
      <c r="E373" s="123">
        <f t="shared" si="69"/>
        <v>0</v>
      </c>
      <c r="F373" s="44">
        <f t="shared" si="70"/>
        <v>0</v>
      </c>
      <c r="G373" s="44">
        <f t="shared" si="70"/>
        <v>0</v>
      </c>
      <c r="H373" s="44">
        <f t="shared" si="71"/>
        <v>0</v>
      </c>
      <c r="I373" s="44">
        <f t="shared" si="72"/>
        <v>0</v>
      </c>
      <c r="J373" s="44">
        <f t="shared" si="73"/>
        <v>0</v>
      </c>
      <c r="K373" s="44">
        <f t="shared" si="74"/>
        <v>0</v>
      </c>
      <c r="L373" s="44">
        <f t="shared" si="75"/>
        <v>0</v>
      </c>
      <c r="M373" s="44">
        <f t="shared" ca="1" si="80"/>
        <v>-7.6344211016142547E-4</v>
      </c>
      <c r="N373" s="44">
        <f t="shared" ca="1" si="76"/>
        <v>0</v>
      </c>
      <c r="O373" s="124">
        <f t="shared" ca="1" si="77"/>
        <v>0</v>
      </c>
      <c r="P373" s="44">
        <f t="shared" ca="1" si="78"/>
        <v>0</v>
      </c>
      <c r="Q373" s="44">
        <f t="shared" ca="1" si="79"/>
        <v>0</v>
      </c>
      <c r="R373" s="28">
        <f t="shared" ca="1" si="81"/>
        <v>7.6344211016142547E-4</v>
      </c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</row>
    <row r="374" spans="1:35">
      <c r="A374" s="28"/>
      <c r="B374" s="28"/>
      <c r="C374" s="121"/>
      <c r="D374" s="123">
        <f t="shared" si="69"/>
        <v>0</v>
      </c>
      <c r="E374" s="123">
        <f t="shared" si="69"/>
        <v>0</v>
      </c>
      <c r="F374" s="44">
        <f t="shared" si="70"/>
        <v>0</v>
      </c>
      <c r="G374" s="44">
        <f t="shared" si="70"/>
        <v>0</v>
      </c>
      <c r="H374" s="44">
        <f t="shared" si="71"/>
        <v>0</v>
      </c>
      <c r="I374" s="44">
        <f t="shared" si="72"/>
        <v>0</v>
      </c>
      <c r="J374" s="44">
        <f t="shared" si="73"/>
        <v>0</v>
      </c>
      <c r="K374" s="44">
        <f t="shared" si="74"/>
        <v>0</v>
      </c>
      <c r="L374" s="44">
        <f t="shared" si="75"/>
        <v>0</v>
      </c>
      <c r="M374" s="44">
        <f t="shared" ca="1" si="80"/>
        <v>-7.6344211016142547E-4</v>
      </c>
      <c r="N374" s="44">
        <f t="shared" ca="1" si="76"/>
        <v>0</v>
      </c>
      <c r="O374" s="124">
        <f t="shared" ca="1" si="77"/>
        <v>0</v>
      </c>
      <c r="P374" s="44">
        <f t="shared" ca="1" si="78"/>
        <v>0</v>
      </c>
      <c r="Q374" s="44">
        <f t="shared" ca="1" si="79"/>
        <v>0</v>
      </c>
      <c r="R374" s="28">
        <f t="shared" ca="1" si="81"/>
        <v>7.6344211016142547E-4</v>
      </c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</row>
    <row r="375" spans="1:35">
      <c r="A375" s="28"/>
      <c r="B375" s="28"/>
      <c r="C375" s="121"/>
      <c r="D375" s="123">
        <f t="shared" si="69"/>
        <v>0</v>
      </c>
      <c r="E375" s="123">
        <f t="shared" si="69"/>
        <v>0</v>
      </c>
      <c r="F375" s="44">
        <f t="shared" si="70"/>
        <v>0</v>
      </c>
      <c r="G375" s="44">
        <f t="shared" si="70"/>
        <v>0</v>
      </c>
      <c r="H375" s="44">
        <f t="shared" si="71"/>
        <v>0</v>
      </c>
      <c r="I375" s="44">
        <f t="shared" si="72"/>
        <v>0</v>
      </c>
      <c r="J375" s="44">
        <f t="shared" si="73"/>
        <v>0</v>
      </c>
      <c r="K375" s="44">
        <f t="shared" si="74"/>
        <v>0</v>
      </c>
      <c r="L375" s="44">
        <f t="shared" si="75"/>
        <v>0</v>
      </c>
      <c r="M375" s="44">
        <f t="shared" ca="1" si="80"/>
        <v>-7.6344211016142547E-4</v>
      </c>
      <c r="N375" s="44">
        <f t="shared" ca="1" si="76"/>
        <v>0</v>
      </c>
      <c r="O375" s="124">
        <f t="shared" ca="1" si="77"/>
        <v>0</v>
      </c>
      <c r="P375" s="44">
        <f t="shared" ca="1" si="78"/>
        <v>0</v>
      </c>
      <c r="Q375" s="44">
        <f t="shared" ca="1" si="79"/>
        <v>0</v>
      </c>
      <c r="R375" s="28">
        <f t="shared" ca="1" si="81"/>
        <v>7.6344211016142547E-4</v>
      </c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</row>
    <row r="376" spans="1:35">
      <c r="A376" s="28"/>
      <c r="B376" s="28"/>
      <c r="C376" s="121"/>
      <c r="D376" s="123">
        <f t="shared" si="69"/>
        <v>0</v>
      </c>
      <c r="E376" s="123">
        <f t="shared" si="69"/>
        <v>0</v>
      </c>
      <c r="F376" s="44">
        <f t="shared" si="70"/>
        <v>0</v>
      </c>
      <c r="G376" s="44">
        <f t="shared" si="70"/>
        <v>0</v>
      </c>
      <c r="H376" s="44">
        <f t="shared" si="71"/>
        <v>0</v>
      </c>
      <c r="I376" s="44">
        <f t="shared" si="72"/>
        <v>0</v>
      </c>
      <c r="J376" s="44">
        <f t="shared" si="73"/>
        <v>0</v>
      </c>
      <c r="K376" s="44">
        <f t="shared" si="74"/>
        <v>0</v>
      </c>
      <c r="L376" s="44">
        <f t="shared" si="75"/>
        <v>0</v>
      </c>
      <c r="M376" s="44">
        <f t="shared" ca="1" si="80"/>
        <v>-7.6344211016142547E-4</v>
      </c>
      <c r="N376" s="44">
        <f t="shared" ca="1" si="76"/>
        <v>0</v>
      </c>
      <c r="O376" s="124">
        <f t="shared" ca="1" si="77"/>
        <v>0</v>
      </c>
      <c r="P376" s="44">
        <f t="shared" ca="1" si="78"/>
        <v>0</v>
      </c>
      <c r="Q376" s="44">
        <f t="shared" ca="1" si="79"/>
        <v>0</v>
      </c>
      <c r="R376" s="28">
        <f t="shared" ca="1" si="81"/>
        <v>7.6344211016142547E-4</v>
      </c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</row>
    <row r="377" spans="1:35">
      <c r="A377" s="28"/>
      <c r="B377" s="28"/>
      <c r="C377" s="121"/>
      <c r="D377" s="123">
        <f t="shared" si="69"/>
        <v>0</v>
      </c>
      <c r="E377" s="123">
        <f t="shared" si="69"/>
        <v>0</v>
      </c>
      <c r="F377" s="44">
        <f t="shared" si="70"/>
        <v>0</v>
      </c>
      <c r="G377" s="44">
        <f t="shared" si="70"/>
        <v>0</v>
      </c>
      <c r="H377" s="44">
        <f t="shared" si="71"/>
        <v>0</v>
      </c>
      <c r="I377" s="44">
        <f t="shared" si="72"/>
        <v>0</v>
      </c>
      <c r="J377" s="44">
        <f t="shared" si="73"/>
        <v>0</v>
      </c>
      <c r="K377" s="44">
        <f t="shared" si="74"/>
        <v>0</v>
      </c>
      <c r="L377" s="44">
        <f t="shared" si="75"/>
        <v>0</v>
      </c>
      <c r="M377" s="44">
        <f t="shared" ca="1" si="80"/>
        <v>-7.6344211016142547E-4</v>
      </c>
      <c r="N377" s="44">
        <f t="shared" ca="1" si="76"/>
        <v>0</v>
      </c>
      <c r="O377" s="124">
        <f t="shared" ca="1" si="77"/>
        <v>0</v>
      </c>
      <c r="P377" s="44">
        <f t="shared" ca="1" si="78"/>
        <v>0</v>
      </c>
      <c r="Q377" s="44">
        <f t="shared" ca="1" si="79"/>
        <v>0</v>
      </c>
      <c r="R377" s="28">
        <f t="shared" ca="1" si="81"/>
        <v>7.6344211016142547E-4</v>
      </c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</row>
    <row r="378" spans="1:35">
      <c r="A378" s="28"/>
      <c r="B378" s="28"/>
      <c r="C378" s="121"/>
      <c r="D378" s="123">
        <f t="shared" si="69"/>
        <v>0</v>
      </c>
      <c r="E378" s="123">
        <f t="shared" si="69"/>
        <v>0</v>
      </c>
      <c r="F378" s="44">
        <f t="shared" si="70"/>
        <v>0</v>
      </c>
      <c r="G378" s="44">
        <f t="shared" si="70"/>
        <v>0</v>
      </c>
      <c r="H378" s="44">
        <f t="shared" si="71"/>
        <v>0</v>
      </c>
      <c r="I378" s="44">
        <f t="shared" si="72"/>
        <v>0</v>
      </c>
      <c r="J378" s="44">
        <f t="shared" si="73"/>
        <v>0</v>
      </c>
      <c r="K378" s="44">
        <f t="shared" si="74"/>
        <v>0</v>
      </c>
      <c r="L378" s="44">
        <f t="shared" si="75"/>
        <v>0</v>
      </c>
      <c r="M378" s="44">
        <f t="shared" ca="1" si="80"/>
        <v>-7.6344211016142547E-4</v>
      </c>
      <c r="N378" s="44">
        <f t="shared" ca="1" si="76"/>
        <v>0</v>
      </c>
      <c r="O378" s="124">
        <f t="shared" ca="1" si="77"/>
        <v>0</v>
      </c>
      <c r="P378" s="44">
        <f t="shared" ca="1" si="78"/>
        <v>0</v>
      </c>
      <c r="Q378" s="44">
        <f t="shared" ca="1" si="79"/>
        <v>0</v>
      </c>
      <c r="R378" s="28">
        <f t="shared" ca="1" si="81"/>
        <v>7.6344211016142547E-4</v>
      </c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</row>
    <row r="379" spans="1:35">
      <c r="A379" s="28"/>
      <c r="B379" s="28"/>
      <c r="C379" s="121"/>
      <c r="D379" s="123">
        <f t="shared" si="69"/>
        <v>0</v>
      </c>
      <c r="E379" s="123">
        <f t="shared" si="69"/>
        <v>0</v>
      </c>
      <c r="F379" s="44">
        <f t="shared" si="70"/>
        <v>0</v>
      </c>
      <c r="G379" s="44">
        <f t="shared" si="70"/>
        <v>0</v>
      </c>
      <c r="H379" s="44">
        <f t="shared" si="71"/>
        <v>0</v>
      </c>
      <c r="I379" s="44">
        <f t="shared" si="72"/>
        <v>0</v>
      </c>
      <c r="J379" s="44">
        <f t="shared" si="73"/>
        <v>0</v>
      </c>
      <c r="K379" s="44">
        <f t="shared" si="74"/>
        <v>0</v>
      </c>
      <c r="L379" s="44">
        <f t="shared" si="75"/>
        <v>0</v>
      </c>
      <c r="M379" s="44">
        <f t="shared" ca="1" si="80"/>
        <v>-7.6344211016142547E-4</v>
      </c>
      <c r="N379" s="44">
        <f t="shared" ca="1" si="76"/>
        <v>0</v>
      </c>
      <c r="O379" s="124">
        <f t="shared" ca="1" si="77"/>
        <v>0</v>
      </c>
      <c r="P379" s="44">
        <f t="shared" ca="1" si="78"/>
        <v>0</v>
      </c>
      <c r="Q379" s="44">
        <f t="shared" ca="1" si="79"/>
        <v>0</v>
      </c>
      <c r="R379" s="28">
        <f t="shared" ca="1" si="81"/>
        <v>7.6344211016142547E-4</v>
      </c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</row>
    <row r="380" spans="1:35">
      <c r="A380" s="28"/>
      <c r="B380" s="28"/>
      <c r="C380" s="121"/>
      <c r="D380" s="123">
        <f t="shared" si="69"/>
        <v>0</v>
      </c>
      <c r="E380" s="123">
        <f t="shared" si="69"/>
        <v>0</v>
      </c>
      <c r="F380" s="44">
        <f t="shared" si="70"/>
        <v>0</v>
      </c>
      <c r="G380" s="44">
        <f t="shared" si="70"/>
        <v>0</v>
      </c>
      <c r="H380" s="44">
        <f t="shared" si="71"/>
        <v>0</v>
      </c>
      <c r="I380" s="44">
        <f t="shared" si="72"/>
        <v>0</v>
      </c>
      <c r="J380" s="44">
        <f t="shared" si="73"/>
        <v>0</v>
      </c>
      <c r="K380" s="44">
        <f t="shared" si="74"/>
        <v>0</v>
      </c>
      <c r="L380" s="44">
        <f t="shared" si="75"/>
        <v>0</v>
      </c>
      <c r="M380" s="44">
        <f t="shared" ca="1" si="80"/>
        <v>-7.6344211016142547E-4</v>
      </c>
      <c r="N380" s="44">
        <f t="shared" ca="1" si="76"/>
        <v>0</v>
      </c>
      <c r="O380" s="124">
        <f t="shared" ca="1" si="77"/>
        <v>0</v>
      </c>
      <c r="P380" s="44">
        <f t="shared" ca="1" si="78"/>
        <v>0</v>
      </c>
      <c r="Q380" s="44">
        <f t="shared" ca="1" si="79"/>
        <v>0</v>
      </c>
      <c r="R380" s="28">
        <f t="shared" ca="1" si="81"/>
        <v>7.6344211016142547E-4</v>
      </c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</row>
    <row r="381" spans="1:35">
      <c r="A381" s="28"/>
      <c r="B381" s="28"/>
      <c r="C381" s="121"/>
      <c r="D381" s="123">
        <f t="shared" si="69"/>
        <v>0</v>
      </c>
      <c r="E381" s="123">
        <f t="shared" si="69"/>
        <v>0</v>
      </c>
      <c r="F381" s="44">
        <f t="shared" si="70"/>
        <v>0</v>
      </c>
      <c r="G381" s="44">
        <f t="shared" si="70"/>
        <v>0</v>
      </c>
      <c r="H381" s="44">
        <f t="shared" si="71"/>
        <v>0</v>
      </c>
      <c r="I381" s="44">
        <f t="shared" si="72"/>
        <v>0</v>
      </c>
      <c r="J381" s="44">
        <f t="shared" si="73"/>
        <v>0</v>
      </c>
      <c r="K381" s="44">
        <f t="shared" si="74"/>
        <v>0</v>
      </c>
      <c r="L381" s="44">
        <f t="shared" si="75"/>
        <v>0</v>
      </c>
      <c r="M381" s="44">
        <f t="shared" ca="1" si="80"/>
        <v>-7.6344211016142547E-4</v>
      </c>
      <c r="N381" s="44">
        <f t="shared" ca="1" si="76"/>
        <v>0</v>
      </c>
      <c r="O381" s="124">
        <f t="shared" ca="1" si="77"/>
        <v>0</v>
      </c>
      <c r="P381" s="44">
        <f t="shared" ca="1" si="78"/>
        <v>0</v>
      </c>
      <c r="Q381" s="44">
        <f t="shared" ca="1" si="79"/>
        <v>0</v>
      </c>
      <c r="R381" s="28">
        <f t="shared" ca="1" si="81"/>
        <v>7.6344211016142547E-4</v>
      </c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</row>
    <row r="382" spans="1:35">
      <c r="A382" s="28"/>
      <c r="B382" s="28"/>
      <c r="C382" s="121"/>
      <c r="D382" s="123">
        <f t="shared" si="69"/>
        <v>0</v>
      </c>
      <c r="E382" s="123">
        <f t="shared" si="69"/>
        <v>0</v>
      </c>
      <c r="F382" s="44">
        <f t="shared" si="70"/>
        <v>0</v>
      </c>
      <c r="G382" s="44">
        <f t="shared" si="70"/>
        <v>0</v>
      </c>
      <c r="H382" s="44">
        <f t="shared" si="71"/>
        <v>0</v>
      </c>
      <c r="I382" s="44">
        <f t="shared" si="72"/>
        <v>0</v>
      </c>
      <c r="J382" s="44">
        <f t="shared" si="73"/>
        <v>0</v>
      </c>
      <c r="K382" s="44">
        <f t="shared" si="74"/>
        <v>0</v>
      </c>
      <c r="L382" s="44">
        <f t="shared" si="75"/>
        <v>0</v>
      </c>
      <c r="M382" s="44">
        <f t="shared" ca="1" si="80"/>
        <v>-7.6344211016142547E-4</v>
      </c>
      <c r="N382" s="44">
        <f t="shared" ca="1" si="76"/>
        <v>0</v>
      </c>
      <c r="O382" s="124">
        <f t="shared" ca="1" si="77"/>
        <v>0</v>
      </c>
      <c r="P382" s="44">
        <f t="shared" ca="1" si="78"/>
        <v>0</v>
      </c>
      <c r="Q382" s="44">
        <f t="shared" ca="1" si="79"/>
        <v>0</v>
      </c>
      <c r="R382" s="28">
        <f t="shared" ca="1" si="81"/>
        <v>7.6344211016142547E-4</v>
      </c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</row>
    <row r="383" spans="1:35">
      <c r="A383" s="28"/>
      <c r="B383" s="28"/>
      <c r="C383" s="121"/>
      <c r="D383" s="123">
        <f t="shared" si="69"/>
        <v>0</v>
      </c>
      <c r="E383" s="123">
        <f t="shared" si="69"/>
        <v>0</v>
      </c>
      <c r="F383" s="44">
        <f t="shared" si="70"/>
        <v>0</v>
      </c>
      <c r="G383" s="44">
        <f t="shared" si="70"/>
        <v>0</v>
      </c>
      <c r="H383" s="44">
        <f t="shared" si="71"/>
        <v>0</v>
      </c>
      <c r="I383" s="44">
        <f t="shared" si="72"/>
        <v>0</v>
      </c>
      <c r="J383" s="44">
        <f t="shared" si="73"/>
        <v>0</v>
      </c>
      <c r="K383" s="44">
        <f t="shared" si="74"/>
        <v>0</v>
      </c>
      <c r="L383" s="44">
        <f t="shared" si="75"/>
        <v>0</v>
      </c>
      <c r="M383" s="44">
        <f t="shared" ca="1" si="80"/>
        <v>-7.6344211016142547E-4</v>
      </c>
      <c r="N383" s="44">
        <f t="shared" ca="1" si="76"/>
        <v>0</v>
      </c>
      <c r="O383" s="124">
        <f t="shared" ca="1" si="77"/>
        <v>0</v>
      </c>
      <c r="P383" s="44">
        <f t="shared" ca="1" si="78"/>
        <v>0</v>
      </c>
      <c r="Q383" s="44">
        <f t="shared" ca="1" si="79"/>
        <v>0</v>
      </c>
      <c r="R383" s="28">
        <f t="shared" ca="1" si="81"/>
        <v>7.6344211016142547E-4</v>
      </c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</row>
    <row r="384" spans="1:35">
      <c r="A384" s="28"/>
      <c r="B384" s="28"/>
      <c r="C384" s="121"/>
      <c r="D384" s="123">
        <f t="shared" si="69"/>
        <v>0</v>
      </c>
      <c r="E384" s="123">
        <f t="shared" si="69"/>
        <v>0</v>
      </c>
      <c r="F384" s="44">
        <f t="shared" si="70"/>
        <v>0</v>
      </c>
      <c r="G384" s="44">
        <f t="shared" si="70"/>
        <v>0</v>
      </c>
      <c r="H384" s="44">
        <f t="shared" si="71"/>
        <v>0</v>
      </c>
      <c r="I384" s="44">
        <f t="shared" si="72"/>
        <v>0</v>
      </c>
      <c r="J384" s="44">
        <f t="shared" si="73"/>
        <v>0</v>
      </c>
      <c r="K384" s="44">
        <f t="shared" si="74"/>
        <v>0</v>
      </c>
      <c r="L384" s="44">
        <f t="shared" si="75"/>
        <v>0</v>
      </c>
      <c r="M384" s="44">
        <f t="shared" ca="1" si="80"/>
        <v>-7.6344211016142547E-4</v>
      </c>
      <c r="N384" s="44">
        <f t="shared" ca="1" si="76"/>
        <v>0</v>
      </c>
      <c r="O384" s="124">
        <f t="shared" ca="1" si="77"/>
        <v>0</v>
      </c>
      <c r="P384" s="44">
        <f t="shared" ca="1" si="78"/>
        <v>0</v>
      </c>
      <c r="Q384" s="44">
        <f t="shared" ca="1" si="79"/>
        <v>0</v>
      </c>
      <c r="R384" s="28">
        <f t="shared" ca="1" si="81"/>
        <v>7.6344211016142547E-4</v>
      </c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</row>
    <row r="385" spans="1:35">
      <c r="A385" s="28"/>
      <c r="B385" s="28"/>
      <c r="C385" s="121"/>
      <c r="D385" s="123">
        <f t="shared" si="69"/>
        <v>0</v>
      </c>
      <c r="E385" s="123">
        <f t="shared" si="69"/>
        <v>0</v>
      </c>
      <c r="F385" s="44">
        <f t="shared" si="70"/>
        <v>0</v>
      </c>
      <c r="G385" s="44">
        <f t="shared" si="70"/>
        <v>0</v>
      </c>
      <c r="H385" s="44">
        <f t="shared" si="71"/>
        <v>0</v>
      </c>
      <c r="I385" s="44">
        <f t="shared" si="72"/>
        <v>0</v>
      </c>
      <c r="J385" s="44">
        <f t="shared" si="73"/>
        <v>0</v>
      </c>
      <c r="K385" s="44">
        <f t="shared" si="74"/>
        <v>0</v>
      </c>
      <c r="L385" s="44">
        <f t="shared" si="75"/>
        <v>0</v>
      </c>
      <c r="M385" s="44">
        <f t="shared" ca="1" si="80"/>
        <v>-7.6344211016142547E-4</v>
      </c>
      <c r="N385" s="44">
        <f t="shared" ca="1" si="76"/>
        <v>0</v>
      </c>
      <c r="O385" s="124">
        <f t="shared" ca="1" si="77"/>
        <v>0</v>
      </c>
      <c r="P385" s="44">
        <f t="shared" ca="1" si="78"/>
        <v>0</v>
      </c>
      <c r="Q385" s="44">
        <f t="shared" ca="1" si="79"/>
        <v>0</v>
      </c>
      <c r="R385" s="28">
        <f t="shared" ca="1" si="81"/>
        <v>7.6344211016142547E-4</v>
      </c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</row>
    <row r="386" spans="1:35">
      <c r="A386" s="28"/>
      <c r="B386" s="28"/>
      <c r="C386" s="121"/>
      <c r="D386" s="123">
        <f t="shared" si="69"/>
        <v>0</v>
      </c>
      <c r="E386" s="123">
        <f t="shared" si="69"/>
        <v>0</v>
      </c>
      <c r="F386" s="44">
        <f t="shared" si="70"/>
        <v>0</v>
      </c>
      <c r="G386" s="44">
        <f t="shared" si="70"/>
        <v>0</v>
      </c>
      <c r="H386" s="44">
        <f t="shared" si="71"/>
        <v>0</v>
      </c>
      <c r="I386" s="44">
        <f t="shared" si="72"/>
        <v>0</v>
      </c>
      <c r="J386" s="44">
        <f t="shared" si="73"/>
        <v>0</v>
      </c>
      <c r="K386" s="44">
        <f t="shared" si="74"/>
        <v>0</v>
      </c>
      <c r="L386" s="44">
        <f t="shared" si="75"/>
        <v>0</v>
      </c>
      <c r="M386" s="44">
        <f t="shared" ca="1" si="80"/>
        <v>-7.6344211016142547E-4</v>
      </c>
      <c r="N386" s="44">
        <f t="shared" ca="1" si="76"/>
        <v>0</v>
      </c>
      <c r="O386" s="124">
        <f t="shared" ca="1" si="77"/>
        <v>0</v>
      </c>
      <c r="P386" s="44">
        <f t="shared" ca="1" si="78"/>
        <v>0</v>
      </c>
      <c r="Q386" s="44">
        <f t="shared" ca="1" si="79"/>
        <v>0</v>
      </c>
      <c r="R386" s="28">
        <f t="shared" ca="1" si="81"/>
        <v>7.6344211016142547E-4</v>
      </c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</row>
    <row r="387" spans="1:35">
      <c r="A387" s="28"/>
      <c r="B387" s="28"/>
      <c r="C387" s="121"/>
      <c r="D387" s="123">
        <f t="shared" si="69"/>
        <v>0</v>
      </c>
      <c r="E387" s="123">
        <f t="shared" si="69"/>
        <v>0</v>
      </c>
      <c r="F387" s="44">
        <f t="shared" si="70"/>
        <v>0</v>
      </c>
      <c r="G387" s="44">
        <f t="shared" si="70"/>
        <v>0</v>
      </c>
      <c r="H387" s="44">
        <f t="shared" si="71"/>
        <v>0</v>
      </c>
      <c r="I387" s="44">
        <f t="shared" si="72"/>
        <v>0</v>
      </c>
      <c r="J387" s="44">
        <f t="shared" si="73"/>
        <v>0</v>
      </c>
      <c r="K387" s="44">
        <f t="shared" si="74"/>
        <v>0</v>
      </c>
      <c r="L387" s="44">
        <f t="shared" si="75"/>
        <v>0</v>
      </c>
      <c r="M387" s="44">
        <f t="shared" ca="1" si="80"/>
        <v>-7.6344211016142547E-4</v>
      </c>
      <c r="N387" s="44">
        <f t="shared" ca="1" si="76"/>
        <v>0</v>
      </c>
      <c r="O387" s="124">
        <f t="shared" ca="1" si="77"/>
        <v>0</v>
      </c>
      <c r="P387" s="44">
        <f t="shared" ca="1" si="78"/>
        <v>0</v>
      </c>
      <c r="Q387" s="44">
        <f t="shared" ca="1" si="79"/>
        <v>0</v>
      </c>
      <c r="R387" s="28">
        <f t="shared" ca="1" si="81"/>
        <v>7.6344211016142547E-4</v>
      </c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</row>
    <row r="388" spans="1:35">
      <c r="A388" s="28"/>
      <c r="B388" s="28"/>
      <c r="C388" s="121"/>
      <c r="D388" s="123">
        <f t="shared" si="69"/>
        <v>0</v>
      </c>
      <c r="E388" s="123">
        <f t="shared" si="69"/>
        <v>0</v>
      </c>
      <c r="F388" s="44">
        <f t="shared" si="70"/>
        <v>0</v>
      </c>
      <c r="G388" s="44">
        <f t="shared" si="70"/>
        <v>0</v>
      </c>
      <c r="H388" s="44">
        <f t="shared" si="71"/>
        <v>0</v>
      </c>
      <c r="I388" s="44">
        <f t="shared" si="72"/>
        <v>0</v>
      </c>
      <c r="J388" s="44">
        <f t="shared" si="73"/>
        <v>0</v>
      </c>
      <c r="K388" s="44">
        <f t="shared" si="74"/>
        <v>0</v>
      </c>
      <c r="L388" s="44">
        <f t="shared" si="75"/>
        <v>0</v>
      </c>
      <c r="M388" s="44">
        <f t="shared" ca="1" si="80"/>
        <v>-7.6344211016142547E-4</v>
      </c>
      <c r="N388" s="44">
        <f t="shared" ca="1" si="76"/>
        <v>0</v>
      </c>
      <c r="O388" s="124">
        <f t="shared" ca="1" si="77"/>
        <v>0</v>
      </c>
      <c r="P388" s="44">
        <f t="shared" ca="1" si="78"/>
        <v>0</v>
      </c>
      <c r="Q388" s="44">
        <f t="shared" ca="1" si="79"/>
        <v>0</v>
      </c>
      <c r="R388" s="28">
        <f t="shared" ca="1" si="81"/>
        <v>7.6344211016142547E-4</v>
      </c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</row>
    <row r="389" spans="1:35">
      <c r="A389" s="28"/>
      <c r="B389" s="28"/>
      <c r="C389" s="121"/>
      <c r="D389" s="123">
        <f t="shared" si="69"/>
        <v>0</v>
      </c>
      <c r="E389" s="123">
        <f t="shared" si="69"/>
        <v>0</v>
      </c>
      <c r="F389" s="44">
        <f t="shared" si="70"/>
        <v>0</v>
      </c>
      <c r="G389" s="44">
        <f t="shared" si="70"/>
        <v>0</v>
      </c>
      <c r="H389" s="44">
        <f t="shared" si="71"/>
        <v>0</v>
      </c>
      <c r="I389" s="44">
        <f t="shared" si="72"/>
        <v>0</v>
      </c>
      <c r="J389" s="44">
        <f t="shared" si="73"/>
        <v>0</v>
      </c>
      <c r="K389" s="44">
        <f t="shared" si="74"/>
        <v>0</v>
      </c>
      <c r="L389" s="44">
        <f t="shared" si="75"/>
        <v>0</v>
      </c>
      <c r="M389" s="44">
        <f t="shared" ca="1" si="80"/>
        <v>-7.6344211016142547E-4</v>
      </c>
      <c r="N389" s="44">
        <f t="shared" ca="1" si="76"/>
        <v>0</v>
      </c>
      <c r="O389" s="124">
        <f t="shared" ca="1" si="77"/>
        <v>0</v>
      </c>
      <c r="P389" s="44">
        <f t="shared" ca="1" si="78"/>
        <v>0</v>
      </c>
      <c r="Q389" s="44">
        <f t="shared" ca="1" si="79"/>
        <v>0</v>
      </c>
      <c r="R389" s="28">
        <f t="shared" ca="1" si="81"/>
        <v>7.6344211016142547E-4</v>
      </c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</row>
    <row r="390" spans="1:35">
      <c r="A390" s="28"/>
      <c r="B390" s="28"/>
      <c r="C390" s="121"/>
      <c r="D390" s="123">
        <f t="shared" si="69"/>
        <v>0</v>
      </c>
      <c r="E390" s="123">
        <f t="shared" si="69"/>
        <v>0</v>
      </c>
      <c r="F390" s="44">
        <f t="shared" si="70"/>
        <v>0</v>
      </c>
      <c r="G390" s="44">
        <f t="shared" si="70"/>
        <v>0</v>
      </c>
      <c r="H390" s="44">
        <f t="shared" si="71"/>
        <v>0</v>
      </c>
      <c r="I390" s="44">
        <f t="shared" si="72"/>
        <v>0</v>
      </c>
      <c r="J390" s="44">
        <f t="shared" si="73"/>
        <v>0</v>
      </c>
      <c r="K390" s="44">
        <f t="shared" si="74"/>
        <v>0</v>
      </c>
      <c r="L390" s="44">
        <f t="shared" si="75"/>
        <v>0</v>
      </c>
      <c r="M390" s="44">
        <f t="shared" ca="1" si="80"/>
        <v>-7.6344211016142547E-4</v>
      </c>
      <c r="N390" s="44">
        <f t="shared" ca="1" si="76"/>
        <v>0</v>
      </c>
      <c r="O390" s="124">
        <f t="shared" ca="1" si="77"/>
        <v>0</v>
      </c>
      <c r="P390" s="44">
        <f t="shared" ca="1" si="78"/>
        <v>0</v>
      </c>
      <c r="Q390" s="44">
        <f t="shared" ca="1" si="79"/>
        <v>0</v>
      </c>
      <c r="R390" s="28">
        <f t="shared" ca="1" si="81"/>
        <v>7.6344211016142547E-4</v>
      </c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</row>
    <row r="391" spans="1:35">
      <c r="A391" s="28"/>
      <c r="B391" s="28"/>
      <c r="C391" s="121"/>
      <c r="D391" s="123">
        <f t="shared" si="69"/>
        <v>0</v>
      </c>
      <c r="E391" s="123">
        <f t="shared" si="69"/>
        <v>0</v>
      </c>
      <c r="F391" s="44">
        <f t="shared" si="70"/>
        <v>0</v>
      </c>
      <c r="G391" s="44">
        <f t="shared" si="70"/>
        <v>0</v>
      </c>
      <c r="H391" s="44">
        <f t="shared" si="71"/>
        <v>0</v>
      </c>
      <c r="I391" s="44">
        <f t="shared" si="72"/>
        <v>0</v>
      </c>
      <c r="J391" s="44">
        <f t="shared" si="73"/>
        <v>0</v>
      </c>
      <c r="K391" s="44">
        <f t="shared" si="74"/>
        <v>0</v>
      </c>
      <c r="L391" s="44">
        <f t="shared" si="75"/>
        <v>0</v>
      </c>
      <c r="M391" s="44">
        <f t="shared" ca="1" si="80"/>
        <v>-7.6344211016142547E-4</v>
      </c>
      <c r="N391" s="44">
        <f t="shared" ca="1" si="76"/>
        <v>0</v>
      </c>
      <c r="O391" s="124">
        <f t="shared" ca="1" si="77"/>
        <v>0</v>
      </c>
      <c r="P391" s="44">
        <f t="shared" ca="1" si="78"/>
        <v>0</v>
      </c>
      <c r="Q391" s="44">
        <f t="shared" ca="1" si="79"/>
        <v>0</v>
      </c>
      <c r="R391" s="28">
        <f t="shared" ca="1" si="81"/>
        <v>7.6344211016142547E-4</v>
      </c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</row>
    <row r="392" spans="1:35">
      <c r="A392" s="28"/>
      <c r="B392" s="28"/>
      <c r="C392" s="121"/>
      <c r="D392" s="123">
        <f t="shared" si="69"/>
        <v>0</v>
      </c>
      <c r="E392" s="123">
        <f t="shared" si="69"/>
        <v>0</v>
      </c>
      <c r="F392" s="44">
        <f t="shared" si="70"/>
        <v>0</v>
      </c>
      <c r="G392" s="44">
        <f t="shared" si="70"/>
        <v>0</v>
      </c>
      <c r="H392" s="44">
        <f t="shared" si="71"/>
        <v>0</v>
      </c>
      <c r="I392" s="44">
        <f t="shared" si="72"/>
        <v>0</v>
      </c>
      <c r="J392" s="44">
        <f t="shared" si="73"/>
        <v>0</v>
      </c>
      <c r="K392" s="44">
        <f t="shared" si="74"/>
        <v>0</v>
      </c>
      <c r="L392" s="44">
        <f t="shared" si="75"/>
        <v>0</v>
      </c>
      <c r="M392" s="44">
        <f t="shared" ca="1" si="80"/>
        <v>-7.6344211016142547E-4</v>
      </c>
      <c r="N392" s="44">
        <f t="shared" ca="1" si="76"/>
        <v>0</v>
      </c>
      <c r="O392" s="124">
        <f t="shared" ca="1" si="77"/>
        <v>0</v>
      </c>
      <c r="P392" s="44">
        <f t="shared" ca="1" si="78"/>
        <v>0</v>
      </c>
      <c r="Q392" s="44">
        <f t="shared" ca="1" si="79"/>
        <v>0</v>
      </c>
      <c r="R392" s="28">
        <f t="shared" ca="1" si="81"/>
        <v>7.6344211016142547E-4</v>
      </c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</row>
    <row r="393" spans="1:35">
      <c r="A393" s="28"/>
      <c r="B393" s="28"/>
      <c r="C393" s="121"/>
      <c r="D393" s="123">
        <f t="shared" si="69"/>
        <v>0</v>
      </c>
      <c r="E393" s="123">
        <f t="shared" si="69"/>
        <v>0</v>
      </c>
      <c r="F393" s="44">
        <f t="shared" si="70"/>
        <v>0</v>
      </c>
      <c r="G393" s="44">
        <f t="shared" si="70"/>
        <v>0</v>
      </c>
      <c r="H393" s="44">
        <f t="shared" si="71"/>
        <v>0</v>
      </c>
      <c r="I393" s="44">
        <f t="shared" si="72"/>
        <v>0</v>
      </c>
      <c r="J393" s="44">
        <f t="shared" si="73"/>
        <v>0</v>
      </c>
      <c r="K393" s="44">
        <f t="shared" si="74"/>
        <v>0</v>
      </c>
      <c r="L393" s="44">
        <f t="shared" si="75"/>
        <v>0</v>
      </c>
      <c r="M393" s="44">
        <f t="shared" ca="1" si="80"/>
        <v>-7.6344211016142547E-4</v>
      </c>
      <c r="N393" s="44">
        <f t="shared" ca="1" si="76"/>
        <v>0</v>
      </c>
      <c r="O393" s="124">
        <f t="shared" ca="1" si="77"/>
        <v>0</v>
      </c>
      <c r="P393" s="44">
        <f t="shared" ca="1" si="78"/>
        <v>0</v>
      </c>
      <c r="Q393" s="44">
        <f t="shared" ca="1" si="79"/>
        <v>0</v>
      </c>
      <c r="R393" s="28">
        <f t="shared" ca="1" si="81"/>
        <v>7.6344211016142547E-4</v>
      </c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</row>
    <row r="394" spans="1:35">
      <c r="A394" s="28"/>
      <c r="B394" s="28"/>
      <c r="C394" s="121"/>
      <c r="D394" s="123">
        <f t="shared" si="69"/>
        <v>0</v>
      </c>
      <c r="E394" s="123">
        <f t="shared" si="69"/>
        <v>0</v>
      </c>
      <c r="F394" s="44">
        <f t="shared" si="70"/>
        <v>0</v>
      </c>
      <c r="G394" s="44">
        <f t="shared" si="70"/>
        <v>0</v>
      </c>
      <c r="H394" s="44">
        <f t="shared" si="71"/>
        <v>0</v>
      </c>
      <c r="I394" s="44">
        <f t="shared" si="72"/>
        <v>0</v>
      </c>
      <c r="J394" s="44">
        <f t="shared" si="73"/>
        <v>0</v>
      </c>
      <c r="K394" s="44">
        <f t="shared" si="74"/>
        <v>0</v>
      </c>
      <c r="L394" s="44">
        <f t="shared" si="75"/>
        <v>0</v>
      </c>
      <c r="M394" s="44">
        <f t="shared" ca="1" si="80"/>
        <v>-7.6344211016142547E-4</v>
      </c>
      <c r="N394" s="44">
        <f t="shared" ca="1" si="76"/>
        <v>0</v>
      </c>
      <c r="O394" s="124">
        <f t="shared" ca="1" si="77"/>
        <v>0</v>
      </c>
      <c r="P394" s="44">
        <f t="shared" ca="1" si="78"/>
        <v>0</v>
      </c>
      <c r="Q394" s="44">
        <f t="shared" ca="1" si="79"/>
        <v>0</v>
      </c>
      <c r="R394" s="28">
        <f t="shared" ca="1" si="81"/>
        <v>7.6344211016142547E-4</v>
      </c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</row>
    <row r="395" spans="1:35">
      <c r="A395" s="28"/>
      <c r="B395" s="28"/>
      <c r="C395" s="121"/>
      <c r="D395" s="123">
        <f t="shared" si="69"/>
        <v>0</v>
      </c>
      <c r="E395" s="123">
        <f t="shared" si="69"/>
        <v>0</v>
      </c>
      <c r="F395" s="44">
        <f t="shared" si="70"/>
        <v>0</v>
      </c>
      <c r="G395" s="44">
        <f t="shared" si="70"/>
        <v>0</v>
      </c>
      <c r="H395" s="44">
        <f t="shared" si="71"/>
        <v>0</v>
      </c>
      <c r="I395" s="44">
        <f t="shared" si="72"/>
        <v>0</v>
      </c>
      <c r="J395" s="44">
        <f t="shared" si="73"/>
        <v>0</v>
      </c>
      <c r="K395" s="44">
        <f t="shared" si="74"/>
        <v>0</v>
      </c>
      <c r="L395" s="44">
        <f t="shared" si="75"/>
        <v>0</v>
      </c>
      <c r="M395" s="44">
        <f t="shared" ca="1" si="80"/>
        <v>-7.6344211016142547E-4</v>
      </c>
      <c r="N395" s="44">
        <f t="shared" ca="1" si="76"/>
        <v>0</v>
      </c>
      <c r="O395" s="124">
        <f t="shared" ca="1" si="77"/>
        <v>0</v>
      </c>
      <c r="P395" s="44">
        <f t="shared" ca="1" si="78"/>
        <v>0</v>
      </c>
      <c r="Q395" s="44">
        <f t="shared" ca="1" si="79"/>
        <v>0</v>
      </c>
      <c r="R395" s="28">
        <f t="shared" ca="1" si="81"/>
        <v>7.6344211016142547E-4</v>
      </c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</row>
    <row r="396" spans="1:35">
      <c r="A396" s="28"/>
      <c r="B396" s="28"/>
      <c r="C396" s="121"/>
      <c r="D396" s="123">
        <f t="shared" si="69"/>
        <v>0</v>
      </c>
      <c r="E396" s="123">
        <f t="shared" si="69"/>
        <v>0</v>
      </c>
      <c r="F396" s="44">
        <f t="shared" si="70"/>
        <v>0</v>
      </c>
      <c r="G396" s="44">
        <f t="shared" si="70"/>
        <v>0</v>
      </c>
      <c r="H396" s="44">
        <f t="shared" si="71"/>
        <v>0</v>
      </c>
      <c r="I396" s="44">
        <f t="shared" si="72"/>
        <v>0</v>
      </c>
      <c r="J396" s="44">
        <f t="shared" si="73"/>
        <v>0</v>
      </c>
      <c r="K396" s="44">
        <f t="shared" si="74"/>
        <v>0</v>
      </c>
      <c r="L396" s="44">
        <f t="shared" si="75"/>
        <v>0</v>
      </c>
      <c r="M396" s="44">
        <f t="shared" ca="1" si="80"/>
        <v>-7.6344211016142547E-4</v>
      </c>
      <c r="N396" s="44">
        <f t="shared" ca="1" si="76"/>
        <v>0</v>
      </c>
      <c r="O396" s="124">
        <f t="shared" ca="1" si="77"/>
        <v>0</v>
      </c>
      <c r="P396" s="44">
        <f t="shared" ca="1" si="78"/>
        <v>0</v>
      </c>
      <c r="Q396" s="44">
        <f t="shared" ca="1" si="79"/>
        <v>0</v>
      </c>
      <c r="R396" s="28">
        <f t="shared" ca="1" si="81"/>
        <v>7.6344211016142547E-4</v>
      </c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</row>
    <row r="397" spans="1:35">
      <c r="A397" s="28"/>
      <c r="B397" s="28"/>
      <c r="C397" s="121"/>
      <c r="D397" s="123">
        <f t="shared" si="69"/>
        <v>0</v>
      </c>
      <c r="E397" s="123">
        <f t="shared" si="69"/>
        <v>0</v>
      </c>
      <c r="F397" s="44">
        <f t="shared" si="70"/>
        <v>0</v>
      </c>
      <c r="G397" s="44">
        <f t="shared" si="70"/>
        <v>0</v>
      </c>
      <c r="H397" s="44">
        <f t="shared" si="71"/>
        <v>0</v>
      </c>
      <c r="I397" s="44">
        <f t="shared" si="72"/>
        <v>0</v>
      </c>
      <c r="J397" s="44">
        <f t="shared" si="73"/>
        <v>0</v>
      </c>
      <c r="K397" s="44">
        <f t="shared" si="74"/>
        <v>0</v>
      </c>
      <c r="L397" s="44">
        <f t="shared" si="75"/>
        <v>0</v>
      </c>
      <c r="M397" s="44">
        <f t="shared" ca="1" si="80"/>
        <v>-7.6344211016142547E-4</v>
      </c>
      <c r="N397" s="44">
        <f t="shared" ca="1" si="76"/>
        <v>0</v>
      </c>
      <c r="O397" s="124">
        <f t="shared" ca="1" si="77"/>
        <v>0</v>
      </c>
      <c r="P397" s="44">
        <f t="shared" ca="1" si="78"/>
        <v>0</v>
      </c>
      <c r="Q397" s="44">
        <f t="shared" ca="1" si="79"/>
        <v>0</v>
      </c>
      <c r="R397" s="28">
        <f t="shared" ca="1" si="81"/>
        <v>7.6344211016142547E-4</v>
      </c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</row>
    <row r="398" spans="1:35">
      <c r="A398" s="28"/>
      <c r="B398" s="28"/>
      <c r="C398" s="121"/>
      <c r="D398" s="123">
        <f t="shared" si="69"/>
        <v>0</v>
      </c>
      <c r="E398" s="123">
        <f t="shared" si="69"/>
        <v>0</v>
      </c>
      <c r="F398" s="44">
        <f t="shared" si="70"/>
        <v>0</v>
      </c>
      <c r="G398" s="44">
        <f t="shared" si="70"/>
        <v>0</v>
      </c>
      <c r="H398" s="44">
        <f t="shared" si="71"/>
        <v>0</v>
      </c>
      <c r="I398" s="44">
        <f t="shared" si="72"/>
        <v>0</v>
      </c>
      <c r="J398" s="44">
        <f t="shared" si="73"/>
        <v>0</v>
      </c>
      <c r="K398" s="44">
        <f t="shared" si="74"/>
        <v>0</v>
      </c>
      <c r="L398" s="44">
        <f t="shared" si="75"/>
        <v>0</v>
      </c>
      <c r="M398" s="44">
        <f t="shared" ca="1" si="80"/>
        <v>-7.6344211016142547E-4</v>
      </c>
      <c r="N398" s="44">
        <f t="shared" ca="1" si="76"/>
        <v>0</v>
      </c>
      <c r="O398" s="124">
        <f t="shared" ca="1" si="77"/>
        <v>0</v>
      </c>
      <c r="P398" s="44">
        <f t="shared" ca="1" si="78"/>
        <v>0</v>
      </c>
      <c r="Q398" s="44">
        <f t="shared" ca="1" si="79"/>
        <v>0</v>
      </c>
      <c r="R398" s="28">
        <f t="shared" ca="1" si="81"/>
        <v>7.6344211016142547E-4</v>
      </c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</row>
    <row r="399" spans="1:35">
      <c r="A399" s="28"/>
      <c r="B399" s="28"/>
      <c r="C399" s="121"/>
      <c r="D399" s="123">
        <f t="shared" si="69"/>
        <v>0</v>
      </c>
      <c r="E399" s="123">
        <f t="shared" si="69"/>
        <v>0</v>
      </c>
      <c r="F399" s="44">
        <f t="shared" si="70"/>
        <v>0</v>
      </c>
      <c r="G399" s="44">
        <f t="shared" si="70"/>
        <v>0</v>
      </c>
      <c r="H399" s="44">
        <f t="shared" si="71"/>
        <v>0</v>
      </c>
      <c r="I399" s="44">
        <f t="shared" si="72"/>
        <v>0</v>
      </c>
      <c r="J399" s="44">
        <f t="shared" si="73"/>
        <v>0</v>
      </c>
      <c r="K399" s="44">
        <f t="shared" si="74"/>
        <v>0</v>
      </c>
      <c r="L399" s="44">
        <f t="shared" si="75"/>
        <v>0</v>
      </c>
      <c r="M399" s="44">
        <f t="shared" ca="1" si="80"/>
        <v>-7.6344211016142547E-4</v>
      </c>
      <c r="N399" s="44">
        <f t="shared" ca="1" si="76"/>
        <v>0</v>
      </c>
      <c r="O399" s="124">
        <f t="shared" ca="1" si="77"/>
        <v>0</v>
      </c>
      <c r="P399" s="44">
        <f t="shared" ca="1" si="78"/>
        <v>0</v>
      </c>
      <c r="Q399" s="44">
        <f t="shared" ca="1" si="79"/>
        <v>0</v>
      </c>
      <c r="R399" s="28">
        <f t="shared" ca="1" si="81"/>
        <v>7.6344211016142547E-4</v>
      </c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</row>
    <row r="400" spans="1:35">
      <c r="A400" s="28"/>
      <c r="B400" s="28"/>
      <c r="C400" s="121"/>
      <c r="D400" s="123">
        <f t="shared" ref="D400:E462" si="82">A400/A$18</f>
        <v>0</v>
      </c>
      <c r="E400" s="123">
        <f t="shared" si="82"/>
        <v>0</v>
      </c>
      <c r="F400" s="44">
        <f t="shared" ref="F400:G462" si="83">$C400*D400</f>
        <v>0</v>
      </c>
      <c r="G400" s="44">
        <f t="shared" si="83"/>
        <v>0</v>
      </c>
      <c r="H400" s="44">
        <f t="shared" ref="H400:H463" si="84">C400*D400*D400</f>
        <v>0</v>
      </c>
      <c r="I400" s="44">
        <f t="shared" ref="I400:I463" si="85">C400*D400*D400*D400</f>
        <v>0</v>
      </c>
      <c r="J400" s="44">
        <f t="shared" ref="J400:J463" si="86">C400*D400*D400*D400*D400</f>
        <v>0</v>
      </c>
      <c r="K400" s="44">
        <f t="shared" ref="K400:K463" si="87">C400*E400*D400</f>
        <v>0</v>
      </c>
      <c r="L400" s="44">
        <f t="shared" ref="L400:L463" si="88">C400*E400*D400*D400</f>
        <v>0</v>
      </c>
      <c r="M400" s="44">
        <f t="shared" ca="1" si="80"/>
        <v>-7.6344211016142547E-4</v>
      </c>
      <c r="N400" s="44">
        <f t="shared" ref="N400:N463" ca="1" si="89">C400*(M400-E400)^2</f>
        <v>0</v>
      </c>
      <c r="O400" s="124">
        <f t="shared" ref="O400:O463" ca="1" si="90">(C400*O$1-O$2*F400+O$3*H400)^2</f>
        <v>0</v>
      </c>
      <c r="P400" s="44">
        <f t="shared" ref="P400:P463" ca="1" si="91">(-C400*O$2+O$4*F400-O$5*H400)^2</f>
        <v>0</v>
      </c>
      <c r="Q400" s="44">
        <f t="shared" ref="Q400:Q463" ca="1" si="92">+(C400*O$3-F400*O$5+H400*O$6)^2</f>
        <v>0</v>
      </c>
      <c r="R400" s="28">
        <f t="shared" ca="1" si="81"/>
        <v>7.6344211016142547E-4</v>
      </c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</row>
    <row r="401" spans="1:35">
      <c r="A401" s="28"/>
      <c r="B401" s="28"/>
      <c r="C401" s="121"/>
      <c r="D401" s="123">
        <f t="shared" si="82"/>
        <v>0</v>
      </c>
      <c r="E401" s="123">
        <f t="shared" si="82"/>
        <v>0</v>
      </c>
      <c r="F401" s="44">
        <f t="shared" si="83"/>
        <v>0</v>
      </c>
      <c r="G401" s="44">
        <f t="shared" si="83"/>
        <v>0</v>
      </c>
      <c r="H401" s="44">
        <f t="shared" si="84"/>
        <v>0</v>
      </c>
      <c r="I401" s="44">
        <f t="shared" si="85"/>
        <v>0</v>
      </c>
      <c r="J401" s="44">
        <f t="shared" si="86"/>
        <v>0</v>
      </c>
      <c r="K401" s="44">
        <f t="shared" si="87"/>
        <v>0</v>
      </c>
      <c r="L401" s="44">
        <f t="shared" si="88"/>
        <v>0</v>
      </c>
      <c r="M401" s="44">
        <f t="shared" ca="1" si="80"/>
        <v>-7.6344211016142547E-4</v>
      </c>
      <c r="N401" s="44">
        <f t="shared" ca="1" si="89"/>
        <v>0</v>
      </c>
      <c r="O401" s="124">
        <f t="shared" ca="1" si="90"/>
        <v>0</v>
      </c>
      <c r="P401" s="44">
        <f t="shared" ca="1" si="91"/>
        <v>0</v>
      </c>
      <c r="Q401" s="44">
        <f t="shared" ca="1" si="92"/>
        <v>0</v>
      </c>
      <c r="R401" s="28">
        <f t="shared" ca="1" si="81"/>
        <v>7.6344211016142547E-4</v>
      </c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</row>
    <row r="402" spans="1:35">
      <c r="A402" s="28"/>
      <c r="B402" s="28"/>
      <c r="C402" s="121"/>
      <c r="D402" s="123">
        <f t="shared" si="82"/>
        <v>0</v>
      </c>
      <c r="E402" s="123">
        <f t="shared" si="82"/>
        <v>0</v>
      </c>
      <c r="F402" s="44">
        <f t="shared" si="83"/>
        <v>0</v>
      </c>
      <c r="G402" s="44">
        <f t="shared" si="83"/>
        <v>0</v>
      </c>
      <c r="H402" s="44">
        <f t="shared" si="84"/>
        <v>0</v>
      </c>
      <c r="I402" s="44">
        <f t="shared" si="85"/>
        <v>0</v>
      </c>
      <c r="J402" s="44">
        <f t="shared" si="86"/>
        <v>0</v>
      </c>
      <c r="K402" s="44">
        <f t="shared" si="87"/>
        <v>0</v>
      </c>
      <c r="L402" s="44">
        <f t="shared" si="88"/>
        <v>0</v>
      </c>
      <c r="M402" s="44">
        <f t="shared" ca="1" si="80"/>
        <v>-7.6344211016142547E-4</v>
      </c>
      <c r="N402" s="44">
        <f t="shared" ca="1" si="89"/>
        <v>0</v>
      </c>
      <c r="O402" s="124">
        <f t="shared" ca="1" si="90"/>
        <v>0</v>
      </c>
      <c r="P402" s="44">
        <f t="shared" ca="1" si="91"/>
        <v>0</v>
      </c>
      <c r="Q402" s="44">
        <f t="shared" ca="1" si="92"/>
        <v>0</v>
      </c>
      <c r="R402" s="28">
        <f t="shared" ca="1" si="81"/>
        <v>7.6344211016142547E-4</v>
      </c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</row>
    <row r="403" spans="1:35">
      <c r="A403" s="28"/>
      <c r="B403" s="28"/>
      <c r="C403" s="121"/>
      <c r="D403" s="123">
        <f t="shared" si="82"/>
        <v>0</v>
      </c>
      <c r="E403" s="123">
        <f t="shared" si="82"/>
        <v>0</v>
      </c>
      <c r="F403" s="44">
        <f t="shared" si="83"/>
        <v>0</v>
      </c>
      <c r="G403" s="44">
        <f t="shared" si="83"/>
        <v>0</v>
      </c>
      <c r="H403" s="44">
        <f t="shared" si="84"/>
        <v>0</v>
      </c>
      <c r="I403" s="44">
        <f t="shared" si="85"/>
        <v>0</v>
      </c>
      <c r="J403" s="44">
        <f t="shared" si="86"/>
        <v>0</v>
      </c>
      <c r="K403" s="44">
        <f t="shared" si="87"/>
        <v>0</v>
      </c>
      <c r="L403" s="44">
        <f t="shared" si="88"/>
        <v>0</v>
      </c>
      <c r="M403" s="44">
        <f t="shared" ca="1" si="80"/>
        <v>-7.6344211016142547E-4</v>
      </c>
      <c r="N403" s="44">
        <f t="shared" ca="1" si="89"/>
        <v>0</v>
      </c>
      <c r="O403" s="124">
        <f t="shared" ca="1" si="90"/>
        <v>0</v>
      </c>
      <c r="P403" s="44">
        <f t="shared" ca="1" si="91"/>
        <v>0</v>
      </c>
      <c r="Q403" s="44">
        <f t="shared" ca="1" si="92"/>
        <v>0</v>
      </c>
      <c r="R403" s="28">
        <f t="shared" ca="1" si="81"/>
        <v>7.6344211016142547E-4</v>
      </c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</row>
    <row r="404" spans="1:35">
      <c r="A404" s="28"/>
      <c r="B404" s="28"/>
      <c r="C404" s="121"/>
      <c r="D404" s="123">
        <f t="shared" si="82"/>
        <v>0</v>
      </c>
      <c r="E404" s="123">
        <f t="shared" si="82"/>
        <v>0</v>
      </c>
      <c r="F404" s="44">
        <f t="shared" si="83"/>
        <v>0</v>
      </c>
      <c r="G404" s="44">
        <f t="shared" si="83"/>
        <v>0</v>
      </c>
      <c r="H404" s="44">
        <f t="shared" si="84"/>
        <v>0</v>
      </c>
      <c r="I404" s="44">
        <f t="shared" si="85"/>
        <v>0</v>
      </c>
      <c r="J404" s="44">
        <f t="shared" si="86"/>
        <v>0</v>
      </c>
      <c r="K404" s="44">
        <f t="shared" si="87"/>
        <v>0</v>
      </c>
      <c r="L404" s="44">
        <f t="shared" si="88"/>
        <v>0</v>
      </c>
      <c r="M404" s="44">
        <f t="shared" ca="1" si="80"/>
        <v>-7.6344211016142547E-4</v>
      </c>
      <c r="N404" s="44">
        <f t="shared" ca="1" si="89"/>
        <v>0</v>
      </c>
      <c r="O404" s="124">
        <f t="shared" ca="1" si="90"/>
        <v>0</v>
      </c>
      <c r="P404" s="44">
        <f t="shared" ca="1" si="91"/>
        <v>0</v>
      </c>
      <c r="Q404" s="44">
        <f t="shared" ca="1" si="92"/>
        <v>0</v>
      </c>
      <c r="R404" s="28">
        <f t="shared" ca="1" si="81"/>
        <v>7.6344211016142547E-4</v>
      </c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</row>
    <row r="405" spans="1:35">
      <c r="A405" s="28"/>
      <c r="B405" s="28"/>
      <c r="C405" s="121"/>
      <c r="D405" s="123">
        <f t="shared" si="82"/>
        <v>0</v>
      </c>
      <c r="E405" s="123">
        <f t="shared" si="82"/>
        <v>0</v>
      </c>
      <c r="F405" s="44">
        <f t="shared" si="83"/>
        <v>0</v>
      </c>
      <c r="G405" s="44">
        <f t="shared" si="83"/>
        <v>0</v>
      </c>
      <c r="H405" s="44">
        <f t="shared" si="84"/>
        <v>0</v>
      </c>
      <c r="I405" s="44">
        <f t="shared" si="85"/>
        <v>0</v>
      </c>
      <c r="J405" s="44">
        <f t="shared" si="86"/>
        <v>0</v>
      </c>
      <c r="K405" s="44">
        <f t="shared" si="87"/>
        <v>0</v>
      </c>
      <c r="L405" s="44">
        <f t="shared" si="88"/>
        <v>0</v>
      </c>
      <c r="M405" s="44">
        <f t="shared" ref="M405:M468" ca="1" si="93">+E$4+E$5*D405+E$6*D405^2</f>
        <v>-7.6344211016142547E-4</v>
      </c>
      <c r="N405" s="44">
        <f t="shared" ca="1" si="89"/>
        <v>0</v>
      </c>
      <c r="O405" s="124">
        <f t="shared" ca="1" si="90"/>
        <v>0</v>
      </c>
      <c r="P405" s="44">
        <f t="shared" ca="1" si="91"/>
        <v>0</v>
      </c>
      <c r="Q405" s="44">
        <f t="shared" ca="1" si="92"/>
        <v>0</v>
      </c>
      <c r="R405" s="28">
        <f t="shared" ref="R405:R468" ca="1" si="94">+E405-M405</f>
        <v>7.6344211016142547E-4</v>
      </c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</row>
    <row r="406" spans="1:35">
      <c r="A406" s="28"/>
      <c r="B406" s="28"/>
      <c r="C406" s="121"/>
      <c r="D406" s="123">
        <f t="shared" si="82"/>
        <v>0</v>
      </c>
      <c r="E406" s="123">
        <f t="shared" si="82"/>
        <v>0</v>
      </c>
      <c r="F406" s="44">
        <f t="shared" si="83"/>
        <v>0</v>
      </c>
      <c r="G406" s="44">
        <f t="shared" si="83"/>
        <v>0</v>
      </c>
      <c r="H406" s="44">
        <f t="shared" si="84"/>
        <v>0</v>
      </c>
      <c r="I406" s="44">
        <f t="shared" si="85"/>
        <v>0</v>
      </c>
      <c r="J406" s="44">
        <f t="shared" si="86"/>
        <v>0</v>
      </c>
      <c r="K406" s="44">
        <f t="shared" si="87"/>
        <v>0</v>
      </c>
      <c r="L406" s="44">
        <f t="shared" si="88"/>
        <v>0</v>
      </c>
      <c r="M406" s="44">
        <f t="shared" ca="1" si="93"/>
        <v>-7.6344211016142547E-4</v>
      </c>
      <c r="N406" s="44">
        <f t="shared" ca="1" si="89"/>
        <v>0</v>
      </c>
      <c r="O406" s="124">
        <f t="shared" ca="1" si="90"/>
        <v>0</v>
      </c>
      <c r="P406" s="44">
        <f t="shared" ca="1" si="91"/>
        <v>0</v>
      </c>
      <c r="Q406" s="44">
        <f t="shared" ca="1" si="92"/>
        <v>0</v>
      </c>
      <c r="R406" s="28">
        <f t="shared" ca="1" si="94"/>
        <v>7.6344211016142547E-4</v>
      </c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</row>
    <row r="407" spans="1:35">
      <c r="A407" s="28"/>
      <c r="B407" s="28"/>
      <c r="C407" s="121"/>
      <c r="D407" s="123">
        <f t="shared" si="82"/>
        <v>0</v>
      </c>
      <c r="E407" s="123">
        <f t="shared" si="82"/>
        <v>0</v>
      </c>
      <c r="F407" s="44">
        <f t="shared" si="83"/>
        <v>0</v>
      </c>
      <c r="G407" s="44">
        <f t="shared" si="83"/>
        <v>0</v>
      </c>
      <c r="H407" s="44">
        <f t="shared" si="84"/>
        <v>0</v>
      </c>
      <c r="I407" s="44">
        <f t="shared" si="85"/>
        <v>0</v>
      </c>
      <c r="J407" s="44">
        <f t="shared" si="86"/>
        <v>0</v>
      </c>
      <c r="K407" s="44">
        <f t="shared" si="87"/>
        <v>0</v>
      </c>
      <c r="L407" s="44">
        <f t="shared" si="88"/>
        <v>0</v>
      </c>
      <c r="M407" s="44">
        <f t="shared" ca="1" si="93"/>
        <v>-7.6344211016142547E-4</v>
      </c>
      <c r="N407" s="44">
        <f t="shared" ca="1" si="89"/>
        <v>0</v>
      </c>
      <c r="O407" s="124">
        <f t="shared" ca="1" si="90"/>
        <v>0</v>
      </c>
      <c r="P407" s="44">
        <f t="shared" ca="1" si="91"/>
        <v>0</v>
      </c>
      <c r="Q407" s="44">
        <f t="shared" ca="1" si="92"/>
        <v>0</v>
      </c>
      <c r="R407" s="28">
        <f t="shared" ca="1" si="94"/>
        <v>7.6344211016142547E-4</v>
      </c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</row>
    <row r="408" spans="1:35">
      <c r="A408" s="28"/>
      <c r="B408" s="28"/>
      <c r="C408" s="121"/>
      <c r="D408" s="123">
        <f t="shared" si="82"/>
        <v>0</v>
      </c>
      <c r="E408" s="123">
        <f t="shared" si="82"/>
        <v>0</v>
      </c>
      <c r="F408" s="44">
        <f t="shared" si="83"/>
        <v>0</v>
      </c>
      <c r="G408" s="44">
        <f t="shared" si="83"/>
        <v>0</v>
      </c>
      <c r="H408" s="44">
        <f t="shared" si="84"/>
        <v>0</v>
      </c>
      <c r="I408" s="44">
        <f t="shared" si="85"/>
        <v>0</v>
      </c>
      <c r="J408" s="44">
        <f t="shared" si="86"/>
        <v>0</v>
      </c>
      <c r="K408" s="44">
        <f t="shared" si="87"/>
        <v>0</v>
      </c>
      <c r="L408" s="44">
        <f t="shared" si="88"/>
        <v>0</v>
      </c>
      <c r="M408" s="44">
        <f t="shared" ca="1" si="93"/>
        <v>-7.6344211016142547E-4</v>
      </c>
      <c r="N408" s="44">
        <f t="shared" ca="1" si="89"/>
        <v>0</v>
      </c>
      <c r="O408" s="124">
        <f t="shared" ca="1" si="90"/>
        <v>0</v>
      </c>
      <c r="P408" s="44">
        <f t="shared" ca="1" si="91"/>
        <v>0</v>
      </c>
      <c r="Q408" s="44">
        <f t="shared" ca="1" si="92"/>
        <v>0</v>
      </c>
      <c r="R408" s="28">
        <f t="shared" ca="1" si="94"/>
        <v>7.6344211016142547E-4</v>
      </c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</row>
    <row r="409" spans="1:35">
      <c r="A409" s="28"/>
      <c r="B409" s="28"/>
      <c r="C409" s="121"/>
      <c r="D409" s="123">
        <f t="shared" si="82"/>
        <v>0</v>
      </c>
      <c r="E409" s="123">
        <f t="shared" si="82"/>
        <v>0</v>
      </c>
      <c r="F409" s="44">
        <f t="shared" si="83"/>
        <v>0</v>
      </c>
      <c r="G409" s="44">
        <f t="shared" si="83"/>
        <v>0</v>
      </c>
      <c r="H409" s="44">
        <f t="shared" si="84"/>
        <v>0</v>
      </c>
      <c r="I409" s="44">
        <f t="shared" si="85"/>
        <v>0</v>
      </c>
      <c r="J409" s="44">
        <f t="shared" si="86"/>
        <v>0</v>
      </c>
      <c r="K409" s="44">
        <f t="shared" si="87"/>
        <v>0</v>
      </c>
      <c r="L409" s="44">
        <f t="shared" si="88"/>
        <v>0</v>
      </c>
      <c r="M409" s="44">
        <f t="shared" ca="1" si="93"/>
        <v>-7.6344211016142547E-4</v>
      </c>
      <c r="N409" s="44">
        <f t="shared" ca="1" si="89"/>
        <v>0</v>
      </c>
      <c r="O409" s="124">
        <f t="shared" ca="1" si="90"/>
        <v>0</v>
      </c>
      <c r="P409" s="44">
        <f t="shared" ca="1" si="91"/>
        <v>0</v>
      </c>
      <c r="Q409" s="44">
        <f t="shared" ca="1" si="92"/>
        <v>0</v>
      </c>
      <c r="R409" s="28">
        <f t="shared" ca="1" si="94"/>
        <v>7.6344211016142547E-4</v>
      </c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</row>
    <row r="410" spans="1:35">
      <c r="A410" s="28"/>
      <c r="B410" s="28"/>
      <c r="C410" s="121"/>
      <c r="D410" s="123">
        <f t="shared" si="82"/>
        <v>0</v>
      </c>
      <c r="E410" s="123">
        <f t="shared" si="82"/>
        <v>0</v>
      </c>
      <c r="F410" s="44">
        <f t="shared" si="83"/>
        <v>0</v>
      </c>
      <c r="G410" s="44">
        <f t="shared" si="83"/>
        <v>0</v>
      </c>
      <c r="H410" s="44">
        <f t="shared" si="84"/>
        <v>0</v>
      </c>
      <c r="I410" s="44">
        <f t="shared" si="85"/>
        <v>0</v>
      </c>
      <c r="J410" s="44">
        <f t="shared" si="86"/>
        <v>0</v>
      </c>
      <c r="K410" s="44">
        <f t="shared" si="87"/>
        <v>0</v>
      </c>
      <c r="L410" s="44">
        <f t="shared" si="88"/>
        <v>0</v>
      </c>
      <c r="M410" s="44">
        <f t="shared" ca="1" si="93"/>
        <v>-7.6344211016142547E-4</v>
      </c>
      <c r="N410" s="44">
        <f t="shared" ca="1" si="89"/>
        <v>0</v>
      </c>
      <c r="O410" s="124">
        <f t="shared" ca="1" si="90"/>
        <v>0</v>
      </c>
      <c r="P410" s="44">
        <f t="shared" ca="1" si="91"/>
        <v>0</v>
      </c>
      <c r="Q410" s="44">
        <f t="shared" ca="1" si="92"/>
        <v>0</v>
      </c>
      <c r="R410" s="28">
        <f t="shared" ca="1" si="94"/>
        <v>7.6344211016142547E-4</v>
      </c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</row>
    <row r="411" spans="1:35">
      <c r="A411" s="28"/>
      <c r="B411" s="28"/>
      <c r="C411" s="121"/>
      <c r="D411" s="123">
        <f t="shared" si="82"/>
        <v>0</v>
      </c>
      <c r="E411" s="123">
        <f t="shared" si="82"/>
        <v>0</v>
      </c>
      <c r="F411" s="44">
        <f t="shared" si="83"/>
        <v>0</v>
      </c>
      <c r="G411" s="44">
        <f t="shared" si="83"/>
        <v>0</v>
      </c>
      <c r="H411" s="44">
        <f t="shared" si="84"/>
        <v>0</v>
      </c>
      <c r="I411" s="44">
        <f t="shared" si="85"/>
        <v>0</v>
      </c>
      <c r="J411" s="44">
        <f t="shared" si="86"/>
        <v>0</v>
      </c>
      <c r="K411" s="44">
        <f t="shared" si="87"/>
        <v>0</v>
      </c>
      <c r="L411" s="44">
        <f t="shared" si="88"/>
        <v>0</v>
      </c>
      <c r="M411" s="44">
        <f t="shared" ca="1" si="93"/>
        <v>-7.6344211016142547E-4</v>
      </c>
      <c r="N411" s="44">
        <f t="shared" ca="1" si="89"/>
        <v>0</v>
      </c>
      <c r="O411" s="124">
        <f t="shared" ca="1" si="90"/>
        <v>0</v>
      </c>
      <c r="P411" s="44">
        <f t="shared" ca="1" si="91"/>
        <v>0</v>
      </c>
      <c r="Q411" s="44">
        <f t="shared" ca="1" si="92"/>
        <v>0</v>
      </c>
      <c r="R411" s="28">
        <f t="shared" ca="1" si="94"/>
        <v>7.6344211016142547E-4</v>
      </c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</row>
    <row r="412" spans="1:35">
      <c r="A412" s="28"/>
      <c r="B412" s="28"/>
      <c r="C412" s="121"/>
      <c r="D412" s="123">
        <f t="shared" si="82"/>
        <v>0</v>
      </c>
      <c r="E412" s="123">
        <f t="shared" si="82"/>
        <v>0</v>
      </c>
      <c r="F412" s="44">
        <f t="shared" si="83"/>
        <v>0</v>
      </c>
      <c r="G412" s="44">
        <f t="shared" si="83"/>
        <v>0</v>
      </c>
      <c r="H412" s="44">
        <f t="shared" si="84"/>
        <v>0</v>
      </c>
      <c r="I412" s="44">
        <f t="shared" si="85"/>
        <v>0</v>
      </c>
      <c r="J412" s="44">
        <f t="shared" si="86"/>
        <v>0</v>
      </c>
      <c r="K412" s="44">
        <f t="shared" si="87"/>
        <v>0</v>
      </c>
      <c r="L412" s="44">
        <f t="shared" si="88"/>
        <v>0</v>
      </c>
      <c r="M412" s="44">
        <f t="shared" ca="1" si="93"/>
        <v>-7.6344211016142547E-4</v>
      </c>
      <c r="N412" s="44">
        <f t="shared" ca="1" si="89"/>
        <v>0</v>
      </c>
      <c r="O412" s="124">
        <f t="shared" ca="1" si="90"/>
        <v>0</v>
      </c>
      <c r="P412" s="44">
        <f t="shared" ca="1" si="91"/>
        <v>0</v>
      </c>
      <c r="Q412" s="44">
        <f t="shared" ca="1" si="92"/>
        <v>0</v>
      </c>
      <c r="R412" s="28">
        <f t="shared" ca="1" si="94"/>
        <v>7.6344211016142547E-4</v>
      </c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</row>
    <row r="413" spans="1:35">
      <c r="A413" s="28"/>
      <c r="B413" s="28"/>
      <c r="C413" s="121"/>
      <c r="D413" s="123">
        <f t="shared" si="82"/>
        <v>0</v>
      </c>
      <c r="E413" s="123">
        <f t="shared" si="82"/>
        <v>0</v>
      </c>
      <c r="F413" s="44">
        <f t="shared" si="83"/>
        <v>0</v>
      </c>
      <c r="G413" s="44">
        <f t="shared" si="83"/>
        <v>0</v>
      </c>
      <c r="H413" s="44">
        <f t="shared" si="84"/>
        <v>0</v>
      </c>
      <c r="I413" s="44">
        <f t="shared" si="85"/>
        <v>0</v>
      </c>
      <c r="J413" s="44">
        <f t="shared" si="86"/>
        <v>0</v>
      </c>
      <c r="K413" s="44">
        <f t="shared" si="87"/>
        <v>0</v>
      </c>
      <c r="L413" s="44">
        <f t="shared" si="88"/>
        <v>0</v>
      </c>
      <c r="M413" s="44">
        <f t="shared" ca="1" si="93"/>
        <v>-7.6344211016142547E-4</v>
      </c>
      <c r="N413" s="44">
        <f t="shared" ca="1" si="89"/>
        <v>0</v>
      </c>
      <c r="O413" s="124">
        <f t="shared" ca="1" si="90"/>
        <v>0</v>
      </c>
      <c r="P413" s="44">
        <f t="shared" ca="1" si="91"/>
        <v>0</v>
      </c>
      <c r="Q413" s="44">
        <f t="shared" ca="1" si="92"/>
        <v>0</v>
      </c>
      <c r="R413" s="28">
        <f t="shared" ca="1" si="94"/>
        <v>7.6344211016142547E-4</v>
      </c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</row>
    <row r="414" spans="1:35">
      <c r="A414" s="28"/>
      <c r="B414" s="28"/>
      <c r="C414" s="121"/>
      <c r="D414" s="123">
        <f t="shared" si="82"/>
        <v>0</v>
      </c>
      <c r="E414" s="123">
        <f t="shared" si="82"/>
        <v>0</v>
      </c>
      <c r="F414" s="44">
        <f t="shared" si="83"/>
        <v>0</v>
      </c>
      <c r="G414" s="44">
        <f t="shared" si="83"/>
        <v>0</v>
      </c>
      <c r="H414" s="44">
        <f t="shared" si="84"/>
        <v>0</v>
      </c>
      <c r="I414" s="44">
        <f t="shared" si="85"/>
        <v>0</v>
      </c>
      <c r="J414" s="44">
        <f t="shared" si="86"/>
        <v>0</v>
      </c>
      <c r="K414" s="44">
        <f t="shared" si="87"/>
        <v>0</v>
      </c>
      <c r="L414" s="44">
        <f t="shared" si="88"/>
        <v>0</v>
      </c>
      <c r="M414" s="44">
        <f t="shared" ca="1" si="93"/>
        <v>-7.6344211016142547E-4</v>
      </c>
      <c r="N414" s="44">
        <f t="shared" ca="1" si="89"/>
        <v>0</v>
      </c>
      <c r="O414" s="124">
        <f t="shared" ca="1" si="90"/>
        <v>0</v>
      </c>
      <c r="P414" s="44">
        <f t="shared" ca="1" si="91"/>
        <v>0</v>
      </c>
      <c r="Q414" s="44">
        <f t="shared" ca="1" si="92"/>
        <v>0</v>
      </c>
      <c r="R414" s="28">
        <f t="shared" ca="1" si="94"/>
        <v>7.6344211016142547E-4</v>
      </c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</row>
    <row r="415" spans="1:35">
      <c r="A415" s="28"/>
      <c r="B415" s="28"/>
      <c r="C415" s="121"/>
      <c r="D415" s="123">
        <f t="shared" si="82"/>
        <v>0</v>
      </c>
      <c r="E415" s="123">
        <f t="shared" si="82"/>
        <v>0</v>
      </c>
      <c r="F415" s="44">
        <f t="shared" si="83"/>
        <v>0</v>
      </c>
      <c r="G415" s="44">
        <f t="shared" si="83"/>
        <v>0</v>
      </c>
      <c r="H415" s="44">
        <f t="shared" si="84"/>
        <v>0</v>
      </c>
      <c r="I415" s="44">
        <f t="shared" si="85"/>
        <v>0</v>
      </c>
      <c r="J415" s="44">
        <f t="shared" si="86"/>
        <v>0</v>
      </c>
      <c r="K415" s="44">
        <f t="shared" si="87"/>
        <v>0</v>
      </c>
      <c r="L415" s="44">
        <f t="shared" si="88"/>
        <v>0</v>
      </c>
      <c r="M415" s="44">
        <f t="shared" ca="1" si="93"/>
        <v>-7.6344211016142547E-4</v>
      </c>
      <c r="N415" s="44">
        <f t="shared" ca="1" si="89"/>
        <v>0</v>
      </c>
      <c r="O415" s="124">
        <f t="shared" ca="1" si="90"/>
        <v>0</v>
      </c>
      <c r="P415" s="44">
        <f t="shared" ca="1" si="91"/>
        <v>0</v>
      </c>
      <c r="Q415" s="44">
        <f t="shared" ca="1" si="92"/>
        <v>0</v>
      </c>
      <c r="R415" s="28">
        <f t="shared" ca="1" si="94"/>
        <v>7.6344211016142547E-4</v>
      </c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</row>
    <row r="416" spans="1:35">
      <c r="A416" s="28"/>
      <c r="B416" s="28"/>
      <c r="C416" s="121"/>
      <c r="D416" s="123">
        <f t="shared" si="82"/>
        <v>0</v>
      </c>
      <c r="E416" s="123">
        <f t="shared" si="82"/>
        <v>0</v>
      </c>
      <c r="F416" s="44">
        <f t="shared" si="83"/>
        <v>0</v>
      </c>
      <c r="G416" s="44">
        <f t="shared" si="83"/>
        <v>0</v>
      </c>
      <c r="H416" s="44">
        <f t="shared" si="84"/>
        <v>0</v>
      </c>
      <c r="I416" s="44">
        <f t="shared" si="85"/>
        <v>0</v>
      </c>
      <c r="J416" s="44">
        <f t="shared" si="86"/>
        <v>0</v>
      </c>
      <c r="K416" s="44">
        <f t="shared" si="87"/>
        <v>0</v>
      </c>
      <c r="L416" s="44">
        <f t="shared" si="88"/>
        <v>0</v>
      </c>
      <c r="M416" s="44">
        <f t="shared" ca="1" si="93"/>
        <v>-7.6344211016142547E-4</v>
      </c>
      <c r="N416" s="44">
        <f t="shared" ca="1" si="89"/>
        <v>0</v>
      </c>
      <c r="O416" s="124">
        <f t="shared" ca="1" si="90"/>
        <v>0</v>
      </c>
      <c r="P416" s="44">
        <f t="shared" ca="1" si="91"/>
        <v>0</v>
      </c>
      <c r="Q416" s="44">
        <f t="shared" ca="1" si="92"/>
        <v>0</v>
      </c>
      <c r="R416" s="28">
        <f t="shared" ca="1" si="94"/>
        <v>7.6344211016142547E-4</v>
      </c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</row>
    <row r="417" spans="1:35">
      <c r="A417" s="28"/>
      <c r="B417" s="28"/>
      <c r="C417" s="121"/>
      <c r="D417" s="123">
        <f t="shared" si="82"/>
        <v>0</v>
      </c>
      <c r="E417" s="123">
        <f t="shared" si="82"/>
        <v>0</v>
      </c>
      <c r="F417" s="44">
        <f t="shared" si="83"/>
        <v>0</v>
      </c>
      <c r="G417" s="44">
        <f t="shared" si="83"/>
        <v>0</v>
      </c>
      <c r="H417" s="44">
        <f t="shared" si="84"/>
        <v>0</v>
      </c>
      <c r="I417" s="44">
        <f t="shared" si="85"/>
        <v>0</v>
      </c>
      <c r="J417" s="44">
        <f t="shared" si="86"/>
        <v>0</v>
      </c>
      <c r="K417" s="44">
        <f t="shared" si="87"/>
        <v>0</v>
      </c>
      <c r="L417" s="44">
        <f t="shared" si="88"/>
        <v>0</v>
      </c>
      <c r="M417" s="44">
        <f t="shared" ca="1" si="93"/>
        <v>-7.6344211016142547E-4</v>
      </c>
      <c r="N417" s="44">
        <f t="shared" ca="1" si="89"/>
        <v>0</v>
      </c>
      <c r="O417" s="124">
        <f t="shared" ca="1" si="90"/>
        <v>0</v>
      </c>
      <c r="P417" s="44">
        <f t="shared" ca="1" si="91"/>
        <v>0</v>
      </c>
      <c r="Q417" s="44">
        <f t="shared" ca="1" si="92"/>
        <v>0</v>
      </c>
      <c r="R417" s="28">
        <f t="shared" ca="1" si="94"/>
        <v>7.6344211016142547E-4</v>
      </c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</row>
    <row r="418" spans="1:35">
      <c r="A418" s="28"/>
      <c r="B418" s="28"/>
      <c r="C418" s="121"/>
      <c r="D418" s="123">
        <f t="shared" si="82"/>
        <v>0</v>
      </c>
      <c r="E418" s="123">
        <f t="shared" si="82"/>
        <v>0</v>
      </c>
      <c r="F418" s="44">
        <f t="shared" si="83"/>
        <v>0</v>
      </c>
      <c r="G418" s="44">
        <f t="shared" si="83"/>
        <v>0</v>
      </c>
      <c r="H418" s="44">
        <f t="shared" si="84"/>
        <v>0</v>
      </c>
      <c r="I418" s="44">
        <f t="shared" si="85"/>
        <v>0</v>
      </c>
      <c r="J418" s="44">
        <f t="shared" si="86"/>
        <v>0</v>
      </c>
      <c r="K418" s="44">
        <f t="shared" si="87"/>
        <v>0</v>
      </c>
      <c r="L418" s="44">
        <f t="shared" si="88"/>
        <v>0</v>
      </c>
      <c r="M418" s="44">
        <f t="shared" ca="1" si="93"/>
        <v>-7.6344211016142547E-4</v>
      </c>
      <c r="N418" s="44">
        <f t="shared" ca="1" si="89"/>
        <v>0</v>
      </c>
      <c r="O418" s="124">
        <f t="shared" ca="1" si="90"/>
        <v>0</v>
      </c>
      <c r="P418" s="44">
        <f t="shared" ca="1" si="91"/>
        <v>0</v>
      </c>
      <c r="Q418" s="44">
        <f t="shared" ca="1" si="92"/>
        <v>0</v>
      </c>
      <c r="R418" s="28">
        <f t="shared" ca="1" si="94"/>
        <v>7.6344211016142547E-4</v>
      </c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</row>
    <row r="419" spans="1:35">
      <c r="A419" s="28"/>
      <c r="B419" s="28"/>
      <c r="C419" s="121"/>
      <c r="D419" s="123">
        <f t="shared" si="82"/>
        <v>0</v>
      </c>
      <c r="E419" s="123">
        <f t="shared" si="82"/>
        <v>0</v>
      </c>
      <c r="F419" s="44">
        <f t="shared" si="83"/>
        <v>0</v>
      </c>
      <c r="G419" s="44">
        <f t="shared" si="83"/>
        <v>0</v>
      </c>
      <c r="H419" s="44">
        <f t="shared" si="84"/>
        <v>0</v>
      </c>
      <c r="I419" s="44">
        <f t="shared" si="85"/>
        <v>0</v>
      </c>
      <c r="J419" s="44">
        <f t="shared" si="86"/>
        <v>0</v>
      </c>
      <c r="K419" s="44">
        <f t="shared" si="87"/>
        <v>0</v>
      </c>
      <c r="L419" s="44">
        <f t="shared" si="88"/>
        <v>0</v>
      </c>
      <c r="M419" s="44">
        <f t="shared" ca="1" si="93"/>
        <v>-7.6344211016142547E-4</v>
      </c>
      <c r="N419" s="44">
        <f t="shared" ca="1" si="89"/>
        <v>0</v>
      </c>
      <c r="O419" s="124">
        <f t="shared" ca="1" si="90"/>
        <v>0</v>
      </c>
      <c r="P419" s="44">
        <f t="shared" ca="1" si="91"/>
        <v>0</v>
      </c>
      <c r="Q419" s="44">
        <f t="shared" ca="1" si="92"/>
        <v>0</v>
      </c>
      <c r="R419" s="28">
        <f t="shared" ca="1" si="94"/>
        <v>7.6344211016142547E-4</v>
      </c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</row>
    <row r="420" spans="1:35">
      <c r="A420" s="28"/>
      <c r="B420" s="28"/>
      <c r="C420" s="121"/>
      <c r="D420" s="123">
        <f t="shared" si="82"/>
        <v>0</v>
      </c>
      <c r="E420" s="123">
        <f t="shared" si="82"/>
        <v>0</v>
      </c>
      <c r="F420" s="44">
        <f t="shared" si="83"/>
        <v>0</v>
      </c>
      <c r="G420" s="44">
        <f t="shared" si="83"/>
        <v>0</v>
      </c>
      <c r="H420" s="44">
        <f t="shared" si="84"/>
        <v>0</v>
      </c>
      <c r="I420" s="44">
        <f t="shared" si="85"/>
        <v>0</v>
      </c>
      <c r="J420" s="44">
        <f t="shared" si="86"/>
        <v>0</v>
      </c>
      <c r="K420" s="44">
        <f t="shared" si="87"/>
        <v>0</v>
      </c>
      <c r="L420" s="44">
        <f t="shared" si="88"/>
        <v>0</v>
      </c>
      <c r="M420" s="44">
        <f t="shared" ca="1" si="93"/>
        <v>-7.6344211016142547E-4</v>
      </c>
      <c r="N420" s="44">
        <f t="shared" ca="1" si="89"/>
        <v>0</v>
      </c>
      <c r="O420" s="124">
        <f t="shared" ca="1" si="90"/>
        <v>0</v>
      </c>
      <c r="P420" s="44">
        <f t="shared" ca="1" si="91"/>
        <v>0</v>
      </c>
      <c r="Q420" s="44">
        <f t="shared" ca="1" si="92"/>
        <v>0</v>
      </c>
      <c r="R420" s="28">
        <f t="shared" ca="1" si="94"/>
        <v>7.6344211016142547E-4</v>
      </c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</row>
    <row r="421" spans="1:35">
      <c r="A421" s="28"/>
      <c r="B421" s="28"/>
      <c r="C421" s="121"/>
      <c r="D421" s="123">
        <f t="shared" si="82"/>
        <v>0</v>
      </c>
      <c r="E421" s="123">
        <f t="shared" si="82"/>
        <v>0</v>
      </c>
      <c r="F421" s="44">
        <f t="shared" si="83"/>
        <v>0</v>
      </c>
      <c r="G421" s="44">
        <f t="shared" si="83"/>
        <v>0</v>
      </c>
      <c r="H421" s="44">
        <f t="shared" si="84"/>
        <v>0</v>
      </c>
      <c r="I421" s="44">
        <f t="shared" si="85"/>
        <v>0</v>
      </c>
      <c r="J421" s="44">
        <f t="shared" si="86"/>
        <v>0</v>
      </c>
      <c r="K421" s="44">
        <f t="shared" si="87"/>
        <v>0</v>
      </c>
      <c r="L421" s="44">
        <f t="shared" si="88"/>
        <v>0</v>
      </c>
      <c r="M421" s="44">
        <f t="shared" ca="1" si="93"/>
        <v>-7.6344211016142547E-4</v>
      </c>
      <c r="N421" s="44">
        <f t="shared" ca="1" si="89"/>
        <v>0</v>
      </c>
      <c r="O421" s="124">
        <f t="shared" ca="1" si="90"/>
        <v>0</v>
      </c>
      <c r="P421" s="44">
        <f t="shared" ca="1" si="91"/>
        <v>0</v>
      </c>
      <c r="Q421" s="44">
        <f t="shared" ca="1" si="92"/>
        <v>0</v>
      </c>
      <c r="R421" s="28">
        <f t="shared" ca="1" si="94"/>
        <v>7.6344211016142547E-4</v>
      </c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</row>
    <row r="422" spans="1:35">
      <c r="A422" s="28"/>
      <c r="B422" s="28"/>
      <c r="C422" s="121"/>
      <c r="D422" s="123">
        <f t="shared" si="82"/>
        <v>0</v>
      </c>
      <c r="E422" s="123">
        <f t="shared" si="82"/>
        <v>0</v>
      </c>
      <c r="F422" s="44">
        <f t="shared" si="83"/>
        <v>0</v>
      </c>
      <c r="G422" s="44">
        <f t="shared" si="83"/>
        <v>0</v>
      </c>
      <c r="H422" s="44">
        <f t="shared" si="84"/>
        <v>0</v>
      </c>
      <c r="I422" s="44">
        <f t="shared" si="85"/>
        <v>0</v>
      </c>
      <c r="J422" s="44">
        <f t="shared" si="86"/>
        <v>0</v>
      </c>
      <c r="K422" s="44">
        <f t="shared" si="87"/>
        <v>0</v>
      </c>
      <c r="L422" s="44">
        <f t="shared" si="88"/>
        <v>0</v>
      </c>
      <c r="M422" s="44">
        <f t="shared" ca="1" si="93"/>
        <v>-7.6344211016142547E-4</v>
      </c>
      <c r="N422" s="44">
        <f t="shared" ca="1" si="89"/>
        <v>0</v>
      </c>
      <c r="O422" s="124">
        <f t="shared" ca="1" si="90"/>
        <v>0</v>
      </c>
      <c r="P422" s="44">
        <f t="shared" ca="1" si="91"/>
        <v>0</v>
      </c>
      <c r="Q422" s="44">
        <f t="shared" ca="1" si="92"/>
        <v>0</v>
      </c>
      <c r="R422" s="28">
        <f t="shared" ca="1" si="94"/>
        <v>7.6344211016142547E-4</v>
      </c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</row>
    <row r="423" spans="1:35">
      <c r="A423" s="28"/>
      <c r="B423" s="28"/>
      <c r="C423" s="121"/>
      <c r="D423" s="123">
        <f t="shared" si="82"/>
        <v>0</v>
      </c>
      <c r="E423" s="123">
        <f t="shared" si="82"/>
        <v>0</v>
      </c>
      <c r="F423" s="44">
        <f t="shared" si="83"/>
        <v>0</v>
      </c>
      <c r="G423" s="44">
        <f t="shared" si="83"/>
        <v>0</v>
      </c>
      <c r="H423" s="44">
        <f t="shared" si="84"/>
        <v>0</v>
      </c>
      <c r="I423" s="44">
        <f t="shared" si="85"/>
        <v>0</v>
      </c>
      <c r="J423" s="44">
        <f t="shared" si="86"/>
        <v>0</v>
      </c>
      <c r="K423" s="44">
        <f t="shared" si="87"/>
        <v>0</v>
      </c>
      <c r="L423" s="44">
        <f t="shared" si="88"/>
        <v>0</v>
      </c>
      <c r="M423" s="44">
        <f t="shared" ca="1" si="93"/>
        <v>-7.6344211016142547E-4</v>
      </c>
      <c r="N423" s="44">
        <f t="shared" ca="1" si="89"/>
        <v>0</v>
      </c>
      <c r="O423" s="124">
        <f t="shared" ca="1" si="90"/>
        <v>0</v>
      </c>
      <c r="P423" s="44">
        <f t="shared" ca="1" si="91"/>
        <v>0</v>
      </c>
      <c r="Q423" s="44">
        <f t="shared" ca="1" si="92"/>
        <v>0</v>
      </c>
      <c r="R423" s="28">
        <f t="shared" ca="1" si="94"/>
        <v>7.6344211016142547E-4</v>
      </c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</row>
    <row r="424" spans="1:35">
      <c r="A424" s="28"/>
      <c r="B424" s="28"/>
      <c r="C424" s="121"/>
      <c r="D424" s="123">
        <f t="shared" si="82"/>
        <v>0</v>
      </c>
      <c r="E424" s="123">
        <f t="shared" si="82"/>
        <v>0</v>
      </c>
      <c r="F424" s="44">
        <f t="shared" si="83"/>
        <v>0</v>
      </c>
      <c r="G424" s="44">
        <f t="shared" si="83"/>
        <v>0</v>
      </c>
      <c r="H424" s="44">
        <f t="shared" si="84"/>
        <v>0</v>
      </c>
      <c r="I424" s="44">
        <f t="shared" si="85"/>
        <v>0</v>
      </c>
      <c r="J424" s="44">
        <f t="shared" si="86"/>
        <v>0</v>
      </c>
      <c r="K424" s="44">
        <f t="shared" si="87"/>
        <v>0</v>
      </c>
      <c r="L424" s="44">
        <f t="shared" si="88"/>
        <v>0</v>
      </c>
      <c r="M424" s="44">
        <f t="shared" ca="1" si="93"/>
        <v>-7.6344211016142547E-4</v>
      </c>
      <c r="N424" s="44">
        <f t="shared" ca="1" si="89"/>
        <v>0</v>
      </c>
      <c r="O424" s="124">
        <f t="shared" ca="1" si="90"/>
        <v>0</v>
      </c>
      <c r="P424" s="44">
        <f t="shared" ca="1" si="91"/>
        <v>0</v>
      </c>
      <c r="Q424" s="44">
        <f t="shared" ca="1" si="92"/>
        <v>0</v>
      </c>
      <c r="R424" s="28">
        <f t="shared" ca="1" si="94"/>
        <v>7.6344211016142547E-4</v>
      </c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</row>
    <row r="425" spans="1:35">
      <c r="A425" s="28"/>
      <c r="B425" s="28"/>
      <c r="C425" s="121"/>
      <c r="D425" s="123">
        <f t="shared" si="82"/>
        <v>0</v>
      </c>
      <c r="E425" s="123">
        <f t="shared" si="82"/>
        <v>0</v>
      </c>
      <c r="F425" s="44">
        <f t="shared" si="83"/>
        <v>0</v>
      </c>
      <c r="G425" s="44">
        <f t="shared" si="83"/>
        <v>0</v>
      </c>
      <c r="H425" s="44">
        <f t="shared" si="84"/>
        <v>0</v>
      </c>
      <c r="I425" s="44">
        <f t="shared" si="85"/>
        <v>0</v>
      </c>
      <c r="J425" s="44">
        <f t="shared" si="86"/>
        <v>0</v>
      </c>
      <c r="K425" s="44">
        <f t="shared" si="87"/>
        <v>0</v>
      </c>
      <c r="L425" s="44">
        <f t="shared" si="88"/>
        <v>0</v>
      </c>
      <c r="M425" s="44">
        <f t="shared" ca="1" si="93"/>
        <v>-7.6344211016142547E-4</v>
      </c>
      <c r="N425" s="44">
        <f t="shared" ca="1" si="89"/>
        <v>0</v>
      </c>
      <c r="O425" s="124">
        <f t="shared" ca="1" si="90"/>
        <v>0</v>
      </c>
      <c r="P425" s="44">
        <f t="shared" ca="1" si="91"/>
        <v>0</v>
      </c>
      <c r="Q425" s="44">
        <f t="shared" ca="1" si="92"/>
        <v>0</v>
      </c>
      <c r="R425" s="28">
        <f t="shared" ca="1" si="94"/>
        <v>7.6344211016142547E-4</v>
      </c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</row>
    <row r="426" spans="1:35">
      <c r="A426" s="28"/>
      <c r="B426" s="28"/>
      <c r="C426" s="121"/>
      <c r="D426" s="123">
        <f t="shared" si="82"/>
        <v>0</v>
      </c>
      <c r="E426" s="123">
        <f t="shared" si="82"/>
        <v>0</v>
      </c>
      <c r="F426" s="44">
        <f t="shared" si="83"/>
        <v>0</v>
      </c>
      <c r="G426" s="44">
        <f t="shared" si="83"/>
        <v>0</v>
      </c>
      <c r="H426" s="44">
        <f t="shared" si="84"/>
        <v>0</v>
      </c>
      <c r="I426" s="44">
        <f t="shared" si="85"/>
        <v>0</v>
      </c>
      <c r="J426" s="44">
        <f t="shared" si="86"/>
        <v>0</v>
      </c>
      <c r="K426" s="44">
        <f t="shared" si="87"/>
        <v>0</v>
      </c>
      <c r="L426" s="44">
        <f t="shared" si="88"/>
        <v>0</v>
      </c>
      <c r="M426" s="44">
        <f t="shared" ca="1" si="93"/>
        <v>-7.6344211016142547E-4</v>
      </c>
      <c r="N426" s="44">
        <f t="shared" ca="1" si="89"/>
        <v>0</v>
      </c>
      <c r="O426" s="124">
        <f t="shared" ca="1" si="90"/>
        <v>0</v>
      </c>
      <c r="P426" s="44">
        <f t="shared" ca="1" si="91"/>
        <v>0</v>
      </c>
      <c r="Q426" s="44">
        <f t="shared" ca="1" si="92"/>
        <v>0</v>
      </c>
      <c r="R426" s="28">
        <f t="shared" ca="1" si="94"/>
        <v>7.6344211016142547E-4</v>
      </c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</row>
    <row r="427" spans="1:35">
      <c r="A427" s="28"/>
      <c r="B427" s="28"/>
      <c r="C427" s="121"/>
      <c r="D427" s="123">
        <f t="shared" si="82"/>
        <v>0</v>
      </c>
      <c r="E427" s="123">
        <f t="shared" si="82"/>
        <v>0</v>
      </c>
      <c r="F427" s="44">
        <f t="shared" si="83"/>
        <v>0</v>
      </c>
      <c r="G427" s="44">
        <f t="shared" si="83"/>
        <v>0</v>
      </c>
      <c r="H427" s="44">
        <f t="shared" si="84"/>
        <v>0</v>
      </c>
      <c r="I427" s="44">
        <f t="shared" si="85"/>
        <v>0</v>
      </c>
      <c r="J427" s="44">
        <f t="shared" si="86"/>
        <v>0</v>
      </c>
      <c r="K427" s="44">
        <f t="shared" si="87"/>
        <v>0</v>
      </c>
      <c r="L427" s="44">
        <f t="shared" si="88"/>
        <v>0</v>
      </c>
      <c r="M427" s="44">
        <f t="shared" ca="1" si="93"/>
        <v>-7.6344211016142547E-4</v>
      </c>
      <c r="N427" s="44">
        <f t="shared" ca="1" si="89"/>
        <v>0</v>
      </c>
      <c r="O427" s="124">
        <f t="shared" ca="1" si="90"/>
        <v>0</v>
      </c>
      <c r="P427" s="44">
        <f t="shared" ca="1" si="91"/>
        <v>0</v>
      </c>
      <c r="Q427" s="44">
        <f t="shared" ca="1" si="92"/>
        <v>0</v>
      </c>
      <c r="R427" s="28">
        <f t="shared" ca="1" si="94"/>
        <v>7.6344211016142547E-4</v>
      </c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</row>
    <row r="428" spans="1:35">
      <c r="A428" s="28"/>
      <c r="B428" s="28"/>
      <c r="C428" s="121"/>
      <c r="D428" s="123">
        <f t="shared" si="82"/>
        <v>0</v>
      </c>
      <c r="E428" s="123">
        <f t="shared" si="82"/>
        <v>0</v>
      </c>
      <c r="F428" s="44">
        <f t="shared" si="83"/>
        <v>0</v>
      </c>
      <c r="G428" s="44">
        <f t="shared" si="83"/>
        <v>0</v>
      </c>
      <c r="H428" s="44">
        <f t="shared" si="84"/>
        <v>0</v>
      </c>
      <c r="I428" s="44">
        <f t="shared" si="85"/>
        <v>0</v>
      </c>
      <c r="J428" s="44">
        <f t="shared" si="86"/>
        <v>0</v>
      </c>
      <c r="K428" s="44">
        <f t="shared" si="87"/>
        <v>0</v>
      </c>
      <c r="L428" s="44">
        <f t="shared" si="88"/>
        <v>0</v>
      </c>
      <c r="M428" s="44">
        <f t="shared" ca="1" si="93"/>
        <v>-7.6344211016142547E-4</v>
      </c>
      <c r="N428" s="44">
        <f t="shared" ca="1" si="89"/>
        <v>0</v>
      </c>
      <c r="O428" s="124">
        <f t="shared" ca="1" si="90"/>
        <v>0</v>
      </c>
      <c r="P428" s="44">
        <f t="shared" ca="1" si="91"/>
        <v>0</v>
      </c>
      <c r="Q428" s="44">
        <f t="shared" ca="1" si="92"/>
        <v>0</v>
      </c>
      <c r="R428" s="28">
        <f t="shared" ca="1" si="94"/>
        <v>7.6344211016142547E-4</v>
      </c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</row>
    <row r="429" spans="1:35">
      <c r="A429" s="28"/>
      <c r="B429" s="28"/>
      <c r="C429" s="121"/>
      <c r="D429" s="123">
        <f t="shared" si="82"/>
        <v>0</v>
      </c>
      <c r="E429" s="123">
        <f t="shared" si="82"/>
        <v>0</v>
      </c>
      <c r="F429" s="44">
        <f t="shared" si="83"/>
        <v>0</v>
      </c>
      <c r="G429" s="44">
        <f t="shared" si="83"/>
        <v>0</v>
      </c>
      <c r="H429" s="44">
        <f t="shared" si="84"/>
        <v>0</v>
      </c>
      <c r="I429" s="44">
        <f t="shared" si="85"/>
        <v>0</v>
      </c>
      <c r="J429" s="44">
        <f t="shared" si="86"/>
        <v>0</v>
      </c>
      <c r="K429" s="44">
        <f t="shared" si="87"/>
        <v>0</v>
      </c>
      <c r="L429" s="44">
        <f t="shared" si="88"/>
        <v>0</v>
      </c>
      <c r="M429" s="44">
        <f t="shared" ca="1" si="93"/>
        <v>-7.6344211016142547E-4</v>
      </c>
      <c r="N429" s="44">
        <f t="shared" ca="1" si="89"/>
        <v>0</v>
      </c>
      <c r="O429" s="124">
        <f t="shared" ca="1" si="90"/>
        <v>0</v>
      </c>
      <c r="P429" s="44">
        <f t="shared" ca="1" si="91"/>
        <v>0</v>
      </c>
      <c r="Q429" s="44">
        <f t="shared" ca="1" si="92"/>
        <v>0</v>
      </c>
      <c r="R429" s="28">
        <f t="shared" ca="1" si="94"/>
        <v>7.6344211016142547E-4</v>
      </c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</row>
    <row r="430" spans="1:35">
      <c r="A430" s="28"/>
      <c r="B430" s="28"/>
      <c r="C430" s="121"/>
      <c r="D430" s="123">
        <f t="shared" si="82"/>
        <v>0</v>
      </c>
      <c r="E430" s="123">
        <f t="shared" si="82"/>
        <v>0</v>
      </c>
      <c r="F430" s="44">
        <f t="shared" si="83"/>
        <v>0</v>
      </c>
      <c r="G430" s="44">
        <f t="shared" si="83"/>
        <v>0</v>
      </c>
      <c r="H430" s="44">
        <f t="shared" si="84"/>
        <v>0</v>
      </c>
      <c r="I430" s="44">
        <f t="shared" si="85"/>
        <v>0</v>
      </c>
      <c r="J430" s="44">
        <f t="shared" si="86"/>
        <v>0</v>
      </c>
      <c r="K430" s="44">
        <f t="shared" si="87"/>
        <v>0</v>
      </c>
      <c r="L430" s="44">
        <f t="shared" si="88"/>
        <v>0</v>
      </c>
      <c r="M430" s="44">
        <f t="shared" ca="1" si="93"/>
        <v>-7.6344211016142547E-4</v>
      </c>
      <c r="N430" s="44">
        <f t="shared" ca="1" si="89"/>
        <v>0</v>
      </c>
      <c r="O430" s="124">
        <f t="shared" ca="1" si="90"/>
        <v>0</v>
      </c>
      <c r="P430" s="44">
        <f t="shared" ca="1" si="91"/>
        <v>0</v>
      </c>
      <c r="Q430" s="44">
        <f t="shared" ca="1" si="92"/>
        <v>0</v>
      </c>
      <c r="R430" s="28">
        <f t="shared" ca="1" si="94"/>
        <v>7.6344211016142547E-4</v>
      </c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</row>
    <row r="431" spans="1:35">
      <c r="A431" s="28"/>
      <c r="B431" s="28"/>
      <c r="C431" s="121"/>
      <c r="D431" s="123">
        <f t="shared" si="82"/>
        <v>0</v>
      </c>
      <c r="E431" s="123">
        <f t="shared" si="82"/>
        <v>0</v>
      </c>
      <c r="F431" s="44">
        <f t="shared" si="83"/>
        <v>0</v>
      </c>
      <c r="G431" s="44">
        <f t="shared" si="83"/>
        <v>0</v>
      </c>
      <c r="H431" s="44">
        <f t="shared" si="84"/>
        <v>0</v>
      </c>
      <c r="I431" s="44">
        <f t="shared" si="85"/>
        <v>0</v>
      </c>
      <c r="J431" s="44">
        <f t="shared" si="86"/>
        <v>0</v>
      </c>
      <c r="K431" s="44">
        <f t="shared" si="87"/>
        <v>0</v>
      </c>
      <c r="L431" s="44">
        <f t="shared" si="88"/>
        <v>0</v>
      </c>
      <c r="M431" s="44">
        <f t="shared" ca="1" si="93"/>
        <v>-7.6344211016142547E-4</v>
      </c>
      <c r="N431" s="44">
        <f t="shared" ca="1" si="89"/>
        <v>0</v>
      </c>
      <c r="O431" s="124">
        <f t="shared" ca="1" si="90"/>
        <v>0</v>
      </c>
      <c r="P431" s="44">
        <f t="shared" ca="1" si="91"/>
        <v>0</v>
      </c>
      <c r="Q431" s="44">
        <f t="shared" ca="1" si="92"/>
        <v>0</v>
      </c>
      <c r="R431" s="28">
        <f t="shared" ca="1" si="94"/>
        <v>7.6344211016142547E-4</v>
      </c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</row>
    <row r="432" spans="1:35">
      <c r="A432" s="28"/>
      <c r="B432" s="28"/>
      <c r="C432" s="121"/>
      <c r="D432" s="123">
        <f t="shared" si="82"/>
        <v>0</v>
      </c>
      <c r="E432" s="123">
        <f t="shared" si="82"/>
        <v>0</v>
      </c>
      <c r="F432" s="44">
        <f t="shared" si="83"/>
        <v>0</v>
      </c>
      <c r="G432" s="44">
        <f t="shared" si="83"/>
        <v>0</v>
      </c>
      <c r="H432" s="44">
        <f t="shared" si="84"/>
        <v>0</v>
      </c>
      <c r="I432" s="44">
        <f t="shared" si="85"/>
        <v>0</v>
      </c>
      <c r="J432" s="44">
        <f t="shared" si="86"/>
        <v>0</v>
      </c>
      <c r="K432" s="44">
        <f t="shared" si="87"/>
        <v>0</v>
      </c>
      <c r="L432" s="44">
        <f t="shared" si="88"/>
        <v>0</v>
      </c>
      <c r="M432" s="44">
        <f t="shared" ca="1" si="93"/>
        <v>-7.6344211016142547E-4</v>
      </c>
      <c r="N432" s="44">
        <f t="shared" ca="1" si="89"/>
        <v>0</v>
      </c>
      <c r="O432" s="124">
        <f t="shared" ca="1" si="90"/>
        <v>0</v>
      </c>
      <c r="P432" s="44">
        <f t="shared" ca="1" si="91"/>
        <v>0</v>
      </c>
      <c r="Q432" s="44">
        <f t="shared" ca="1" si="92"/>
        <v>0</v>
      </c>
      <c r="R432" s="28">
        <f t="shared" ca="1" si="94"/>
        <v>7.6344211016142547E-4</v>
      </c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</row>
    <row r="433" spans="1:35">
      <c r="A433" s="28"/>
      <c r="B433" s="28"/>
      <c r="C433" s="121"/>
      <c r="D433" s="123">
        <f t="shared" si="82"/>
        <v>0</v>
      </c>
      <c r="E433" s="123">
        <f t="shared" si="82"/>
        <v>0</v>
      </c>
      <c r="F433" s="44">
        <f t="shared" si="83"/>
        <v>0</v>
      </c>
      <c r="G433" s="44">
        <f t="shared" si="83"/>
        <v>0</v>
      </c>
      <c r="H433" s="44">
        <f t="shared" si="84"/>
        <v>0</v>
      </c>
      <c r="I433" s="44">
        <f t="shared" si="85"/>
        <v>0</v>
      </c>
      <c r="J433" s="44">
        <f t="shared" si="86"/>
        <v>0</v>
      </c>
      <c r="K433" s="44">
        <f t="shared" si="87"/>
        <v>0</v>
      </c>
      <c r="L433" s="44">
        <f t="shared" si="88"/>
        <v>0</v>
      </c>
      <c r="M433" s="44">
        <f t="shared" ca="1" si="93"/>
        <v>-7.6344211016142547E-4</v>
      </c>
      <c r="N433" s="44">
        <f t="shared" ca="1" si="89"/>
        <v>0</v>
      </c>
      <c r="O433" s="124">
        <f t="shared" ca="1" si="90"/>
        <v>0</v>
      </c>
      <c r="P433" s="44">
        <f t="shared" ca="1" si="91"/>
        <v>0</v>
      </c>
      <c r="Q433" s="44">
        <f t="shared" ca="1" si="92"/>
        <v>0</v>
      </c>
      <c r="R433" s="28">
        <f t="shared" ca="1" si="94"/>
        <v>7.6344211016142547E-4</v>
      </c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</row>
    <row r="434" spans="1:35">
      <c r="A434" s="28"/>
      <c r="B434" s="28"/>
      <c r="C434" s="121"/>
      <c r="D434" s="123">
        <f t="shared" si="82"/>
        <v>0</v>
      </c>
      <c r="E434" s="123">
        <f t="shared" si="82"/>
        <v>0</v>
      </c>
      <c r="F434" s="44">
        <f t="shared" si="83"/>
        <v>0</v>
      </c>
      <c r="G434" s="44">
        <f t="shared" si="83"/>
        <v>0</v>
      </c>
      <c r="H434" s="44">
        <f t="shared" si="84"/>
        <v>0</v>
      </c>
      <c r="I434" s="44">
        <f t="shared" si="85"/>
        <v>0</v>
      </c>
      <c r="J434" s="44">
        <f t="shared" si="86"/>
        <v>0</v>
      </c>
      <c r="K434" s="44">
        <f t="shared" si="87"/>
        <v>0</v>
      </c>
      <c r="L434" s="44">
        <f t="shared" si="88"/>
        <v>0</v>
      </c>
      <c r="M434" s="44">
        <f t="shared" ca="1" si="93"/>
        <v>-7.6344211016142547E-4</v>
      </c>
      <c r="N434" s="44">
        <f t="shared" ca="1" si="89"/>
        <v>0</v>
      </c>
      <c r="O434" s="124">
        <f t="shared" ca="1" si="90"/>
        <v>0</v>
      </c>
      <c r="P434" s="44">
        <f t="shared" ca="1" si="91"/>
        <v>0</v>
      </c>
      <c r="Q434" s="44">
        <f t="shared" ca="1" si="92"/>
        <v>0</v>
      </c>
      <c r="R434" s="28">
        <f t="shared" ca="1" si="94"/>
        <v>7.6344211016142547E-4</v>
      </c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</row>
    <row r="435" spans="1:35">
      <c r="A435" s="28"/>
      <c r="B435" s="28"/>
      <c r="C435" s="121"/>
      <c r="D435" s="123">
        <f t="shared" si="82"/>
        <v>0</v>
      </c>
      <c r="E435" s="123">
        <f t="shared" si="82"/>
        <v>0</v>
      </c>
      <c r="F435" s="44">
        <f t="shared" si="83"/>
        <v>0</v>
      </c>
      <c r="G435" s="44">
        <f t="shared" si="83"/>
        <v>0</v>
      </c>
      <c r="H435" s="44">
        <f t="shared" si="84"/>
        <v>0</v>
      </c>
      <c r="I435" s="44">
        <f t="shared" si="85"/>
        <v>0</v>
      </c>
      <c r="J435" s="44">
        <f t="shared" si="86"/>
        <v>0</v>
      </c>
      <c r="K435" s="44">
        <f t="shared" si="87"/>
        <v>0</v>
      </c>
      <c r="L435" s="44">
        <f t="shared" si="88"/>
        <v>0</v>
      </c>
      <c r="M435" s="44">
        <f t="shared" ca="1" si="93"/>
        <v>-7.6344211016142547E-4</v>
      </c>
      <c r="N435" s="44">
        <f t="shared" ca="1" si="89"/>
        <v>0</v>
      </c>
      <c r="O435" s="124">
        <f t="shared" ca="1" si="90"/>
        <v>0</v>
      </c>
      <c r="P435" s="44">
        <f t="shared" ca="1" si="91"/>
        <v>0</v>
      </c>
      <c r="Q435" s="44">
        <f t="shared" ca="1" si="92"/>
        <v>0</v>
      </c>
      <c r="R435" s="28">
        <f t="shared" ca="1" si="94"/>
        <v>7.6344211016142547E-4</v>
      </c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</row>
    <row r="436" spans="1:35">
      <c r="A436" s="28"/>
      <c r="B436" s="28"/>
      <c r="C436" s="121"/>
      <c r="D436" s="123">
        <f t="shared" si="82"/>
        <v>0</v>
      </c>
      <c r="E436" s="123">
        <f t="shared" si="82"/>
        <v>0</v>
      </c>
      <c r="F436" s="44">
        <f t="shared" si="83"/>
        <v>0</v>
      </c>
      <c r="G436" s="44">
        <f t="shared" si="83"/>
        <v>0</v>
      </c>
      <c r="H436" s="44">
        <f t="shared" si="84"/>
        <v>0</v>
      </c>
      <c r="I436" s="44">
        <f t="shared" si="85"/>
        <v>0</v>
      </c>
      <c r="J436" s="44">
        <f t="shared" si="86"/>
        <v>0</v>
      </c>
      <c r="K436" s="44">
        <f t="shared" si="87"/>
        <v>0</v>
      </c>
      <c r="L436" s="44">
        <f t="shared" si="88"/>
        <v>0</v>
      </c>
      <c r="M436" s="44">
        <f t="shared" ca="1" si="93"/>
        <v>-7.6344211016142547E-4</v>
      </c>
      <c r="N436" s="44">
        <f t="shared" ca="1" si="89"/>
        <v>0</v>
      </c>
      <c r="O436" s="124">
        <f t="shared" ca="1" si="90"/>
        <v>0</v>
      </c>
      <c r="P436" s="44">
        <f t="shared" ca="1" si="91"/>
        <v>0</v>
      </c>
      <c r="Q436" s="44">
        <f t="shared" ca="1" si="92"/>
        <v>0</v>
      </c>
      <c r="R436" s="28">
        <f t="shared" ca="1" si="94"/>
        <v>7.6344211016142547E-4</v>
      </c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</row>
    <row r="437" spans="1:35">
      <c r="A437" s="28"/>
      <c r="B437" s="28"/>
      <c r="C437" s="121"/>
      <c r="D437" s="123">
        <f t="shared" si="82"/>
        <v>0</v>
      </c>
      <c r="E437" s="123">
        <f t="shared" si="82"/>
        <v>0</v>
      </c>
      <c r="F437" s="44">
        <f t="shared" si="83"/>
        <v>0</v>
      </c>
      <c r="G437" s="44">
        <f t="shared" si="83"/>
        <v>0</v>
      </c>
      <c r="H437" s="44">
        <f t="shared" si="84"/>
        <v>0</v>
      </c>
      <c r="I437" s="44">
        <f t="shared" si="85"/>
        <v>0</v>
      </c>
      <c r="J437" s="44">
        <f t="shared" si="86"/>
        <v>0</v>
      </c>
      <c r="K437" s="44">
        <f t="shared" si="87"/>
        <v>0</v>
      </c>
      <c r="L437" s="44">
        <f t="shared" si="88"/>
        <v>0</v>
      </c>
      <c r="M437" s="44">
        <f t="shared" ca="1" si="93"/>
        <v>-7.6344211016142547E-4</v>
      </c>
      <c r="N437" s="44">
        <f t="shared" ca="1" si="89"/>
        <v>0</v>
      </c>
      <c r="O437" s="124">
        <f t="shared" ca="1" si="90"/>
        <v>0</v>
      </c>
      <c r="P437" s="44">
        <f t="shared" ca="1" si="91"/>
        <v>0</v>
      </c>
      <c r="Q437" s="44">
        <f t="shared" ca="1" si="92"/>
        <v>0</v>
      </c>
      <c r="R437" s="28">
        <f t="shared" ca="1" si="94"/>
        <v>7.6344211016142547E-4</v>
      </c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</row>
    <row r="438" spans="1:35">
      <c r="A438" s="28"/>
      <c r="B438" s="28"/>
      <c r="C438" s="121"/>
      <c r="D438" s="123">
        <f t="shared" si="82"/>
        <v>0</v>
      </c>
      <c r="E438" s="123">
        <f t="shared" si="82"/>
        <v>0</v>
      </c>
      <c r="F438" s="44">
        <f t="shared" si="83"/>
        <v>0</v>
      </c>
      <c r="G438" s="44">
        <f t="shared" si="83"/>
        <v>0</v>
      </c>
      <c r="H438" s="44">
        <f t="shared" si="84"/>
        <v>0</v>
      </c>
      <c r="I438" s="44">
        <f t="shared" si="85"/>
        <v>0</v>
      </c>
      <c r="J438" s="44">
        <f t="shared" si="86"/>
        <v>0</v>
      </c>
      <c r="K438" s="44">
        <f t="shared" si="87"/>
        <v>0</v>
      </c>
      <c r="L438" s="44">
        <f t="shared" si="88"/>
        <v>0</v>
      </c>
      <c r="M438" s="44">
        <f t="shared" ca="1" si="93"/>
        <v>-7.6344211016142547E-4</v>
      </c>
      <c r="N438" s="44">
        <f t="shared" ca="1" si="89"/>
        <v>0</v>
      </c>
      <c r="O438" s="124">
        <f t="shared" ca="1" si="90"/>
        <v>0</v>
      </c>
      <c r="P438" s="44">
        <f t="shared" ca="1" si="91"/>
        <v>0</v>
      </c>
      <c r="Q438" s="44">
        <f t="shared" ca="1" si="92"/>
        <v>0</v>
      </c>
      <c r="R438" s="28">
        <f t="shared" ca="1" si="94"/>
        <v>7.6344211016142547E-4</v>
      </c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</row>
    <row r="439" spans="1:35">
      <c r="A439" s="28"/>
      <c r="B439" s="28"/>
      <c r="C439" s="121"/>
      <c r="D439" s="123">
        <f t="shared" si="82"/>
        <v>0</v>
      </c>
      <c r="E439" s="123">
        <f t="shared" si="82"/>
        <v>0</v>
      </c>
      <c r="F439" s="44">
        <f t="shared" si="83"/>
        <v>0</v>
      </c>
      <c r="G439" s="44">
        <f t="shared" si="83"/>
        <v>0</v>
      </c>
      <c r="H439" s="44">
        <f t="shared" si="84"/>
        <v>0</v>
      </c>
      <c r="I439" s="44">
        <f t="shared" si="85"/>
        <v>0</v>
      </c>
      <c r="J439" s="44">
        <f t="shared" si="86"/>
        <v>0</v>
      </c>
      <c r="K439" s="44">
        <f t="shared" si="87"/>
        <v>0</v>
      </c>
      <c r="L439" s="44">
        <f t="shared" si="88"/>
        <v>0</v>
      </c>
      <c r="M439" s="44">
        <f t="shared" ca="1" si="93"/>
        <v>-7.6344211016142547E-4</v>
      </c>
      <c r="N439" s="44">
        <f t="shared" ca="1" si="89"/>
        <v>0</v>
      </c>
      <c r="O439" s="124">
        <f t="shared" ca="1" si="90"/>
        <v>0</v>
      </c>
      <c r="P439" s="44">
        <f t="shared" ca="1" si="91"/>
        <v>0</v>
      </c>
      <c r="Q439" s="44">
        <f t="shared" ca="1" si="92"/>
        <v>0</v>
      </c>
      <c r="R439" s="28">
        <f t="shared" ca="1" si="94"/>
        <v>7.6344211016142547E-4</v>
      </c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</row>
    <row r="440" spans="1:35">
      <c r="A440" s="28"/>
      <c r="B440" s="28"/>
      <c r="C440" s="121"/>
      <c r="D440" s="123">
        <f t="shared" si="82"/>
        <v>0</v>
      </c>
      <c r="E440" s="123">
        <f t="shared" si="82"/>
        <v>0</v>
      </c>
      <c r="F440" s="44">
        <f t="shared" si="83"/>
        <v>0</v>
      </c>
      <c r="G440" s="44">
        <f t="shared" si="83"/>
        <v>0</v>
      </c>
      <c r="H440" s="44">
        <f t="shared" si="84"/>
        <v>0</v>
      </c>
      <c r="I440" s="44">
        <f t="shared" si="85"/>
        <v>0</v>
      </c>
      <c r="J440" s="44">
        <f t="shared" si="86"/>
        <v>0</v>
      </c>
      <c r="K440" s="44">
        <f t="shared" si="87"/>
        <v>0</v>
      </c>
      <c r="L440" s="44">
        <f t="shared" si="88"/>
        <v>0</v>
      </c>
      <c r="M440" s="44">
        <f t="shared" ca="1" si="93"/>
        <v>-7.6344211016142547E-4</v>
      </c>
      <c r="N440" s="44">
        <f t="shared" ca="1" si="89"/>
        <v>0</v>
      </c>
      <c r="O440" s="124">
        <f t="shared" ca="1" si="90"/>
        <v>0</v>
      </c>
      <c r="P440" s="44">
        <f t="shared" ca="1" si="91"/>
        <v>0</v>
      </c>
      <c r="Q440" s="44">
        <f t="shared" ca="1" si="92"/>
        <v>0</v>
      </c>
      <c r="R440" s="28">
        <f t="shared" ca="1" si="94"/>
        <v>7.6344211016142547E-4</v>
      </c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</row>
    <row r="441" spans="1:35">
      <c r="A441" s="28"/>
      <c r="B441" s="28"/>
      <c r="C441" s="121"/>
      <c r="D441" s="123">
        <f t="shared" si="82"/>
        <v>0</v>
      </c>
      <c r="E441" s="123">
        <f t="shared" si="82"/>
        <v>0</v>
      </c>
      <c r="F441" s="44">
        <f t="shared" si="83"/>
        <v>0</v>
      </c>
      <c r="G441" s="44">
        <f t="shared" si="83"/>
        <v>0</v>
      </c>
      <c r="H441" s="44">
        <f t="shared" si="84"/>
        <v>0</v>
      </c>
      <c r="I441" s="44">
        <f t="shared" si="85"/>
        <v>0</v>
      </c>
      <c r="J441" s="44">
        <f t="shared" si="86"/>
        <v>0</v>
      </c>
      <c r="K441" s="44">
        <f t="shared" si="87"/>
        <v>0</v>
      </c>
      <c r="L441" s="44">
        <f t="shared" si="88"/>
        <v>0</v>
      </c>
      <c r="M441" s="44">
        <f t="shared" ca="1" si="93"/>
        <v>-7.6344211016142547E-4</v>
      </c>
      <c r="N441" s="44">
        <f t="shared" ca="1" si="89"/>
        <v>0</v>
      </c>
      <c r="O441" s="124">
        <f t="shared" ca="1" si="90"/>
        <v>0</v>
      </c>
      <c r="P441" s="44">
        <f t="shared" ca="1" si="91"/>
        <v>0</v>
      </c>
      <c r="Q441" s="44">
        <f t="shared" ca="1" si="92"/>
        <v>0</v>
      </c>
      <c r="R441" s="28">
        <f t="shared" ca="1" si="94"/>
        <v>7.6344211016142547E-4</v>
      </c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</row>
    <row r="442" spans="1:35">
      <c r="A442" s="28"/>
      <c r="B442" s="28"/>
      <c r="C442" s="121"/>
      <c r="D442" s="123">
        <f t="shared" si="82"/>
        <v>0</v>
      </c>
      <c r="E442" s="123">
        <f t="shared" si="82"/>
        <v>0</v>
      </c>
      <c r="F442" s="44">
        <f t="shared" si="83"/>
        <v>0</v>
      </c>
      <c r="G442" s="44">
        <f t="shared" si="83"/>
        <v>0</v>
      </c>
      <c r="H442" s="44">
        <f t="shared" si="84"/>
        <v>0</v>
      </c>
      <c r="I442" s="44">
        <f t="shared" si="85"/>
        <v>0</v>
      </c>
      <c r="J442" s="44">
        <f t="shared" si="86"/>
        <v>0</v>
      </c>
      <c r="K442" s="44">
        <f t="shared" si="87"/>
        <v>0</v>
      </c>
      <c r="L442" s="44">
        <f t="shared" si="88"/>
        <v>0</v>
      </c>
      <c r="M442" s="44">
        <f t="shared" ca="1" si="93"/>
        <v>-7.6344211016142547E-4</v>
      </c>
      <c r="N442" s="44">
        <f t="shared" ca="1" si="89"/>
        <v>0</v>
      </c>
      <c r="O442" s="124">
        <f t="shared" ca="1" si="90"/>
        <v>0</v>
      </c>
      <c r="P442" s="44">
        <f t="shared" ca="1" si="91"/>
        <v>0</v>
      </c>
      <c r="Q442" s="44">
        <f t="shared" ca="1" si="92"/>
        <v>0</v>
      </c>
      <c r="R442" s="28">
        <f t="shared" ca="1" si="94"/>
        <v>7.6344211016142547E-4</v>
      </c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</row>
    <row r="443" spans="1:35">
      <c r="A443" s="28"/>
      <c r="B443" s="28"/>
      <c r="C443" s="121"/>
      <c r="D443" s="123">
        <f t="shared" si="82"/>
        <v>0</v>
      </c>
      <c r="E443" s="123">
        <f t="shared" si="82"/>
        <v>0</v>
      </c>
      <c r="F443" s="44">
        <f t="shared" si="83"/>
        <v>0</v>
      </c>
      <c r="G443" s="44">
        <f t="shared" si="83"/>
        <v>0</v>
      </c>
      <c r="H443" s="44">
        <f t="shared" si="84"/>
        <v>0</v>
      </c>
      <c r="I443" s="44">
        <f t="shared" si="85"/>
        <v>0</v>
      </c>
      <c r="J443" s="44">
        <f t="shared" si="86"/>
        <v>0</v>
      </c>
      <c r="K443" s="44">
        <f t="shared" si="87"/>
        <v>0</v>
      </c>
      <c r="L443" s="44">
        <f t="shared" si="88"/>
        <v>0</v>
      </c>
      <c r="M443" s="44">
        <f t="shared" ca="1" si="93"/>
        <v>-7.6344211016142547E-4</v>
      </c>
      <c r="N443" s="44">
        <f t="shared" ca="1" si="89"/>
        <v>0</v>
      </c>
      <c r="O443" s="124">
        <f t="shared" ca="1" si="90"/>
        <v>0</v>
      </c>
      <c r="P443" s="44">
        <f t="shared" ca="1" si="91"/>
        <v>0</v>
      </c>
      <c r="Q443" s="44">
        <f t="shared" ca="1" si="92"/>
        <v>0</v>
      </c>
      <c r="R443" s="28">
        <f t="shared" ca="1" si="94"/>
        <v>7.6344211016142547E-4</v>
      </c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</row>
    <row r="444" spans="1:35">
      <c r="A444" s="28"/>
      <c r="B444" s="28"/>
      <c r="C444" s="121"/>
      <c r="D444" s="123">
        <f t="shared" si="82"/>
        <v>0</v>
      </c>
      <c r="E444" s="123">
        <f t="shared" si="82"/>
        <v>0</v>
      </c>
      <c r="F444" s="44">
        <f t="shared" si="83"/>
        <v>0</v>
      </c>
      <c r="G444" s="44">
        <f t="shared" si="83"/>
        <v>0</v>
      </c>
      <c r="H444" s="44">
        <f t="shared" si="84"/>
        <v>0</v>
      </c>
      <c r="I444" s="44">
        <f t="shared" si="85"/>
        <v>0</v>
      </c>
      <c r="J444" s="44">
        <f t="shared" si="86"/>
        <v>0</v>
      </c>
      <c r="K444" s="44">
        <f t="shared" si="87"/>
        <v>0</v>
      </c>
      <c r="L444" s="44">
        <f t="shared" si="88"/>
        <v>0</v>
      </c>
      <c r="M444" s="44">
        <f t="shared" ca="1" si="93"/>
        <v>-7.6344211016142547E-4</v>
      </c>
      <c r="N444" s="44">
        <f t="shared" ca="1" si="89"/>
        <v>0</v>
      </c>
      <c r="O444" s="124">
        <f t="shared" ca="1" si="90"/>
        <v>0</v>
      </c>
      <c r="P444" s="44">
        <f t="shared" ca="1" si="91"/>
        <v>0</v>
      </c>
      <c r="Q444" s="44">
        <f t="shared" ca="1" si="92"/>
        <v>0</v>
      </c>
      <c r="R444" s="28">
        <f t="shared" ca="1" si="94"/>
        <v>7.6344211016142547E-4</v>
      </c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</row>
    <row r="445" spans="1:35">
      <c r="A445" s="28"/>
      <c r="B445" s="28"/>
      <c r="C445" s="121"/>
      <c r="D445" s="123">
        <f t="shared" si="82"/>
        <v>0</v>
      </c>
      <c r="E445" s="123">
        <f t="shared" si="82"/>
        <v>0</v>
      </c>
      <c r="F445" s="44">
        <f t="shared" si="83"/>
        <v>0</v>
      </c>
      <c r="G445" s="44">
        <f t="shared" si="83"/>
        <v>0</v>
      </c>
      <c r="H445" s="44">
        <f t="shared" si="84"/>
        <v>0</v>
      </c>
      <c r="I445" s="44">
        <f t="shared" si="85"/>
        <v>0</v>
      </c>
      <c r="J445" s="44">
        <f t="shared" si="86"/>
        <v>0</v>
      </c>
      <c r="K445" s="44">
        <f t="shared" si="87"/>
        <v>0</v>
      </c>
      <c r="L445" s="44">
        <f t="shared" si="88"/>
        <v>0</v>
      </c>
      <c r="M445" s="44">
        <f t="shared" ca="1" si="93"/>
        <v>-7.6344211016142547E-4</v>
      </c>
      <c r="N445" s="44">
        <f t="shared" ca="1" si="89"/>
        <v>0</v>
      </c>
      <c r="O445" s="124">
        <f t="shared" ca="1" si="90"/>
        <v>0</v>
      </c>
      <c r="P445" s="44">
        <f t="shared" ca="1" si="91"/>
        <v>0</v>
      </c>
      <c r="Q445" s="44">
        <f t="shared" ca="1" si="92"/>
        <v>0</v>
      </c>
      <c r="R445" s="28">
        <f t="shared" ca="1" si="94"/>
        <v>7.6344211016142547E-4</v>
      </c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</row>
    <row r="446" spans="1:35">
      <c r="A446" s="28"/>
      <c r="B446" s="28"/>
      <c r="C446" s="121"/>
      <c r="D446" s="123">
        <f t="shared" si="82"/>
        <v>0</v>
      </c>
      <c r="E446" s="123">
        <f t="shared" si="82"/>
        <v>0</v>
      </c>
      <c r="F446" s="44">
        <f t="shared" si="83"/>
        <v>0</v>
      </c>
      <c r="G446" s="44">
        <f t="shared" si="83"/>
        <v>0</v>
      </c>
      <c r="H446" s="44">
        <f t="shared" si="84"/>
        <v>0</v>
      </c>
      <c r="I446" s="44">
        <f t="shared" si="85"/>
        <v>0</v>
      </c>
      <c r="J446" s="44">
        <f t="shared" si="86"/>
        <v>0</v>
      </c>
      <c r="K446" s="44">
        <f t="shared" si="87"/>
        <v>0</v>
      </c>
      <c r="L446" s="44">
        <f t="shared" si="88"/>
        <v>0</v>
      </c>
      <c r="M446" s="44">
        <f t="shared" ca="1" si="93"/>
        <v>-7.6344211016142547E-4</v>
      </c>
      <c r="N446" s="44">
        <f t="shared" ca="1" si="89"/>
        <v>0</v>
      </c>
      <c r="O446" s="124">
        <f t="shared" ca="1" si="90"/>
        <v>0</v>
      </c>
      <c r="P446" s="44">
        <f t="shared" ca="1" si="91"/>
        <v>0</v>
      </c>
      <c r="Q446" s="44">
        <f t="shared" ca="1" si="92"/>
        <v>0</v>
      </c>
      <c r="R446" s="28">
        <f t="shared" ca="1" si="94"/>
        <v>7.6344211016142547E-4</v>
      </c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</row>
    <row r="447" spans="1:35">
      <c r="A447" s="28"/>
      <c r="B447" s="28"/>
      <c r="C447" s="121"/>
      <c r="D447" s="123">
        <f t="shared" si="82"/>
        <v>0</v>
      </c>
      <c r="E447" s="123">
        <f t="shared" si="82"/>
        <v>0</v>
      </c>
      <c r="F447" s="44">
        <f t="shared" si="83"/>
        <v>0</v>
      </c>
      <c r="G447" s="44">
        <f t="shared" si="83"/>
        <v>0</v>
      </c>
      <c r="H447" s="44">
        <f t="shared" si="84"/>
        <v>0</v>
      </c>
      <c r="I447" s="44">
        <f t="shared" si="85"/>
        <v>0</v>
      </c>
      <c r="J447" s="44">
        <f t="shared" si="86"/>
        <v>0</v>
      </c>
      <c r="K447" s="44">
        <f t="shared" si="87"/>
        <v>0</v>
      </c>
      <c r="L447" s="44">
        <f t="shared" si="88"/>
        <v>0</v>
      </c>
      <c r="M447" s="44">
        <f t="shared" ca="1" si="93"/>
        <v>-7.6344211016142547E-4</v>
      </c>
      <c r="N447" s="44">
        <f t="shared" ca="1" si="89"/>
        <v>0</v>
      </c>
      <c r="O447" s="124">
        <f t="shared" ca="1" si="90"/>
        <v>0</v>
      </c>
      <c r="P447" s="44">
        <f t="shared" ca="1" si="91"/>
        <v>0</v>
      </c>
      <c r="Q447" s="44">
        <f t="shared" ca="1" si="92"/>
        <v>0</v>
      </c>
      <c r="R447" s="28">
        <f t="shared" ca="1" si="94"/>
        <v>7.6344211016142547E-4</v>
      </c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</row>
    <row r="448" spans="1:35">
      <c r="A448" s="28"/>
      <c r="B448" s="28"/>
      <c r="C448" s="121"/>
      <c r="D448" s="123">
        <f t="shared" si="82"/>
        <v>0</v>
      </c>
      <c r="E448" s="123">
        <f t="shared" si="82"/>
        <v>0</v>
      </c>
      <c r="F448" s="44">
        <f t="shared" si="83"/>
        <v>0</v>
      </c>
      <c r="G448" s="44">
        <f t="shared" si="83"/>
        <v>0</v>
      </c>
      <c r="H448" s="44">
        <f t="shared" si="84"/>
        <v>0</v>
      </c>
      <c r="I448" s="44">
        <f t="shared" si="85"/>
        <v>0</v>
      </c>
      <c r="J448" s="44">
        <f t="shared" si="86"/>
        <v>0</v>
      </c>
      <c r="K448" s="44">
        <f t="shared" si="87"/>
        <v>0</v>
      </c>
      <c r="L448" s="44">
        <f t="shared" si="88"/>
        <v>0</v>
      </c>
      <c r="M448" s="44">
        <f t="shared" ca="1" si="93"/>
        <v>-7.6344211016142547E-4</v>
      </c>
      <c r="N448" s="44">
        <f t="shared" ca="1" si="89"/>
        <v>0</v>
      </c>
      <c r="O448" s="124">
        <f t="shared" ca="1" si="90"/>
        <v>0</v>
      </c>
      <c r="P448" s="44">
        <f t="shared" ca="1" si="91"/>
        <v>0</v>
      </c>
      <c r="Q448" s="44">
        <f t="shared" ca="1" si="92"/>
        <v>0</v>
      </c>
      <c r="R448" s="28">
        <f t="shared" ca="1" si="94"/>
        <v>7.6344211016142547E-4</v>
      </c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</row>
    <row r="449" spans="1:35">
      <c r="A449" s="28"/>
      <c r="B449" s="28"/>
      <c r="C449" s="121"/>
      <c r="D449" s="123">
        <f t="shared" si="82"/>
        <v>0</v>
      </c>
      <c r="E449" s="123">
        <f t="shared" si="82"/>
        <v>0</v>
      </c>
      <c r="F449" s="44">
        <f t="shared" si="83"/>
        <v>0</v>
      </c>
      <c r="G449" s="44">
        <f t="shared" si="83"/>
        <v>0</v>
      </c>
      <c r="H449" s="44">
        <f t="shared" si="84"/>
        <v>0</v>
      </c>
      <c r="I449" s="44">
        <f t="shared" si="85"/>
        <v>0</v>
      </c>
      <c r="J449" s="44">
        <f t="shared" si="86"/>
        <v>0</v>
      </c>
      <c r="K449" s="44">
        <f t="shared" si="87"/>
        <v>0</v>
      </c>
      <c r="L449" s="44">
        <f t="shared" si="88"/>
        <v>0</v>
      </c>
      <c r="M449" s="44">
        <f t="shared" ca="1" si="93"/>
        <v>-7.6344211016142547E-4</v>
      </c>
      <c r="N449" s="44">
        <f t="shared" ca="1" si="89"/>
        <v>0</v>
      </c>
      <c r="O449" s="124">
        <f t="shared" ca="1" si="90"/>
        <v>0</v>
      </c>
      <c r="P449" s="44">
        <f t="shared" ca="1" si="91"/>
        <v>0</v>
      </c>
      <c r="Q449" s="44">
        <f t="shared" ca="1" si="92"/>
        <v>0</v>
      </c>
      <c r="R449" s="28">
        <f t="shared" ca="1" si="94"/>
        <v>7.6344211016142547E-4</v>
      </c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</row>
    <row r="450" spans="1:35">
      <c r="A450" s="28"/>
      <c r="B450" s="28"/>
      <c r="C450" s="121"/>
      <c r="D450" s="123">
        <f t="shared" si="82"/>
        <v>0</v>
      </c>
      <c r="E450" s="123">
        <f t="shared" si="82"/>
        <v>0</v>
      </c>
      <c r="F450" s="44">
        <f t="shared" si="83"/>
        <v>0</v>
      </c>
      <c r="G450" s="44">
        <f t="shared" si="83"/>
        <v>0</v>
      </c>
      <c r="H450" s="44">
        <f t="shared" si="84"/>
        <v>0</v>
      </c>
      <c r="I450" s="44">
        <f t="shared" si="85"/>
        <v>0</v>
      </c>
      <c r="J450" s="44">
        <f t="shared" si="86"/>
        <v>0</v>
      </c>
      <c r="K450" s="44">
        <f t="shared" si="87"/>
        <v>0</v>
      </c>
      <c r="L450" s="44">
        <f t="shared" si="88"/>
        <v>0</v>
      </c>
      <c r="M450" s="44">
        <f t="shared" ca="1" si="93"/>
        <v>-7.6344211016142547E-4</v>
      </c>
      <c r="N450" s="44">
        <f t="shared" ca="1" si="89"/>
        <v>0</v>
      </c>
      <c r="O450" s="124">
        <f t="shared" ca="1" si="90"/>
        <v>0</v>
      </c>
      <c r="P450" s="44">
        <f t="shared" ca="1" si="91"/>
        <v>0</v>
      </c>
      <c r="Q450" s="44">
        <f t="shared" ca="1" si="92"/>
        <v>0</v>
      </c>
      <c r="R450" s="28">
        <f t="shared" ca="1" si="94"/>
        <v>7.6344211016142547E-4</v>
      </c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</row>
    <row r="451" spans="1:35">
      <c r="A451" s="28"/>
      <c r="B451" s="28"/>
      <c r="C451" s="121"/>
      <c r="D451" s="123">
        <f t="shared" si="82"/>
        <v>0</v>
      </c>
      <c r="E451" s="123">
        <f t="shared" si="82"/>
        <v>0</v>
      </c>
      <c r="F451" s="44">
        <f t="shared" si="83"/>
        <v>0</v>
      </c>
      <c r="G451" s="44">
        <f t="shared" si="83"/>
        <v>0</v>
      </c>
      <c r="H451" s="44">
        <f t="shared" si="84"/>
        <v>0</v>
      </c>
      <c r="I451" s="44">
        <f t="shared" si="85"/>
        <v>0</v>
      </c>
      <c r="J451" s="44">
        <f t="shared" si="86"/>
        <v>0</v>
      </c>
      <c r="K451" s="44">
        <f t="shared" si="87"/>
        <v>0</v>
      </c>
      <c r="L451" s="44">
        <f t="shared" si="88"/>
        <v>0</v>
      </c>
      <c r="M451" s="44">
        <f t="shared" ca="1" si="93"/>
        <v>-7.6344211016142547E-4</v>
      </c>
      <c r="N451" s="44">
        <f t="shared" ca="1" si="89"/>
        <v>0</v>
      </c>
      <c r="O451" s="124">
        <f t="shared" ca="1" si="90"/>
        <v>0</v>
      </c>
      <c r="P451" s="44">
        <f t="shared" ca="1" si="91"/>
        <v>0</v>
      </c>
      <c r="Q451" s="44">
        <f t="shared" ca="1" si="92"/>
        <v>0</v>
      </c>
      <c r="R451" s="28">
        <f t="shared" ca="1" si="94"/>
        <v>7.6344211016142547E-4</v>
      </c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</row>
    <row r="452" spans="1:35">
      <c r="A452" s="28"/>
      <c r="B452" s="28"/>
      <c r="C452" s="121"/>
      <c r="D452" s="123">
        <f t="shared" si="82"/>
        <v>0</v>
      </c>
      <c r="E452" s="123">
        <f t="shared" si="82"/>
        <v>0</v>
      </c>
      <c r="F452" s="44">
        <f t="shared" si="83"/>
        <v>0</v>
      </c>
      <c r="G452" s="44">
        <f t="shared" si="83"/>
        <v>0</v>
      </c>
      <c r="H452" s="44">
        <f t="shared" si="84"/>
        <v>0</v>
      </c>
      <c r="I452" s="44">
        <f t="shared" si="85"/>
        <v>0</v>
      </c>
      <c r="J452" s="44">
        <f t="shared" si="86"/>
        <v>0</v>
      </c>
      <c r="K452" s="44">
        <f t="shared" si="87"/>
        <v>0</v>
      </c>
      <c r="L452" s="44">
        <f t="shared" si="88"/>
        <v>0</v>
      </c>
      <c r="M452" s="44">
        <f t="shared" ca="1" si="93"/>
        <v>-7.6344211016142547E-4</v>
      </c>
      <c r="N452" s="44">
        <f t="shared" ca="1" si="89"/>
        <v>0</v>
      </c>
      <c r="O452" s="124">
        <f t="shared" ca="1" si="90"/>
        <v>0</v>
      </c>
      <c r="P452" s="44">
        <f t="shared" ca="1" si="91"/>
        <v>0</v>
      </c>
      <c r="Q452" s="44">
        <f t="shared" ca="1" si="92"/>
        <v>0</v>
      </c>
      <c r="R452" s="28">
        <f t="shared" ca="1" si="94"/>
        <v>7.6344211016142547E-4</v>
      </c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</row>
    <row r="453" spans="1:35">
      <c r="A453" s="28"/>
      <c r="B453" s="28"/>
      <c r="C453" s="121"/>
      <c r="D453" s="123">
        <f t="shared" si="82"/>
        <v>0</v>
      </c>
      <c r="E453" s="123">
        <f t="shared" si="82"/>
        <v>0</v>
      </c>
      <c r="F453" s="44">
        <f t="shared" si="83"/>
        <v>0</v>
      </c>
      <c r="G453" s="44">
        <f t="shared" si="83"/>
        <v>0</v>
      </c>
      <c r="H453" s="44">
        <f t="shared" si="84"/>
        <v>0</v>
      </c>
      <c r="I453" s="44">
        <f t="shared" si="85"/>
        <v>0</v>
      </c>
      <c r="J453" s="44">
        <f t="shared" si="86"/>
        <v>0</v>
      </c>
      <c r="K453" s="44">
        <f t="shared" si="87"/>
        <v>0</v>
      </c>
      <c r="L453" s="44">
        <f t="shared" si="88"/>
        <v>0</v>
      </c>
      <c r="M453" s="44">
        <f t="shared" ca="1" si="93"/>
        <v>-7.6344211016142547E-4</v>
      </c>
      <c r="N453" s="44">
        <f t="shared" ca="1" si="89"/>
        <v>0</v>
      </c>
      <c r="O453" s="124">
        <f t="shared" ca="1" si="90"/>
        <v>0</v>
      </c>
      <c r="P453" s="44">
        <f t="shared" ca="1" si="91"/>
        <v>0</v>
      </c>
      <c r="Q453" s="44">
        <f t="shared" ca="1" si="92"/>
        <v>0</v>
      </c>
      <c r="R453" s="28">
        <f t="shared" ca="1" si="94"/>
        <v>7.6344211016142547E-4</v>
      </c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</row>
    <row r="454" spans="1:35">
      <c r="A454" s="28"/>
      <c r="B454" s="28"/>
      <c r="C454" s="121"/>
      <c r="D454" s="123">
        <f t="shared" si="82"/>
        <v>0</v>
      </c>
      <c r="E454" s="123">
        <f t="shared" si="82"/>
        <v>0</v>
      </c>
      <c r="F454" s="44">
        <f t="shared" si="83"/>
        <v>0</v>
      </c>
      <c r="G454" s="44">
        <f t="shared" si="83"/>
        <v>0</v>
      </c>
      <c r="H454" s="44">
        <f t="shared" si="84"/>
        <v>0</v>
      </c>
      <c r="I454" s="44">
        <f t="shared" si="85"/>
        <v>0</v>
      </c>
      <c r="J454" s="44">
        <f t="shared" si="86"/>
        <v>0</v>
      </c>
      <c r="K454" s="44">
        <f t="shared" si="87"/>
        <v>0</v>
      </c>
      <c r="L454" s="44">
        <f t="shared" si="88"/>
        <v>0</v>
      </c>
      <c r="M454" s="44">
        <f t="shared" ca="1" si="93"/>
        <v>-7.6344211016142547E-4</v>
      </c>
      <c r="N454" s="44">
        <f t="shared" ca="1" si="89"/>
        <v>0</v>
      </c>
      <c r="O454" s="124">
        <f t="shared" ca="1" si="90"/>
        <v>0</v>
      </c>
      <c r="P454" s="44">
        <f t="shared" ca="1" si="91"/>
        <v>0</v>
      </c>
      <c r="Q454" s="44">
        <f t="shared" ca="1" si="92"/>
        <v>0</v>
      </c>
      <c r="R454" s="28">
        <f t="shared" ca="1" si="94"/>
        <v>7.6344211016142547E-4</v>
      </c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</row>
    <row r="455" spans="1:35">
      <c r="A455" s="28"/>
      <c r="B455" s="28"/>
      <c r="C455" s="121"/>
      <c r="D455" s="123">
        <f t="shared" si="82"/>
        <v>0</v>
      </c>
      <c r="E455" s="123">
        <f t="shared" si="82"/>
        <v>0</v>
      </c>
      <c r="F455" s="44">
        <f t="shared" si="83"/>
        <v>0</v>
      </c>
      <c r="G455" s="44">
        <f t="shared" si="83"/>
        <v>0</v>
      </c>
      <c r="H455" s="44">
        <f t="shared" si="84"/>
        <v>0</v>
      </c>
      <c r="I455" s="44">
        <f t="shared" si="85"/>
        <v>0</v>
      </c>
      <c r="J455" s="44">
        <f t="shared" si="86"/>
        <v>0</v>
      </c>
      <c r="K455" s="44">
        <f t="shared" si="87"/>
        <v>0</v>
      </c>
      <c r="L455" s="44">
        <f t="shared" si="88"/>
        <v>0</v>
      </c>
      <c r="M455" s="44">
        <f t="shared" ca="1" si="93"/>
        <v>-7.6344211016142547E-4</v>
      </c>
      <c r="N455" s="44">
        <f t="shared" ca="1" si="89"/>
        <v>0</v>
      </c>
      <c r="O455" s="124">
        <f t="shared" ca="1" si="90"/>
        <v>0</v>
      </c>
      <c r="P455" s="44">
        <f t="shared" ca="1" si="91"/>
        <v>0</v>
      </c>
      <c r="Q455" s="44">
        <f t="shared" ca="1" si="92"/>
        <v>0</v>
      </c>
      <c r="R455" s="28">
        <f t="shared" ca="1" si="94"/>
        <v>7.6344211016142547E-4</v>
      </c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</row>
    <row r="456" spans="1:35">
      <c r="A456" s="28"/>
      <c r="B456" s="28"/>
      <c r="C456" s="121"/>
      <c r="D456" s="123">
        <f t="shared" si="82"/>
        <v>0</v>
      </c>
      <c r="E456" s="123">
        <f t="shared" si="82"/>
        <v>0</v>
      </c>
      <c r="F456" s="44">
        <f t="shared" si="83"/>
        <v>0</v>
      </c>
      <c r="G456" s="44">
        <f t="shared" si="83"/>
        <v>0</v>
      </c>
      <c r="H456" s="44">
        <f t="shared" si="84"/>
        <v>0</v>
      </c>
      <c r="I456" s="44">
        <f t="shared" si="85"/>
        <v>0</v>
      </c>
      <c r="J456" s="44">
        <f t="shared" si="86"/>
        <v>0</v>
      </c>
      <c r="K456" s="44">
        <f t="shared" si="87"/>
        <v>0</v>
      </c>
      <c r="L456" s="44">
        <f t="shared" si="88"/>
        <v>0</v>
      </c>
      <c r="M456" s="44">
        <f t="shared" ca="1" si="93"/>
        <v>-7.6344211016142547E-4</v>
      </c>
      <c r="N456" s="44">
        <f t="shared" ca="1" si="89"/>
        <v>0</v>
      </c>
      <c r="O456" s="124">
        <f t="shared" ca="1" si="90"/>
        <v>0</v>
      </c>
      <c r="P456" s="44">
        <f t="shared" ca="1" si="91"/>
        <v>0</v>
      </c>
      <c r="Q456" s="44">
        <f t="shared" ca="1" si="92"/>
        <v>0</v>
      </c>
      <c r="R456" s="28">
        <f t="shared" ca="1" si="94"/>
        <v>7.6344211016142547E-4</v>
      </c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</row>
    <row r="457" spans="1:35">
      <c r="A457" s="28"/>
      <c r="B457" s="28"/>
      <c r="C457" s="121"/>
      <c r="D457" s="123">
        <f t="shared" si="82"/>
        <v>0</v>
      </c>
      <c r="E457" s="123">
        <f t="shared" si="82"/>
        <v>0</v>
      </c>
      <c r="F457" s="44">
        <f t="shared" si="83"/>
        <v>0</v>
      </c>
      <c r="G457" s="44">
        <f t="shared" si="83"/>
        <v>0</v>
      </c>
      <c r="H457" s="44">
        <f t="shared" si="84"/>
        <v>0</v>
      </c>
      <c r="I457" s="44">
        <f t="shared" si="85"/>
        <v>0</v>
      </c>
      <c r="J457" s="44">
        <f t="shared" si="86"/>
        <v>0</v>
      </c>
      <c r="K457" s="44">
        <f t="shared" si="87"/>
        <v>0</v>
      </c>
      <c r="L457" s="44">
        <f t="shared" si="88"/>
        <v>0</v>
      </c>
      <c r="M457" s="44">
        <f t="shared" ca="1" si="93"/>
        <v>-7.6344211016142547E-4</v>
      </c>
      <c r="N457" s="44">
        <f t="shared" ca="1" si="89"/>
        <v>0</v>
      </c>
      <c r="O457" s="124">
        <f t="shared" ca="1" si="90"/>
        <v>0</v>
      </c>
      <c r="P457" s="44">
        <f t="shared" ca="1" si="91"/>
        <v>0</v>
      </c>
      <c r="Q457" s="44">
        <f t="shared" ca="1" si="92"/>
        <v>0</v>
      </c>
      <c r="R457" s="28">
        <f t="shared" ca="1" si="94"/>
        <v>7.6344211016142547E-4</v>
      </c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</row>
    <row r="458" spans="1:35">
      <c r="A458" s="28"/>
      <c r="B458" s="28"/>
      <c r="C458" s="121"/>
      <c r="D458" s="123">
        <f t="shared" si="82"/>
        <v>0</v>
      </c>
      <c r="E458" s="123">
        <f t="shared" si="82"/>
        <v>0</v>
      </c>
      <c r="F458" s="44">
        <f t="shared" si="83"/>
        <v>0</v>
      </c>
      <c r="G458" s="44">
        <f t="shared" si="83"/>
        <v>0</v>
      </c>
      <c r="H458" s="44">
        <f t="shared" si="84"/>
        <v>0</v>
      </c>
      <c r="I458" s="44">
        <f t="shared" si="85"/>
        <v>0</v>
      </c>
      <c r="J458" s="44">
        <f t="shared" si="86"/>
        <v>0</v>
      </c>
      <c r="K458" s="44">
        <f t="shared" si="87"/>
        <v>0</v>
      </c>
      <c r="L458" s="44">
        <f t="shared" si="88"/>
        <v>0</v>
      </c>
      <c r="M458" s="44">
        <f t="shared" ca="1" si="93"/>
        <v>-7.6344211016142547E-4</v>
      </c>
      <c r="N458" s="44">
        <f t="shared" ca="1" si="89"/>
        <v>0</v>
      </c>
      <c r="O458" s="124">
        <f t="shared" ca="1" si="90"/>
        <v>0</v>
      </c>
      <c r="P458" s="44">
        <f t="shared" ca="1" si="91"/>
        <v>0</v>
      </c>
      <c r="Q458" s="44">
        <f t="shared" ca="1" si="92"/>
        <v>0</v>
      </c>
      <c r="R458" s="28">
        <f t="shared" ca="1" si="94"/>
        <v>7.6344211016142547E-4</v>
      </c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</row>
    <row r="459" spans="1:35">
      <c r="A459" s="28"/>
      <c r="B459" s="28"/>
      <c r="C459" s="121"/>
      <c r="D459" s="123">
        <f t="shared" si="82"/>
        <v>0</v>
      </c>
      <c r="E459" s="123">
        <f t="shared" si="82"/>
        <v>0</v>
      </c>
      <c r="F459" s="44">
        <f t="shared" si="83"/>
        <v>0</v>
      </c>
      <c r="G459" s="44">
        <f t="shared" si="83"/>
        <v>0</v>
      </c>
      <c r="H459" s="44">
        <f t="shared" si="84"/>
        <v>0</v>
      </c>
      <c r="I459" s="44">
        <f t="shared" si="85"/>
        <v>0</v>
      </c>
      <c r="J459" s="44">
        <f t="shared" si="86"/>
        <v>0</v>
      </c>
      <c r="K459" s="44">
        <f t="shared" si="87"/>
        <v>0</v>
      </c>
      <c r="L459" s="44">
        <f t="shared" si="88"/>
        <v>0</v>
      </c>
      <c r="M459" s="44">
        <f t="shared" ca="1" si="93"/>
        <v>-7.6344211016142547E-4</v>
      </c>
      <c r="N459" s="44">
        <f t="shared" ca="1" si="89"/>
        <v>0</v>
      </c>
      <c r="O459" s="124">
        <f t="shared" ca="1" si="90"/>
        <v>0</v>
      </c>
      <c r="P459" s="44">
        <f t="shared" ca="1" si="91"/>
        <v>0</v>
      </c>
      <c r="Q459" s="44">
        <f t="shared" ca="1" si="92"/>
        <v>0</v>
      </c>
      <c r="R459" s="28">
        <f t="shared" ca="1" si="94"/>
        <v>7.6344211016142547E-4</v>
      </c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</row>
    <row r="460" spans="1:35">
      <c r="A460" s="28"/>
      <c r="B460" s="28"/>
      <c r="C460" s="121"/>
      <c r="D460" s="123">
        <f t="shared" si="82"/>
        <v>0</v>
      </c>
      <c r="E460" s="123">
        <f t="shared" si="82"/>
        <v>0</v>
      </c>
      <c r="F460" s="44">
        <f t="shared" si="83"/>
        <v>0</v>
      </c>
      <c r="G460" s="44">
        <f t="shared" si="83"/>
        <v>0</v>
      </c>
      <c r="H460" s="44">
        <f t="shared" si="84"/>
        <v>0</v>
      </c>
      <c r="I460" s="44">
        <f t="shared" si="85"/>
        <v>0</v>
      </c>
      <c r="J460" s="44">
        <f t="shared" si="86"/>
        <v>0</v>
      </c>
      <c r="K460" s="44">
        <f t="shared" si="87"/>
        <v>0</v>
      </c>
      <c r="L460" s="44">
        <f t="shared" si="88"/>
        <v>0</v>
      </c>
      <c r="M460" s="44">
        <f t="shared" ca="1" si="93"/>
        <v>-7.6344211016142547E-4</v>
      </c>
      <c r="N460" s="44">
        <f t="shared" ca="1" si="89"/>
        <v>0</v>
      </c>
      <c r="O460" s="124">
        <f t="shared" ca="1" si="90"/>
        <v>0</v>
      </c>
      <c r="P460" s="44">
        <f t="shared" ca="1" si="91"/>
        <v>0</v>
      </c>
      <c r="Q460" s="44">
        <f t="shared" ca="1" si="92"/>
        <v>0</v>
      </c>
      <c r="R460" s="28">
        <f t="shared" ca="1" si="94"/>
        <v>7.6344211016142547E-4</v>
      </c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</row>
    <row r="461" spans="1:35">
      <c r="A461" s="28"/>
      <c r="B461" s="28"/>
      <c r="C461" s="121"/>
      <c r="D461" s="123">
        <f t="shared" si="82"/>
        <v>0</v>
      </c>
      <c r="E461" s="123">
        <f t="shared" si="82"/>
        <v>0</v>
      </c>
      <c r="F461" s="44">
        <f t="shared" si="83"/>
        <v>0</v>
      </c>
      <c r="G461" s="44">
        <f t="shared" si="83"/>
        <v>0</v>
      </c>
      <c r="H461" s="44">
        <f t="shared" si="84"/>
        <v>0</v>
      </c>
      <c r="I461" s="44">
        <f t="shared" si="85"/>
        <v>0</v>
      </c>
      <c r="J461" s="44">
        <f t="shared" si="86"/>
        <v>0</v>
      </c>
      <c r="K461" s="44">
        <f t="shared" si="87"/>
        <v>0</v>
      </c>
      <c r="L461" s="44">
        <f t="shared" si="88"/>
        <v>0</v>
      </c>
      <c r="M461" s="44">
        <f t="shared" ca="1" si="93"/>
        <v>-7.6344211016142547E-4</v>
      </c>
      <c r="N461" s="44">
        <f t="shared" ca="1" si="89"/>
        <v>0</v>
      </c>
      <c r="O461" s="124">
        <f t="shared" ca="1" si="90"/>
        <v>0</v>
      </c>
      <c r="P461" s="44">
        <f t="shared" ca="1" si="91"/>
        <v>0</v>
      </c>
      <c r="Q461" s="44">
        <f t="shared" ca="1" si="92"/>
        <v>0</v>
      </c>
      <c r="R461" s="28">
        <f t="shared" ca="1" si="94"/>
        <v>7.6344211016142547E-4</v>
      </c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</row>
    <row r="462" spans="1:35">
      <c r="A462" s="28"/>
      <c r="B462" s="28"/>
      <c r="C462" s="121"/>
      <c r="D462" s="123">
        <f t="shared" si="82"/>
        <v>0</v>
      </c>
      <c r="E462" s="123">
        <f t="shared" si="82"/>
        <v>0</v>
      </c>
      <c r="F462" s="44">
        <f t="shared" si="83"/>
        <v>0</v>
      </c>
      <c r="G462" s="44">
        <f t="shared" si="83"/>
        <v>0</v>
      </c>
      <c r="H462" s="44">
        <f t="shared" si="84"/>
        <v>0</v>
      </c>
      <c r="I462" s="44">
        <f t="shared" si="85"/>
        <v>0</v>
      </c>
      <c r="J462" s="44">
        <f t="shared" si="86"/>
        <v>0</v>
      </c>
      <c r="K462" s="44">
        <f t="shared" si="87"/>
        <v>0</v>
      </c>
      <c r="L462" s="44">
        <f t="shared" si="88"/>
        <v>0</v>
      </c>
      <c r="M462" s="44">
        <f t="shared" ca="1" si="93"/>
        <v>-7.6344211016142547E-4</v>
      </c>
      <c r="N462" s="44">
        <f t="shared" ca="1" si="89"/>
        <v>0</v>
      </c>
      <c r="O462" s="124">
        <f t="shared" ca="1" si="90"/>
        <v>0</v>
      </c>
      <c r="P462" s="44">
        <f t="shared" ca="1" si="91"/>
        <v>0</v>
      </c>
      <c r="Q462" s="44">
        <f t="shared" ca="1" si="92"/>
        <v>0</v>
      </c>
      <c r="R462" s="28">
        <f t="shared" ca="1" si="94"/>
        <v>7.6344211016142547E-4</v>
      </c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</row>
    <row r="463" spans="1:35">
      <c r="A463" s="28"/>
      <c r="B463" s="28"/>
      <c r="C463" s="121"/>
      <c r="D463" s="123">
        <f t="shared" ref="D463:E526" si="95">A463/A$18</f>
        <v>0</v>
      </c>
      <c r="E463" s="123">
        <f t="shared" si="95"/>
        <v>0</v>
      </c>
      <c r="F463" s="44">
        <f t="shared" ref="F463:G526" si="96">$C463*D463</f>
        <v>0</v>
      </c>
      <c r="G463" s="44">
        <f t="shared" si="96"/>
        <v>0</v>
      </c>
      <c r="H463" s="44">
        <f t="shared" si="84"/>
        <v>0</v>
      </c>
      <c r="I463" s="44">
        <f t="shared" si="85"/>
        <v>0</v>
      </c>
      <c r="J463" s="44">
        <f t="shared" si="86"/>
        <v>0</v>
      </c>
      <c r="K463" s="44">
        <f t="shared" si="87"/>
        <v>0</v>
      </c>
      <c r="L463" s="44">
        <f t="shared" si="88"/>
        <v>0</v>
      </c>
      <c r="M463" s="44">
        <f t="shared" ca="1" si="93"/>
        <v>-7.6344211016142547E-4</v>
      </c>
      <c r="N463" s="44">
        <f t="shared" ca="1" si="89"/>
        <v>0</v>
      </c>
      <c r="O463" s="124">
        <f t="shared" ca="1" si="90"/>
        <v>0</v>
      </c>
      <c r="P463" s="44">
        <f t="shared" ca="1" si="91"/>
        <v>0</v>
      </c>
      <c r="Q463" s="44">
        <f t="shared" ca="1" si="92"/>
        <v>0</v>
      </c>
      <c r="R463" s="28">
        <f t="shared" ca="1" si="94"/>
        <v>7.6344211016142547E-4</v>
      </c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</row>
    <row r="464" spans="1:35">
      <c r="A464" s="28"/>
      <c r="B464" s="28"/>
      <c r="C464" s="121"/>
      <c r="D464" s="123">
        <f t="shared" si="95"/>
        <v>0</v>
      </c>
      <c r="E464" s="123">
        <f t="shared" si="95"/>
        <v>0</v>
      </c>
      <c r="F464" s="44">
        <f t="shared" si="96"/>
        <v>0</v>
      </c>
      <c r="G464" s="44">
        <f t="shared" si="96"/>
        <v>0</v>
      </c>
      <c r="H464" s="44">
        <f t="shared" ref="H464:H527" si="97">C464*D464*D464</f>
        <v>0</v>
      </c>
      <c r="I464" s="44">
        <f t="shared" ref="I464:I527" si="98">C464*D464*D464*D464</f>
        <v>0</v>
      </c>
      <c r="J464" s="44">
        <f t="shared" ref="J464:J527" si="99">C464*D464*D464*D464*D464</f>
        <v>0</v>
      </c>
      <c r="K464" s="44">
        <f t="shared" ref="K464:K527" si="100">C464*E464*D464</f>
        <v>0</v>
      </c>
      <c r="L464" s="44">
        <f t="shared" ref="L464:L527" si="101">C464*E464*D464*D464</f>
        <v>0</v>
      </c>
      <c r="M464" s="44">
        <f t="shared" ca="1" si="93"/>
        <v>-7.6344211016142547E-4</v>
      </c>
      <c r="N464" s="44">
        <f t="shared" ref="N464:N527" ca="1" si="102">C464*(M464-E464)^2</f>
        <v>0</v>
      </c>
      <c r="O464" s="124">
        <f t="shared" ref="O464:O527" ca="1" si="103">(C464*O$1-O$2*F464+O$3*H464)^2</f>
        <v>0</v>
      </c>
      <c r="P464" s="44">
        <f t="shared" ref="P464:P527" ca="1" si="104">(-C464*O$2+O$4*F464-O$5*H464)^2</f>
        <v>0</v>
      </c>
      <c r="Q464" s="44">
        <f t="shared" ref="Q464:Q527" ca="1" si="105">+(C464*O$3-F464*O$5+H464*O$6)^2</f>
        <v>0</v>
      </c>
      <c r="R464" s="28">
        <f t="shared" ca="1" si="94"/>
        <v>7.6344211016142547E-4</v>
      </c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</row>
    <row r="465" spans="1:35">
      <c r="A465" s="28"/>
      <c r="B465" s="28"/>
      <c r="C465" s="121"/>
      <c r="D465" s="123">
        <f t="shared" si="95"/>
        <v>0</v>
      </c>
      <c r="E465" s="123">
        <f t="shared" si="95"/>
        <v>0</v>
      </c>
      <c r="F465" s="44">
        <f t="shared" si="96"/>
        <v>0</v>
      </c>
      <c r="G465" s="44">
        <f t="shared" si="96"/>
        <v>0</v>
      </c>
      <c r="H465" s="44">
        <f t="shared" si="97"/>
        <v>0</v>
      </c>
      <c r="I465" s="44">
        <f t="shared" si="98"/>
        <v>0</v>
      </c>
      <c r="J465" s="44">
        <f t="shared" si="99"/>
        <v>0</v>
      </c>
      <c r="K465" s="44">
        <f t="shared" si="100"/>
        <v>0</v>
      </c>
      <c r="L465" s="44">
        <f t="shared" si="101"/>
        <v>0</v>
      </c>
      <c r="M465" s="44">
        <f t="shared" ca="1" si="93"/>
        <v>-7.6344211016142547E-4</v>
      </c>
      <c r="N465" s="44">
        <f t="shared" ca="1" si="102"/>
        <v>0</v>
      </c>
      <c r="O465" s="124">
        <f t="shared" ca="1" si="103"/>
        <v>0</v>
      </c>
      <c r="P465" s="44">
        <f t="shared" ca="1" si="104"/>
        <v>0</v>
      </c>
      <c r="Q465" s="44">
        <f t="shared" ca="1" si="105"/>
        <v>0</v>
      </c>
      <c r="R465" s="28">
        <f t="shared" ca="1" si="94"/>
        <v>7.6344211016142547E-4</v>
      </c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</row>
    <row r="466" spans="1:35">
      <c r="A466" s="28"/>
      <c r="B466" s="28"/>
      <c r="C466" s="121"/>
      <c r="D466" s="123">
        <f t="shared" si="95"/>
        <v>0</v>
      </c>
      <c r="E466" s="123">
        <f t="shared" si="95"/>
        <v>0</v>
      </c>
      <c r="F466" s="44">
        <f t="shared" si="96"/>
        <v>0</v>
      </c>
      <c r="G466" s="44">
        <f t="shared" si="96"/>
        <v>0</v>
      </c>
      <c r="H466" s="44">
        <f t="shared" si="97"/>
        <v>0</v>
      </c>
      <c r="I466" s="44">
        <f t="shared" si="98"/>
        <v>0</v>
      </c>
      <c r="J466" s="44">
        <f t="shared" si="99"/>
        <v>0</v>
      </c>
      <c r="K466" s="44">
        <f t="shared" si="100"/>
        <v>0</v>
      </c>
      <c r="L466" s="44">
        <f t="shared" si="101"/>
        <v>0</v>
      </c>
      <c r="M466" s="44">
        <f t="shared" ca="1" si="93"/>
        <v>-7.6344211016142547E-4</v>
      </c>
      <c r="N466" s="44">
        <f t="shared" ca="1" si="102"/>
        <v>0</v>
      </c>
      <c r="O466" s="124">
        <f t="shared" ca="1" si="103"/>
        <v>0</v>
      </c>
      <c r="P466" s="44">
        <f t="shared" ca="1" si="104"/>
        <v>0</v>
      </c>
      <c r="Q466" s="44">
        <f t="shared" ca="1" si="105"/>
        <v>0</v>
      </c>
      <c r="R466" s="28">
        <f t="shared" ca="1" si="94"/>
        <v>7.6344211016142547E-4</v>
      </c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</row>
    <row r="467" spans="1:35">
      <c r="A467" s="28"/>
      <c r="B467" s="28"/>
      <c r="C467" s="121"/>
      <c r="D467" s="123">
        <f t="shared" si="95"/>
        <v>0</v>
      </c>
      <c r="E467" s="123">
        <f t="shared" si="95"/>
        <v>0</v>
      </c>
      <c r="F467" s="44">
        <f t="shared" si="96"/>
        <v>0</v>
      </c>
      <c r="G467" s="44">
        <f t="shared" si="96"/>
        <v>0</v>
      </c>
      <c r="H467" s="44">
        <f t="shared" si="97"/>
        <v>0</v>
      </c>
      <c r="I467" s="44">
        <f t="shared" si="98"/>
        <v>0</v>
      </c>
      <c r="J467" s="44">
        <f t="shared" si="99"/>
        <v>0</v>
      </c>
      <c r="K467" s="44">
        <f t="shared" si="100"/>
        <v>0</v>
      </c>
      <c r="L467" s="44">
        <f t="shared" si="101"/>
        <v>0</v>
      </c>
      <c r="M467" s="44">
        <f t="shared" ca="1" si="93"/>
        <v>-7.6344211016142547E-4</v>
      </c>
      <c r="N467" s="44">
        <f t="shared" ca="1" si="102"/>
        <v>0</v>
      </c>
      <c r="O467" s="124">
        <f t="shared" ca="1" si="103"/>
        <v>0</v>
      </c>
      <c r="P467" s="44">
        <f t="shared" ca="1" si="104"/>
        <v>0</v>
      </c>
      <c r="Q467" s="44">
        <f t="shared" ca="1" si="105"/>
        <v>0</v>
      </c>
      <c r="R467" s="28">
        <f t="shared" ca="1" si="94"/>
        <v>7.6344211016142547E-4</v>
      </c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</row>
    <row r="468" spans="1:35">
      <c r="A468" s="28"/>
      <c r="B468" s="28"/>
      <c r="C468" s="121"/>
      <c r="D468" s="123">
        <f t="shared" si="95"/>
        <v>0</v>
      </c>
      <c r="E468" s="123">
        <f t="shared" si="95"/>
        <v>0</v>
      </c>
      <c r="F468" s="44">
        <f t="shared" si="96"/>
        <v>0</v>
      </c>
      <c r="G468" s="44">
        <f t="shared" si="96"/>
        <v>0</v>
      </c>
      <c r="H468" s="44">
        <f t="shared" si="97"/>
        <v>0</v>
      </c>
      <c r="I468" s="44">
        <f t="shared" si="98"/>
        <v>0</v>
      </c>
      <c r="J468" s="44">
        <f t="shared" si="99"/>
        <v>0</v>
      </c>
      <c r="K468" s="44">
        <f t="shared" si="100"/>
        <v>0</v>
      </c>
      <c r="L468" s="44">
        <f t="shared" si="101"/>
        <v>0</v>
      </c>
      <c r="M468" s="44">
        <f t="shared" ca="1" si="93"/>
        <v>-7.6344211016142547E-4</v>
      </c>
      <c r="N468" s="44">
        <f t="shared" ca="1" si="102"/>
        <v>0</v>
      </c>
      <c r="O468" s="124">
        <f t="shared" ca="1" si="103"/>
        <v>0</v>
      </c>
      <c r="P468" s="44">
        <f t="shared" ca="1" si="104"/>
        <v>0</v>
      </c>
      <c r="Q468" s="44">
        <f t="shared" ca="1" si="105"/>
        <v>0</v>
      </c>
      <c r="R468" s="28">
        <f t="shared" ca="1" si="94"/>
        <v>7.6344211016142547E-4</v>
      </c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</row>
    <row r="469" spans="1:35">
      <c r="A469" s="28"/>
      <c r="B469" s="28"/>
      <c r="C469" s="121"/>
      <c r="D469" s="123">
        <f t="shared" si="95"/>
        <v>0</v>
      </c>
      <c r="E469" s="123">
        <f t="shared" si="95"/>
        <v>0</v>
      </c>
      <c r="F469" s="44">
        <f t="shared" si="96"/>
        <v>0</v>
      </c>
      <c r="G469" s="44">
        <f t="shared" si="96"/>
        <v>0</v>
      </c>
      <c r="H469" s="44">
        <f t="shared" si="97"/>
        <v>0</v>
      </c>
      <c r="I469" s="44">
        <f t="shared" si="98"/>
        <v>0</v>
      </c>
      <c r="J469" s="44">
        <f t="shared" si="99"/>
        <v>0</v>
      </c>
      <c r="K469" s="44">
        <f t="shared" si="100"/>
        <v>0</v>
      </c>
      <c r="L469" s="44">
        <f t="shared" si="101"/>
        <v>0</v>
      </c>
      <c r="M469" s="44">
        <f t="shared" ref="M469:M532" ca="1" si="106">+E$4+E$5*D469+E$6*D469^2</f>
        <v>-7.6344211016142547E-4</v>
      </c>
      <c r="N469" s="44">
        <f t="shared" ca="1" si="102"/>
        <v>0</v>
      </c>
      <c r="O469" s="124">
        <f t="shared" ca="1" si="103"/>
        <v>0</v>
      </c>
      <c r="P469" s="44">
        <f t="shared" ca="1" si="104"/>
        <v>0</v>
      </c>
      <c r="Q469" s="44">
        <f t="shared" ca="1" si="105"/>
        <v>0</v>
      </c>
      <c r="R469" s="28">
        <f t="shared" ref="R469:R532" ca="1" si="107">+E469-M469</f>
        <v>7.6344211016142547E-4</v>
      </c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</row>
    <row r="470" spans="1:35">
      <c r="A470" s="28"/>
      <c r="B470" s="28"/>
      <c r="C470" s="121"/>
      <c r="D470" s="123">
        <f t="shared" si="95"/>
        <v>0</v>
      </c>
      <c r="E470" s="123">
        <f t="shared" si="95"/>
        <v>0</v>
      </c>
      <c r="F470" s="44">
        <f t="shared" si="96"/>
        <v>0</v>
      </c>
      <c r="G470" s="44">
        <f t="shared" si="96"/>
        <v>0</v>
      </c>
      <c r="H470" s="44">
        <f t="shared" si="97"/>
        <v>0</v>
      </c>
      <c r="I470" s="44">
        <f t="shared" si="98"/>
        <v>0</v>
      </c>
      <c r="J470" s="44">
        <f t="shared" si="99"/>
        <v>0</v>
      </c>
      <c r="K470" s="44">
        <f t="shared" si="100"/>
        <v>0</v>
      </c>
      <c r="L470" s="44">
        <f t="shared" si="101"/>
        <v>0</v>
      </c>
      <c r="M470" s="44">
        <f t="shared" ca="1" si="106"/>
        <v>-7.6344211016142547E-4</v>
      </c>
      <c r="N470" s="44">
        <f t="shared" ca="1" si="102"/>
        <v>0</v>
      </c>
      <c r="O470" s="124">
        <f t="shared" ca="1" si="103"/>
        <v>0</v>
      </c>
      <c r="P470" s="44">
        <f t="shared" ca="1" si="104"/>
        <v>0</v>
      </c>
      <c r="Q470" s="44">
        <f t="shared" ca="1" si="105"/>
        <v>0</v>
      </c>
      <c r="R470" s="28">
        <f t="shared" ca="1" si="107"/>
        <v>7.6344211016142547E-4</v>
      </c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</row>
    <row r="471" spans="1:35">
      <c r="A471" s="28"/>
      <c r="B471" s="28"/>
      <c r="C471" s="121"/>
      <c r="D471" s="123">
        <f t="shared" si="95"/>
        <v>0</v>
      </c>
      <c r="E471" s="123">
        <f t="shared" si="95"/>
        <v>0</v>
      </c>
      <c r="F471" s="44">
        <f t="shared" si="96"/>
        <v>0</v>
      </c>
      <c r="G471" s="44">
        <f t="shared" si="96"/>
        <v>0</v>
      </c>
      <c r="H471" s="44">
        <f t="shared" si="97"/>
        <v>0</v>
      </c>
      <c r="I471" s="44">
        <f t="shared" si="98"/>
        <v>0</v>
      </c>
      <c r="J471" s="44">
        <f t="shared" si="99"/>
        <v>0</v>
      </c>
      <c r="K471" s="44">
        <f t="shared" si="100"/>
        <v>0</v>
      </c>
      <c r="L471" s="44">
        <f t="shared" si="101"/>
        <v>0</v>
      </c>
      <c r="M471" s="44">
        <f t="shared" ca="1" si="106"/>
        <v>-7.6344211016142547E-4</v>
      </c>
      <c r="N471" s="44">
        <f t="shared" ca="1" si="102"/>
        <v>0</v>
      </c>
      <c r="O471" s="124">
        <f t="shared" ca="1" si="103"/>
        <v>0</v>
      </c>
      <c r="P471" s="44">
        <f t="shared" ca="1" si="104"/>
        <v>0</v>
      </c>
      <c r="Q471" s="44">
        <f t="shared" ca="1" si="105"/>
        <v>0</v>
      </c>
      <c r="R471" s="28">
        <f t="shared" ca="1" si="107"/>
        <v>7.6344211016142547E-4</v>
      </c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</row>
    <row r="472" spans="1:35">
      <c r="A472" s="28"/>
      <c r="B472" s="28"/>
      <c r="C472" s="121"/>
      <c r="D472" s="123">
        <f t="shared" si="95"/>
        <v>0</v>
      </c>
      <c r="E472" s="123">
        <f t="shared" si="95"/>
        <v>0</v>
      </c>
      <c r="F472" s="44">
        <f t="shared" si="96"/>
        <v>0</v>
      </c>
      <c r="G472" s="44">
        <f t="shared" si="96"/>
        <v>0</v>
      </c>
      <c r="H472" s="44">
        <f t="shared" si="97"/>
        <v>0</v>
      </c>
      <c r="I472" s="44">
        <f t="shared" si="98"/>
        <v>0</v>
      </c>
      <c r="J472" s="44">
        <f t="shared" si="99"/>
        <v>0</v>
      </c>
      <c r="K472" s="44">
        <f t="shared" si="100"/>
        <v>0</v>
      </c>
      <c r="L472" s="44">
        <f t="shared" si="101"/>
        <v>0</v>
      </c>
      <c r="M472" s="44">
        <f t="shared" ca="1" si="106"/>
        <v>-7.6344211016142547E-4</v>
      </c>
      <c r="N472" s="44">
        <f t="shared" ca="1" si="102"/>
        <v>0</v>
      </c>
      <c r="O472" s="124">
        <f t="shared" ca="1" si="103"/>
        <v>0</v>
      </c>
      <c r="P472" s="44">
        <f t="shared" ca="1" si="104"/>
        <v>0</v>
      </c>
      <c r="Q472" s="44">
        <f t="shared" ca="1" si="105"/>
        <v>0</v>
      </c>
      <c r="R472" s="28">
        <f t="shared" ca="1" si="107"/>
        <v>7.6344211016142547E-4</v>
      </c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</row>
    <row r="473" spans="1:35">
      <c r="A473" s="28"/>
      <c r="B473" s="28"/>
      <c r="C473" s="121"/>
      <c r="D473" s="123">
        <f t="shared" si="95"/>
        <v>0</v>
      </c>
      <c r="E473" s="123">
        <f t="shared" si="95"/>
        <v>0</v>
      </c>
      <c r="F473" s="44">
        <f t="shared" si="96"/>
        <v>0</v>
      </c>
      <c r="G473" s="44">
        <f t="shared" si="96"/>
        <v>0</v>
      </c>
      <c r="H473" s="44">
        <f t="shared" si="97"/>
        <v>0</v>
      </c>
      <c r="I473" s="44">
        <f t="shared" si="98"/>
        <v>0</v>
      </c>
      <c r="J473" s="44">
        <f t="shared" si="99"/>
        <v>0</v>
      </c>
      <c r="K473" s="44">
        <f t="shared" si="100"/>
        <v>0</v>
      </c>
      <c r="L473" s="44">
        <f t="shared" si="101"/>
        <v>0</v>
      </c>
      <c r="M473" s="44">
        <f t="shared" ca="1" si="106"/>
        <v>-7.6344211016142547E-4</v>
      </c>
      <c r="N473" s="44">
        <f t="shared" ca="1" si="102"/>
        <v>0</v>
      </c>
      <c r="O473" s="124">
        <f t="shared" ca="1" si="103"/>
        <v>0</v>
      </c>
      <c r="P473" s="44">
        <f t="shared" ca="1" si="104"/>
        <v>0</v>
      </c>
      <c r="Q473" s="44">
        <f t="shared" ca="1" si="105"/>
        <v>0</v>
      </c>
      <c r="R473" s="28">
        <f t="shared" ca="1" si="107"/>
        <v>7.6344211016142547E-4</v>
      </c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</row>
    <row r="474" spans="1:35">
      <c r="A474" s="28"/>
      <c r="B474" s="28"/>
      <c r="C474" s="121"/>
      <c r="D474" s="123">
        <f t="shared" si="95"/>
        <v>0</v>
      </c>
      <c r="E474" s="123">
        <f t="shared" si="95"/>
        <v>0</v>
      </c>
      <c r="F474" s="44">
        <f t="shared" si="96"/>
        <v>0</v>
      </c>
      <c r="G474" s="44">
        <f t="shared" si="96"/>
        <v>0</v>
      </c>
      <c r="H474" s="44">
        <f t="shared" si="97"/>
        <v>0</v>
      </c>
      <c r="I474" s="44">
        <f t="shared" si="98"/>
        <v>0</v>
      </c>
      <c r="J474" s="44">
        <f t="shared" si="99"/>
        <v>0</v>
      </c>
      <c r="K474" s="44">
        <f t="shared" si="100"/>
        <v>0</v>
      </c>
      <c r="L474" s="44">
        <f t="shared" si="101"/>
        <v>0</v>
      </c>
      <c r="M474" s="44">
        <f t="shared" ca="1" si="106"/>
        <v>-7.6344211016142547E-4</v>
      </c>
      <c r="N474" s="44">
        <f t="shared" ca="1" si="102"/>
        <v>0</v>
      </c>
      <c r="O474" s="124">
        <f t="shared" ca="1" si="103"/>
        <v>0</v>
      </c>
      <c r="P474" s="44">
        <f t="shared" ca="1" si="104"/>
        <v>0</v>
      </c>
      <c r="Q474" s="44">
        <f t="shared" ca="1" si="105"/>
        <v>0</v>
      </c>
      <c r="R474" s="28">
        <f t="shared" ca="1" si="107"/>
        <v>7.6344211016142547E-4</v>
      </c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</row>
    <row r="475" spans="1:35">
      <c r="A475" s="28"/>
      <c r="B475" s="28"/>
      <c r="C475" s="121"/>
      <c r="D475" s="123">
        <f t="shared" si="95"/>
        <v>0</v>
      </c>
      <c r="E475" s="123">
        <f t="shared" si="95"/>
        <v>0</v>
      </c>
      <c r="F475" s="44">
        <f t="shared" si="96"/>
        <v>0</v>
      </c>
      <c r="G475" s="44">
        <f t="shared" si="96"/>
        <v>0</v>
      </c>
      <c r="H475" s="44">
        <f t="shared" si="97"/>
        <v>0</v>
      </c>
      <c r="I475" s="44">
        <f t="shared" si="98"/>
        <v>0</v>
      </c>
      <c r="J475" s="44">
        <f t="shared" si="99"/>
        <v>0</v>
      </c>
      <c r="K475" s="44">
        <f t="shared" si="100"/>
        <v>0</v>
      </c>
      <c r="L475" s="44">
        <f t="shared" si="101"/>
        <v>0</v>
      </c>
      <c r="M475" s="44">
        <f t="shared" ca="1" si="106"/>
        <v>-7.6344211016142547E-4</v>
      </c>
      <c r="N475" s="44">
        <f t="shared" ca="1" si="102"/>
        <v>0</v>
      </c>
      <c r="O475" s="124">
        <f t="shared" ca="1" si="103"/>
        <v>0</v>
      </c>
      <c r="P475" s="44">
        <f t="shared" ca="1" si="104"/>
        <v>0</v>
      </c>
      <c r="Q475" s="44">
        <f t="shared" ca="1" si="105"/>
        <v>0</v>
      </c>
      <c r="R475" s="28">
        <f t="shared" ca="1" si="107"/>
        <v>7.6344211016142547E-4</v>
      </c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</row>
    <row r="476" spans="1:35">
      <c r="A476" s="28"/>
      <c r="B476" s="28"/>
      <c r="C476" s="121"/>
      <c r="D476" s="123">
        <f t="shared" si="95"/>
        <v>0</v>
      </c>
      <c r="E476" s="123">
        <f t="shared" si="95"/>
        <v>0</v>
      </c>
      <c r="F476" s="44">
        <f t="shared" si="96"/>
        <v>0</v>
      </c>
      <c r="G476" s="44">
        <f t="shared" si="96"/>
        <v>0</v>
      </c>
      <c r="H476" s="44">
        <f t="shared" si="97"/>
        <v>0</v>
      </c>
      <c r="I476" s="44">
        <f t="shared" si="98"/>
        <v>0</v>
      </c>
      <c r="J476" s="44">
        <f t="shared" si="99"/>
        <v>0</v>
      </c>
      <c r="K476" s="44">
        <f t="shared" si="100"/>
        <v>0</v>
      </c>
      <c r="L476" s="44">
        <f t="shared" si="101"/>
        <v>0</v>
      </c>
      <c r="M476" s="44">
        <f t="shared" ca="1" si="106"/>
        <v>-7.6344211016142547E-4</v>
      </c>
      <c r="N476" s="44">
        <f t="shared" ca="1" si="102"/>
        <v>0</v>
      </c>
      <c r="O476" s="124">
        <f t="shared" ca="1" si="103"/>
        <v>0</v>
      </c>
      <c r="P476" s="44">
        <f t="shared" ca="1" si="104"/>
        <v>0</v>
      </c>
      <c r="Q476" s="44">
        <f t="shared" ca="1" si="105"/>
        <v>0</v>
      </c>
      <c r="R476" s="28">
        <f t="shared" ca="1" si="107"/>
        <v>7.6344211016142547E-4</v>
      </c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</row>
    <row r="477" spans="1:35">
      <c r="A477" s="28"/>
      <c r="B477" s="28"/>
      <c r="C477" s="121"/>
      <c r="D477" s="123">
        <f t="shared" si="95"/>
        <v>0</v>
      </c>
      <c r="E477" s="123">
        <f t="shared" si="95"/>
        <v>0</v>
      </c>
      <c r="F477" s="44">
        <f t="shared" si="96"/>
        <v>0</v>
      </c>
      <c r="G477" s="44">
        <f t="shared" si="96"/>
        <v>0</v>
      </c>
      <c r="H477" s="44">
        <f t="shared" si="97"/>
        <v>0</v>
      </c>
      <c r="I477" s="44">
        <f t="shared" si="98"/>
        <v>0</v>
      </c>
      <c r="J477" s="44">
        <f t="shared" si="99"/>
        <v>0</v>
      </c>
      <c r="K477" s="44">
        <f t="shared" si="100"/>
        <v>0</v>
      </c>
      <c r="L477" s="44">
        <f t="shared" si="101"/>
        <v>0</v>
      </c>
      <c r="M477" s="44">
        <f t="shared" ca="1" si="106"/>
        <v>-7.6344211016142547E-4</v>
      </c>
      <c r="N477" s="44">
        <f t="shared" ca="1" si="102"/>
        <v>0</v>
      </c>
      <c r="O477" s="124">
        <f t="shared" ca="1" si="103"/>
        <v>0</v>
      </c>
      <c r="P477" s="44">
        <f t="shared" ca="1" si="104"/>
        <v>0</v>
      </c>
      <c r="Q477" s="44">
        <f t="shared" ca="1" si="105"/>
        <v>0</v>
      </c>
      <c r="R477" s="28">
        <f t="shared" ca="1" si="107"/>
        <v>7.6344211016142547E-4</v>
      </c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</row>
    <row r="478" spans="1:35">
      <c r="A478" s="28"/>
      <c r="B478" s="28"/>
      <c r="C478" s="121"/>
      <c r="D478" s="123">
        <f t="shared" si="95"/>
        <v>0</v>
      </c>
      <c r="E478" s="123">
        <f t="shared" si="95"/>
        <v>0</v>
      </c>
      <c r="F478" s="44">
        <f t="shared" si="96"/>
        <v>0</v>
      </c>
      <c r="G478" s="44">
        <f t="shared" si="96"/>
        <v>0</v>
      </c>
      <c r="H478" s="44">
        <f t="shared" si="97"/>
        <v>0</v>
      </c>
      <c r="I478" s="44">
        <f t="shared" si="98"/>
        <v>0</v>
      </c>
      <c r="J478" s="44">
        <f t="shared" si="99"/>
        <v>0</v>
      </c>
      <c r="K478" s="44">
        <f t="shared" si="100"/>
        <v>0</v>
      </c>
      <c r="L478" s="44">
        <f t="shared" si="101"/>
        <v>0</v>
      </c>
      <c r="M478" s="44">
        <f t="shared" ca="1" si="106"/>
        <v>-7.6344211016142547E-4</v>
      </c>
      <c r="N478" s="44">
        <f t="shared" ca="1" si="102"/>
        <v>0</v>
      </c>
      <c r="O478" s="124">
        <f t="shared" ca="1" si="103"/>
        <v>0</v>
      </c>
      <c r="P478" s="44">
        <f t="shared" ca="1" si="104"/>
        <v>0</v>
      </c>
      <c r="Q478" s="44">
        <f t="shared" ca="1" si="105"/>
        <v>0</v>
      </c>
      <c r="R478" s="28">
        <f t="shared" ca="1" si="107"/>
        <v>7.6344211016142547E-4</v>
      </c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</row>
    <row r="479" spans="1:35">
      <c r="A479" s="28"/>
      <c r="B479" s="28"/>
      <c r="C479" s="121"/>
      <c r="D479" s="123">
        <f t="shared" si="95"/>
        <v>0</v>
      </c>
      <c r="E479" s="123">
        <f t="shared" si="95"/>
        <v>0</v>
      </c>
      <c r="F479" s="44">
        <f t="shared" si="96"/>
        <v>0</v>
      </c>
      <c r="G479" s="44">
        <f t="shared" si="96"/>
        <v>0</v>
      </c>
      <c r="H479" s="44">
        <f t="shared" si="97"/>
        <v>0</v>
      </c>
      <c r="I479" s="44">
        <f t="shared" si="98"/>
        <v>0</v>
      </c>
      <c r="J479" s="44">
        <f t="shared" si="99"/>
        <v>0</v>
      </c>
      <c r="K479" s="44">
        <f t="shared" si="100"/>
        <v>0</v>
      </c>
      <c r="L479" s="44">
        <f t="shared" si="101"/>
        <v>0</v>
      </c>
      <c r="M479" s="44">
        <f t="shared" ca="1" si="106"/>
        <v>-7.6344211016142547E-4</v>
      </c>
      <c r="N479" s="44">
        <f t="shared" ca="1" si="102"/>
        <v>0</v>
      </c>
      <c r="O479" s="124">
        <f t="shared" ca="1" si="103"/>
        <v>0</v>
      </c>
      <c r="P479" s="44">
        <f t="shared" ca="1" si="104"/>
        <v>0</v>
      </c>
      <c r="Q479" s="44">
        <f t="shared" ca="1" si="105"/>
        <v>0</v>
      </c>
      <c r="R479" s="28">
        <f t="shared" ca="1" si="107"/>
        <v>7.6344211016142547E-4</v>
      </c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</row>
    <row r="480" spans="1:35">
      <c r="A480" s="28"/>
      <c r="B480" s="28"/>
      <c r="C480" s="121"/>
      <c r="D480" s="123">
        <f t="shared" si="95"/>
        <v>0</v>
      </c>
      <c r="E480" s="123">
        <f t="shared" si="95"/>
        <v>0</v>
      </c>
      <c r="F480" s="44">
        <f t="shared" si="96"/>
        <v>0</v>
      </c>
      <c r="G480" s="44">
        <f t="shared" si="96"/>
        <v>0</v>
      </c>
      <c r="H480" s="44">
        <f t="shared" si="97"/>
        <v>0</v>
      </c>
      <c r="I480" s="44">
        <f t="shared" si="98"/>
        <v>0</v>
      </c>
      <c r="J480" s="44">
        <f t="shared" si="99"/>
        <v>0</v>
      </c>
      <c r="K480" s="44">
        <f t="shared" si="100"/>
        <v>0</v>
      </c>
      <c r="L480" s="44">
        <f t="shared" si="101"/>
        <v>0</v>
      </c>
      <c r="M480" s="44">
        <f t="shared" ca="1" si="106"/>
        <v>-7.6344211016142547E-4</v>
      </c>
      <c r="N480" s="44">
        <f t="shared" ca="1" si="102"/>
        <v>0</v>
      </c>
      <c r="O480" s="124">
        <f t="shared" ca="1" si="103"/>
        <v>0</v>
      </c>
      <c r="P480" s="44">
        <f t="shared" ca="1" si="104"/>
        <v>0</v>
      </c>
      <c r="Q480" s="44">
        <f t="shared" ca="1" si="105"/>
        <v>0</v>
      </c>
      <c r="R480" s="28">
        <f t="shared" ca="1" si="107"/>
        <v>7.6344211016142547E-4</v>
      </c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</row>
    <row r="481" spans="1:35">
      <c r="A481" s="28"/>
      <c r="B481" s="28"/>
      <c r="C481" s="121"/>
      <c r="D481" s="123">
        <f t="shared" si="95"/>
        <v>0</v>
      </c>
      <c r="E481" s="123">
        <f t="shared" si="95"/>
        <v>0</v>
      </c>
      <c r="F481" s="44">
        <f t="shared" si="96"/>
        <v>0</v>
      </c>
      <c r="G481" s="44">
        <f t="shared" si="96"/>
        <v>0</v>
      </c>
      <c r="H481" s="44">
        <f t="shared" si="97"/>
        <v>0</v>
      </c>
      <c r="I481" s="44">
        <f t="shared" si="98"/>
        <v>0</v>
      </c>
      <c r="J481" s="44">
        <f t="shared" si="99"/>
        <v>0</v>
      </c>
      <c r="K481" s="44">
        <f t="shared" si="100"/>
        <v>0</v>
      </c>
      <c r="L481" s="44">
        <f t="shared" si="101"/>
        <v>0</v>
      </c>
      <c r="M481" s="44">
        <f t="shared" ca="1" si="106"/>
        <v>-7.6344211016142547E-4</v>
      </c>
      <c r="N481" s="44">
        <f t="shared" ca="1" si="102"/>
        <v>0</v>
      </c>
      <c r="O481" s="124">
        <f t="shared" ca="1" si="103"/>
        <v>0</v>
      </c>
      <c r="P481" s="44">
        <f t="shared" ca="1" si="104"/>
        <v>0</v>
      </c>
      <c r="Q481" s="44">
        <f t="shared" ca="1" si="105"/>
        <v>0</v>
      </c>
      <c r="R481" s="28">
        <f t="shared" ca="1" si="107"/>
        <v>7.6344211016142547E-4</v>
      </c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</row>
    <row r="482" spans="1:35">
      <c r="A482" s="28"/>
      <c r="B482" s="28"/>
      <c r="C482" s="121"/>
      <c r="D482" s="123">
        <f t="shared" si="95"/>
        <v>0</v>
      </c>
      <c r="E482" s="123">
        <f t="shared" si="95"/>
        <v>0</v>
      </c>
      <c r="F482" s="44">
        <f t="shared" si="96"/>
        <v>0</v>
      </c>
      <c r="G482" s="44">
        <f t="shared" si="96"/>
        <v>0</v>
      </c>
      <c r="H482" s="44">
        <f t="shared" si="97"/>
        <v>0</v>
      </c>
      <c r="I482" s="44">
        <f t="shared" si="98"/>
        <v>0</v>
      </c>
      <c r="J482" s="44">
        <f t="shared" si="99"/>
        <v>0</v>
      </c>
      <c r="K482" s="44">
        <f t="shared" si="100"/>
        <v>0</v>
      </c>
      <c r="L482" s="44">
        <f t="shared" si="101"/>
        <v>0</v>
      </c>
      <c r="M482" s="44">
        <f t="shared" ca="1" si="106"/>
        <v>-7.6344211016142547E-4</v>
      </c>
      <c r="N482" s="44">
        <f t="shared" ca="1" si="102"/>
        <v>0</v>
      </c>
      <c r="O482" s="124">
        <f t="shared" ca="1" si="103"/>
        <v>0</v>
      </c>
      <c r="P482" s="44">
        <f t="shared" ca="1" si="104"/>
        <v>0</v>
      </c>
      <c r="Q482" s="44">
        <f t="shared" ca="1" si="105"/>
        <v>0</v>
      </c>
      <c r="R482" s="28">
        <f t="shared" ca="1" si="107"/>
        <v>7.6344211016142547E-4</v>
      </c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</row>
    <row r="483" spans="1:35">
      <c r="A483" s="28"/>
      <c r="B483" s="28"/>
      <c r="C483" s="121"/>
      <c r="D483" s="123">
        <f t="shared" si="95"/>
        <v>0</v>
      </c>
      <c r="E483" s="123">
        <f t="shared" si="95"/>
        <v>0</v>
      </c>
      <c r="F483" s="44">
        <f t="shared" si="96"/>
        <v>0</v>
      </c>
      <c r="G483" s="44">
        <f t="shared" si="96"/>
        <v>0</v>
      </c>
      <c r="H483" s="44">
        <f t="shared" si="97"/>
        <v>0</v>
      </c>
      <c r="I483" s="44">
        <f t="shared" si="98"/>
        <v>0</v>
      </c>
      <c r="J483" s="44">
        <f t="shared" si="99"/>
        <v>0</v>
      </c>
      <c r="K483" s="44">
        <f t="shared" si="100"/>
        <v>0</v>
      </c>
      <c r="L483" s="44">
        <f t="shared" si="101"/>
        <v>0</v>
      </c>
      <c r="M483" s="44">
        <f t="shared" ca="1" si="106"/>
        <v>-7.6344211016142547E-4</v>
      </c>
      <c r="N483" s="44">
        <f t="shared" ca="1" si="102"/>
        <v>0</v>
      </c>
      <c r="O483" s="124">
        <f t="shared" ca="1" si="103"/>
        <v>0</v>
      </c>
      <c r="P483" s="44">
        <f t="shared" ca="1" si="104"/>
        <v>0</v>
      </c>
      <c r="Q483" s="44">
        <f t="shared" ca="1" si="105"/>
        <v>0</v>
      </c>
      <c r="R483" s="28">
        <f t="shared" ca="1" si="107"/>
        <v>7.6344211016142547E-4</v>
      </c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</row>
    <row r="484" spans="1:35">
      <c r="A484" s="28"/>
      <c r="B484" s="28"/>
      <c r="C484" s="121"/>
      <c r="D484" s="123">
        <f t="shared" si="95"/>
        <v>0</v>
      </c>
      <c r="E484" s="123">
        <f t="shared" si="95"/>
        <v>0</v>
      </c>
      <c r="F484" s="44">
        <f t="shared" si="96"/>
        <v>0</v>
      </c>
      <c r="G484" s="44">
        <f t="shared" si="96"/>
        <v>0</v>
      </c>
      <c r="H484" s="44">
        <f t="shared" si="97"/>
        <v>0</v>
      </c>
      <c r="I484" s="44">
        <f t="shared" si="98"/>
        <v>0</v>
      </c>
      <c r="J484" s="44">
        <f t="shared" si="99"/>
        <v>0</v>
      </c>
      <c r="K484" s="44">
        <f t="shared" si="100"/>
        <v>0</v>
      </c>
      <c r="L484" s="44">
        <f t="shared" si="101"/>
        <v>0</v>
      </c>
      <c r="M484" s="44">
        <f t="shared" ca="1" si="106"/>
        <v>-7.6344211016142547E-4</v>
      </c>
      <c r="N484" s="44">
        <f t="shared" ca="1" si="102"/>
        <v>0</v>
      </c>
      <c r="O484" s="124">
        <f t="shared" ca="1" si="103"/>
        <v>0</v>
      </c>
      <c r="P484" s="44">
        <f t="shared" ca="1" si="104"/>
        <v>0</v>
      </c>
      <c r="Q484" s="44">
        <f t="shared" ca="1" si="105"/>
        <v>0</v>
      </c>
      <c r="R484" s="28">
        <f t="shared" ca="1" si="107"/>
        <v>7.6344211016142547E-4</v>
      </c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</row>
    <row r="485" spans="1:35">
      <c r="A485" s="28"/>
      <c r="B485" s="28"/>
      <c r="C485" s="121"/>
      <c r="D485" s="123">
        <f t="shared" si="95"/>
        <v>0</v>
      </c>
      <c r="E485" s="123">
        <f t="shared" si="95"/>
        <v>0</v>
      </c>
      <c r="F485" s="44">
        <f t="shared" si="96"/>
        <v>0</v>
      </c>
      <c r="G485" s="44">
        <f t="shared" si="96"/>
        <v>0</v>
      </c>
      <c r="H485" s="44">
        <f t="shared" si="97"/>
        <v>0</v>
      </c>
      <c r="I485" s="44">
        <f t="shared" si="98"/>
        <v>0</v>
      </c>
      <c r="J485" s="44">
        <f t="shared" si="99"/>
        <v>0</v>
      </c>
      <c r="K485" s="44">
        <f t="shared" si="100"/>
        <v>0</v>
      </c>
      <c r="L485" s="44">
        <f t="shared" si="101"/>
        <v>0</v>
      </c>
      <c r="M485" s="44">
        <f t="shared" ca="1" si="106"/>
        <v>-7.6344211016142547E-4</v>
      </c>
      <c r="N485" s="44">
        <f t="shared" ca="1" si="102"/>
        <v>0</v>
      </c>
      <c r="O485" s="124">
        <f t="shared" ca="1" si="103"/>
        <v>0</v>
      </c>
      <c r="P485" s="44">
        <f t="shared" ca="1" si="104"/>
        <v>0</v>
      </c>
      <c r="Q485" s="44">
        <f t="shared" ca="1" si="105"/>
        <v>0</v>
      </c>
      <c r="R485" s="28">
        <f t="shared" ca="1" si="107"/>
        <v>7.6344211016142547E-4</v>
      </c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</row>
    <row r="486" spans="1:35">
      <c r="A486" s="28"/>
      <c r="B486" s="28"/>
      <c r="C486" s="121"/>
      <c r="D486" s="123">
        <f t="shared" si="95"/>
        <v>0</v>
      </c>
      <c r="E486" s="123">
        <f t="shared" si="95"/>
        <v>0</v>
      </c>
      <c r="F486" s="44">
        <f t="shared" si="96"/>
        <v>0</v>
      </c>
      <c r="G486" s="44">
        <f t="shared" si="96"/>
        <v>0</v>
      </c>
      <c r="H486" s="44">
        <f t="shared" si="97"/>
        <v>0</v>
      </c>
      <c r="I486" s="44">
        <f t="shared" si="98"/>
        <v>0</v>
      </c>
      <c r="J486" s="44">
        <f t="shared" si="99"/>
        <v>0</v>
      </c>
      <c r="K486" s="44">
        <f t="shared" si="100"/>
        <v>0</v>
      </c>
      <c r="L486" s="44">
        <f t="shared" si="101"/>
        <v>0</v>
      </c>
      <c r="M486" s="44">
        <f t="shared" ca="1" si="106"/>
        <v>-7.6344211016142547E-4</v>
      </c>
      <c r="N486" s="44">
        <f t="shared" ca="1" si="102"/>
        <v>0</v>
      </c>
      <c r="O486" s="124">
        <f t="shared" ca="1" si="103"/>
        <v>0</v>
      </c>
      <c r="P486" s="44">
        <f t="shared" ca="1" si="104"/>
        <v>0</v>
      </c>
      <c r="Q486" s="44">
        <f t="shared" ca="1" si="105"/>
        <v>0</v>
      </c>
      <c r="R486" s="28">
        <f t="shared" ca="1" si="107"/>
        <v>7.6344211016142547E-4</v>
      </c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</row>
    <row r="487" spans="1:35">
      <c r="A487" s="28"/>
      <c r="B487" s="28"/>
      <c r="C487" s="121"/>
      <c r="D487" s="123">
        <f t="shared" si="95"/>
        <v>0</v>
      </c>
      <c r="E487" s="123">
        <f t="shared" si="95"/>
        <v>0</v>
      </c>
      <c r="F487" s="44">
        <f t="shared" si="96"/>
        <v>0</v>
      </c>
      <c r="G487" s="44">
        <f t="shared" si="96"/>
        <v>0</v>
      </c>
      <c r="H487" s="44">
        <f t="shared" si="97"/>
        <v>0</v>
      </c>
      <c r="I487" s="44">
        <f t="shared" si="98"/>
        <v>0</v>
      </c>
      <c r="J487" s="44">
        <f t="shared" si="99"/>
        <v>0</v>
      </c>
      <c r="K487" s="44">
        <f t="shared" si="100"/>
        <v>0</v>
      </c>
      <c r="L487" s="44">
        <f t="shared" si="101"/>
        <v>0</v>
      </c>
      <c r="M487" s="44">
        <f t="shared" ca="1" si="106"/>
        <v>-7.6344211016142547E-4</v>
      </c>
      <c r="N487" s="44">
        <f t="shared" ca="1" si="102"/>
        <v>0</v>
      </c>
      <c r="O487" s="124">
        <f t="shared" ca="1" si="103"/>
        <v>0</v>
      </c>
      <c r="P487" s="44">
        <f t="shared" ca="1" si="104"/>
        <v>0</v>
      </c>
      <c r="Q487" s="44">
        <f t="shared" ca="1" si="105"/>
        <v>0</v>
      </c>
      <c r="R487" s="28">
        <f t="shared" ca="1" si="107"/>
        <v>7.6344211016142547E-4</v>
      </c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</row>
    <row r="488" spans="1:35">
      <c r="A488" s="28"/>
      <c r="B488" s="28"/>
      <c r="C488" s="121"/>
      <c r="D488" s="123">
        <f t="shared" si="95"/>
        <v>0</v>
      </c>
      <c r="E488" s="123">
        <f t="shared" si="95"/>
        <v>0</v>
      </c>
      <c r="F488" s="44">
        <f t="shared" si="96"/>
        <v>0</v>
      </c>
      <c r="G488" s="44">
        <f t="shared" si="96"/>
        <v>0</v>
      </c>
      <c r="H488" s="44">
        <f t="shared" si="97"/>
        <v>0</v>
      </c>
      <c r="I488" s="44">
        <f t="shared" si="98"/>
        <v>0</v>
      </c>
      <c r="J488" s="44">
        <f t="shared" si="99"/>
        <v>0</v>
      </c>
      <c r="K488" s="44">
        <f t="shared" si="100"/>
        <v>0</v>
      </c>
      <c r="L488" s="44">
        <f t="shared" si="101"/>
        <v>0</v>
      </c>
      <c r="M488" s="44">
        <f t="shared" ca="1" si="106"/>
        <v>-7.6344211016142547E-4</v>
      </c>
      <c r="N488" s="44">
        <f t="shared" ca="1" si="102"/>
        <v>0</v>
      </c>
      <c r="O488" s="124">
        <f t="shared" ca="1" si="103"/>
        <v>0</v>
      </c>
      <c r="P488" s="44">
        <f t="shared" ca="1" si="104"/>
        <v>0</v>
      </c>
      <c r="Q488" s="44">
        <f t="shared" ca="1" si="105"/>
        <v>0</v>
      </c>
      <c r="R488" s="28">
        <f t="shared" ca="1" si="107"/>
        <v>7.6344211016142547E-4</v>
      </c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</row>
    <row r="489" spans="1:35">
      <c r="A489" s="28"/>
      <c r="B489" s="28"/>
      <c r="C489" s="121"/>
      <c r="D489" s="123">
        <f t="shared" si="95"/>
        <v>0</v>
      </c>
      <c r="E489" s="123">
        <f t="shared" si="95"/>
        <v>0</v>
      </c>
      <c r="F489" s="44">
        <f t="shared" si="96"/>
        <v>0</v>
      </c>
      <c r="G489" s="44">
        <f t="shared" si="96"/>
        <v>0</v>
      </c>
      <c r="H489" s="44">
        <f t="shared" si="97"/>
        <v>0</v>
      </c>
      <c r="I489" s="44">
        <f t="shared" si="98"/>
        <v>0</v>
      </c>
      <c r="J489" s="44">
        <f t="shared" si="99"/>
        <v>0</v>
      </c>
      <c r="K489" s="44">
        <f t="shared" si="100"/>
        <v>0</v>
      </c>
      <c r="L489" s="44">
        <f t="shared" si="101"/>
        <v>0</v>
      </c>
      <c r="M489" s="44">
        <f t="shared" ca="1" si="106"/>
        <v>-7.6344211016142547E-4</v>
      </c>
      <c r="N489" s="44">
        <f t="shared" ca="1" si="102"/>
        <v>0</v>
      </c>
      <c r="O489" s="124">
        <f t="shared" ca="1" si="103"/>
        <v>0</v>
      </c>
      <c r="P489" s="44">
        <f t="shared" ca="1" si="104"/>
        <v>0</v>
      </c>
      <c r="Q489" s="44">
        <f t="shared" ca="1" si="105"/>
        <v>0</v>
      </c>
      <c r="R489" s="28">
        <f t="shared" ca="1" si="107"/>
        <v>7.6344211016142547E-4</v>
      </c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</row>
    <row r="490" spans="1:35">
      <c r="A490" s="28"/>
      <c r="B490" s="28"/>
      <c r="C490" s="121"/>
      <c r="D490" s="123">
        <f t="shared" si="95"/>
        <v>0</v>
      </c>
      <c r="E490" s="123">
        <f t="shared" si="95"/>
        <v>0</v>
      </c>
      <c r="F490" s="44">
        <f t="shared" si="96"/>
        <v>0</v>
      </c>
      <c r="G490" s="44">
        <f t="shared" si="96"/>
        <v>0</v>
      </c>
      <c r="H490" s="44">
        <f t="shared" si="97"/>
        <v>0</v>
      </c>
      <c r="I490" s="44">
        <f t="shared" si="98"/>
        <v>0</v>
      </c>
      <c r="J490" s="44">
        <f t="shared" si="99"/>
        <v>0</v>
      </c>
      <c r="K490" s="44">
        <f t="shared" si="100"/>
        <v>0</v>
      </c>
      <c r="L490" s="44">
        <f t="shared" si="101"/>
        <v>0</v>
      </c>
      <c r="M490" s="44">
        <f t="shared" ca="1" si="106"/>
        <v>-7.6344211016142547E-4</v>
      </c>
      <c r="N490" s="44">
        <f t="shared" ca="1" si="102"/>
        <v>0</v>
      </c>
      <c r="O490" s="124">
        <f t="shared" ca="1" si="103"/>
        <v>0</v>
      </c>
      <c r="P490" s="44">
        <f t="shared" ca="1" si="104"/>
        <v>0</v>
      </c>
      <c r="Q490" s="44">
        <f t="shared" ca="1" si="105"/>
        <v>0</v>
      </c>
      <c r="R490" s="28">
        <f t="shared" ca="1" si="107"/>
        <v>7.6344211016142547E-4</v>
      </c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</row>
    <row r="491" spans="1:35">
      <c r="A491" s="28"/>
      <c r="B491" s="28"/>
      <c r="C491" s="121"/>
      <c r="D491" s="123">
        <f t="shared" si="95"/>
        <v>0</v>
      </c>
      <c r="E491" s="123">
        <f t="shared" si="95"/>
        <v>0</v>
      </c>
      <c r="F491" s="44">
        <f t="shared" si="96"/>
        <v>0</v>
      </c>
      <c r="G491" s="44">
        <f t="shared" si="96"/>
        <v>0</v>
      </c>
      <c r="H491" s="44">
        <f t="shared" si="97"/>
        <v>0</v>
      </c>
      <c r="I491" s="44">
        <f t="shared" si="98"/>
        <v>0</v>
      </c>
      <c r="J491" s="44">
        <f t="shared" si="99"/>
        <v>0</v>
      </c>
      <c r="K491" s="44">
        <f t="shared" si="100"/>
        <v>0</v>
      </c>
      <c r="L491" s="44">
        <f t="shared" si="101"/>
        <v>0</v>
      </c>
      <c r="M491" s="44">
        <f t="shared" ca="1" si="106"/>
        <v>-7.6344211016142547E-4</v>
      </c>
      <c r="N491" s="44">
        <f t="shared" ca="1" si="102"/>
        <v>0</v>
      </c>
      <c r="O491" s="124">
        <f t="shared" ca="1" si="103"/>
        <v>0</v>
      </c>
      <c r="P491" s="44">
        <f t="shared" ca="1" si="104"/>
        <v>0</v>
      </c>
      <c r="Q491" s="44">
        <f t="shared" ca="1" si="105"/>
        <v>0</v>
      </c>
      <c r="R491" s="28">
        <f t="shared" ca="1" si="107"/>
        <v>7.6344211016142547E-4</v>
      </c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</row>
    <row r="492" spans="1:35">
      <c r="A492" s="28"/>
      <c r="B492" s="28"/>
      <c r="C492" s="121"/>
      <c r="D492" s="123">
        <f t="shared" si="95"/>
        <v>0</v>
      </c>
      <c r="E492" s="123">
        <f t="shared" si="95"/>
        <v>0</v>
      </c>
      <c r="F492" s="44">
        <f t="shared" si="96"/>
        <v>0</v>
      </c>
      <c r="G492" s="44">
        <f t="shared" si="96"/>
        <v>0</v>
      </c>
      <c r="H492" s="44">
        <f t="shared" si="97"/>
        <v>0</v>
      </c>
      <c r="I492" s="44">
        <f t="shared" si="98"/>
        <v>0</v>
      </c>
      <c r="J492" s="44">
        <f t="shared" si="99"/>
        <v>0</v>
      </c>
      <c r="K492" s="44">
        <f t="shared" si="100"/>
        <v>0</v>
      </c>
      <c r="L492" s="44">
        <f t="shared" si="101"/>
        <v>0</v>
      </c>
      <c r="M492" s="44">
        <f t="shared" ca="1" si="106"/>
        <v>-7.6344211016142547E-4</v>
      </c>
      <c r="N492" s="44">
        <f t="shared" ca="1" si="102"/>
        <v>0</v>
      </c>
      <c r="O492" s="124">
        <f t="shared" ca="1" si="103"/>
        <v>0</v>
      </c>
      <c r="P492" s="44">
        <f t="shared" ca="1" si="104"/>
        <v>0</v>
      </c>
      <c r="Q492" s="44">
        <f t="shared" ca="1" si="105"/>
        <v>0</v>
      </c>
      <c r="R492" s="28">
        <f t="shared" ca="1" si="107"/>
        <v>7.6344211016142547E-4</v>
      </c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</row>
    <row r="493" spans="1:35">
      <c r="A493" s="28"/>
      <c r="B493" s="28"/>
      <c r="C493" s="121"/>
      <c r="D493" s="123">
        <f t="shared" si="95"/>
        <v>0</v>
      </c>
      <c r="E493" s="123">
        <f t="shared" si="95"/>
        <v>0</v>
      </c>
      <c r="F493" s="44">
        <f t="shared" si="96"/>
        <v>0</v>
      </c>
      <c r="G493" s="44">
        <f t="shared" si="96"/>
        <v>0</v>
      </c>
      <c r="H493" s="44">
        <f t="shared" si="97"/>
        <v>0</v>
      </c>
      <c r="I493" s="44">
        <f t="shared" si="98"/>
        <v>0</v>
      </c>
      <c r="J493" s="44">
        <f t="shared" si="99"/>
        <v>0</v>
      </c>
      <c r="K493" s="44">
        <f t="shared" si="100"/>
        <v>0</v>
      </c>
      <c r="L493" s="44">
        <f t="shared" si="101"/>
        <v>0</v>
      </c>
      <c r="M493" s="44">
        <f t="shared" ca="1" si="106"/>
        <v>-7.6344211016142547E-4</v>
      </c>
      <c r="N493" s="44">
        <f t="shared" ca="1" si="102"/>
        <v>0</v>
      </c>
      <c r="O493" s="124">
        <f t="shared" ca="1" si="103"/>
        <v>0</v>
      </c>
      <c r="P493" s="44">
        <f t="shared" ca="1" si="104"/>
        <v>0</v>
      </c>
      <c r="Q493" s="44">
        <f t="shared" ca="1" si="105"/>
        <v>0</v>
      </c>
      <c r="R493" s="28">
        <f t="shared" ca="1" si="107"/>
        <v>7.6344211016142547E-4</v>
      </c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</row>
    <row r="494" spans="1:35">
      <c r="A494" s="28"/>
      <c r="B494" s="28"/>
      <c r="C494" s="121"/>
      <c r="D494" s="123">
        <f t="shared" si="95"/>
        <v>0</v>
      </c>
      <c r="E494" s="123">
        <f t="shared" si="95"/>
        <v>0</v>
      </c>
      <c r="F494" s="44">
        <f t="shared" si="96"/>
        <v>0</v>
      </c>
      <c r="G494" s="44">
        <f t="shared" si="96"/>
        <v>0</v>
      </c>
      <c r="H494" s="44">
        <f t="shared" si="97"/>
        <v>0</v>
      </c>
      <c r="I494" s="44">
        <f t="shared" si="98"/>
        <v>0</v>
      </c>
      <c r="J494" s="44">
        <f t="shared" si="99"/>
        <v>0</v>
      </c>
      <c r="K494" s="44">
        <f t="shared" si="100"/>
        <v>0</v>
      </c>
      <c r="L494" s="44">
        <f t="shared" si="101"/>
        <v>0</v>
      </c>
      <c r="M494" s="44">
        <f t="shared" ca="1" si="106"/>
        <v>-7.6344211016142547E-4</v>
      </c>
      <c r="N494" s="44">
        <f t="shared" ca="1" si="102"/>
        <v>0</v>
      </c>
      <c r="O494" s="124">
        <f t="shared" ca="1" si="103"/>
        <v>0</v>
      </c>
      <c r="P494" s="44">
        <f t="shared" ca="1" si="104"/>
        <v>0</v>
      </c>
      <c r="Q494" s="44">
        <f t="shared" ca="1" si="105"/>
        <v>0</v>
      </c>
      <c r="R494" s="28">
        <f t="shared" ca="1" si="107"/>
        <v>7.6344211016142547E-4</v>
      </c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</row>
    <row r="495" spans="1:35">
      <c r="A495" s="28"/>
      <c r="B495" s="28"/>
      <c r="C495" s="121"/>
      <c r="D495" s="123">
        <f t="shared" si="95"/>
        <v>0</v>
      </c>
      <c r="E495" s="123">
        <f t="shared" si="95"/>
        <v>0</v>
      </c>
      <c r="F495" s="44">
        <f t="shared" si="96"/>
        <v>0</v>
      </c>
      <c r="G495" s="44">
        <f t="shared" si="96"/>
        <v>0</v>
      </c>
      <c r="H495" s="44">
        <f t="shared" si="97"/>
        <v>0</v>
      </c>
      <c r="I495" s="44">
        <f t="shared" si="98"/>
        <v>0</v>
      </c>
      <c r="J495" s="44">
        <f t="shared" si="99"/>
        <v>0</v>
      </c>
      <c r="K495" s="44">
        <f t="shared" si="100"/>
        <v>0</v>
      </c>
      <c r="L495" s="44">
        <f t="shared" si="101"/>
        <v>0</v>
      </c>
      <c r="M495" s="44">
        <f t="shared" ca="1" si="106"/>
        <v>-7.6344211016142547E-4</v>
      </c>
      <c r="N495" s="44">
        <f t="shared" ca="1" si="102"/>
        <v>0</v>
      </c>
      <c r="O495" s="124">
        <f t="shared" ca="1" si="103"/>
        <v>0</v>
      </c>
      <c r="P495" s="44">
        <f t="shared" ca="1" si="104"/>
        <v>0</v>
      </c>
      <c r="Q495" s="44">
        <f t="shared" ca="1" si="105"/>
        <v>0</v>
      </c>
      <c r="R495" s="28">
        <f t="shared" ca="1" si="107"/>
        <v>7.6344211016142547E-4</v>
      </c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</row>
    <row r="496" spans="1:35">
      <c r="A496" s="28"/>
      <c r="B496" s="28"/>
      <c r="C496" s="121"/>
      <c r="D496" s="123">
        <f t="shared" si="95"/>
        <v>0</v>
      </c>
      <c r="E496" s="123">
        <f t="shared" si="95"/>
        <v>0</v>
      </c>
      <c r="F496" s="44">
        <f t="shared" si="96"/>
        <v>0</v>
      </c>
      <c r="G496" s="44">
        <f t="shared" si="96"/>
        <v>0</v>
      </c>
      <c r="H496" s="44">
        <f t="shared" si="97"/>
        <v>0</v>
      </c>
      <c r="I496" s="44">
        <f t="shared" si="98"/>
        <v>0</v>
      </c>
      <c r="J496" s="44">
        <f t="shared" si="99"/>
        <v>0</v>
      </c>
      <c r="K496" s="44">
        <f t="shared" si="100"/>
        <v>0</v>
      </c>
      <c r="L496" s="44">
        <f t="shared" si="101"/>
        <v>0</v>
      </c>
      <c r="M496" s="44">
        <f t="shared" ca="1" si="106"/>
        <v>-7.6344211016142547E-4</v>
      </c>
      <c r="N496" s="44">
        <f t="shared" ca="1" si="102"/>
        <v>0</v>
      </c>
      <c r="O496" s="124">
        <f t="shared" ca="1" si="103"/>
        <v>0</v>
      </c>
      <c r="P496" s="44">
        <f t="shared" ca="1" si="104"/>
        <v>0</v>
      </c>
      <c r="Q496" s="44">
        <f t="shared" ca="1" si="105"/>
        <v>0</v>
      </c>
      <c r="R496" s="28">
        <f t="shared" ca="1" si="107"/>
        <v>7.6344211016142547E-4</v>
      </c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</row>
    <row r="497" spans="1:35">
      <c r="A497" s="28"/>
      <c r="B497" s="28"/>
      <c r="C497" s="121"/>
      <c r="D497" s="123">
        <f t="shared" si="95"/>
        <v>0</v>
      </c>
      <c r="E497" s="123">
        <f t="shared" si="95"/>
        <v>0</v>
      </c>
      <c r="F497" s="44">
        <f t="shared" si="96"/>
        <v>0</v>
      </c>
      <c r="G497" s="44">
        <f t="shared" si="96"/>
        <v>0</v>
      </c>
      <c r="H497" s="44">
        <f t="shared" si="97"/>
        <v>0</v>
      </c>
      <c r="I497" s="44">
        <f t="shared" si="98"/>
        <v>0</v>
      </c>
      <c r="J497" s="44">
        <f t="shared" si="99"/>
        <v>0</v>
      </c>
      <c r="K497" s="44">
        <f t="shared" si="100"/>
        <v>0</v>
      </c>
      <c r="L497" s="44">
        <f t="shared" si="101"/>
        <v>0</v>
      </c>
      <c r="M497" s="44">
        <f t="shared" ca="1" si="106"/>
        <v>-7.6344211016142547E-4</v>
      </c>
      <c r="N497" s="44">
        <f t="shared" ca="1" si="102"/>
        <v>0</v>
      </c>
      <c r="O497" s="124">
        <f t="shared" ca="1" si="103"/>
        <v>0</v>
      </c>
      <c r="P497" s="44">
        <f t="shared" ca="1" si="104"/>
        <v>0</v>
      </c>
      <c r="Q497" s="44">
        <f t="shared" ca="1" si="105"/>
        <v>0</v>
      </c>
      <c r="R497" s="28">
        <f t="shared" ca="1" si="107"/>
        <v>7.6344211016142547E-4</v>
      </c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</row>
    <row r="498" spans="1:35">
      <c r="A498" s="28"/>
      <c r="B498" s="28"/>
      <c r="C498" s="121"/>
      <c r="D498" s="123">
        <f t="shared" si="95"/>
        <v>0</v>
      </c>
      <c r="E498" s="123">
        <f t="shared" si="95"/>
        <v>0</v>
      </c>
      <c r="F498" s="44">
        <f t="shared" si="96"/>
        <v>0</v>
      </c>
      <c r="G498" s="44">
        <f t="shared" si="96"/>
        <v>0</v>
      </c>
      <c r="H498" s="44">
        <f t="shared" si="97"/>
        <v>0</v>
      </c>
      <c r="I498" s="44">
        <f t="shared" si="98"/>
        <v>0</v>
      </c>
      <c r="J498" s="44">
        <f t="shared" si="99"/>
        <v>0</v>
      </c>
      <c r="K498" s="44">
        <f t="shared" si="100"/>
        <v>0</v>
      </c>
      <c r="L498" s="44">
        <f t="shared" si="101"/>
        <v>0</v>
      </c>
      <c r="M498" s="44">
        <f t="shared" ca="1" si="106"/>
        <v>-7.6344211016142547E-4</v>
      </c>
      <c r="N498" s="44">
        <f t="shared" ca="1" si="102"/>
        <v>0</v>
      </c>
      <c r="O498" s="124">
        <f t="shared" ca="1" si="103"/>
        <v>0</v>
      </c>
      <c r="P498" s="44">
        <f t="shared" ca="1" si="104"/>
        <v>0</v>
      </c>
      <c r="Q498" s="44">
        <f t="shared" ca="1" si="105"/>
        <v>0</v>
      </c>
      <c r="R498" s="28">
        <f t="shared" ca="1" si="107"/>
        <v>7.6344211016142547E-4</v>
      </c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</row>
    <row r="499" spans="1:35">
      <c r="A499" s="28"/>
      <c r="B499" s="28"/>
      <c r="C499" s="121"/>
      <c r="D499" s="123">
        <f t="shared" si="95"/>
        <v>0</v>
      </c>
      <c r="E499" s="123">
        <f t="shared" si="95"/>
        <v>0</v>
      </c>
      <c r="F499" s="44">
        <f t="shared" si="96"/>
        <v>0</v>
      </c>
      <c r="G499" s="44">
        <f t="shared" si="96"/>
        <v>0</v>
      </c>
      <c r="H499" s="44">
        <f t="shared" si="97"/>
        <v>0</v>
      </c>
      <c r="I499" s="44">
        <f t="shared" si="98"/>
        <v>0</v>
      </c>
      <c r="J499" s="44">
        <f t="shared" si="99"/>
        <v>0</v>
      </c>
      <c r="K499" s="44">
        <f t="shared" si="100"/>
        <v>0</v>
      </c>
      <c r="L499" s="44">
        <f t="shared" si="101"/>
        <v>0</v>
      </c>
      <c r="M499" s="44">
        <f t="shared" ca="1" si="106"/>
        <v>-7.6344211016142547E-4</v>
      </c>
      <c r="N499" s="44">
        <f t="shared" ca="1" si="102"/>
        <v>0</v>
      </c>
      <c r="O499" s="124">
        <f t="shared" ca="1" si="103"/>
        <v>0</v>
      </c>
      <c r="P499" s="44">
        <f t="shared" ca="1" si="104"/>
        <v>0</v>
      </c>
      <c r="Q499" s="44">
        <f t="shared" ca="1" si="105"/>
        <v>0</v>
      </c>
      <c r="R499" s="28">
        <f t="shared" ca="1" si="107"/>
        <v>7.6344211016142547E-4</v>
      </c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</row>
    <row r="500" spans="1:35">
      <c r="A500" s="28"/>
      <c r="B500" s="28"/>
      <c r="C500" s="121"/>
      <c r="D500" s="123">
        <f t="shared" si="95"/>
        <v>0</v>
      </c>
      <c r="E500" s="123">
        <f t="shared" si="95"/>
        <v>0</v>
      </c>
      <c r="F500" s="44">
        <f t="shared" si="96"/>
        <v>0</v>
      </c>
      <c r="G500" s="44">
        <f t="shared" si="96"/>
        <v>0</v>
      </c>
      <c r="H500" s="44">
        <f t="shared" si="97"/>
        <v>0</v>
      </c>
      <c r="I500" s="44">
        <f t="shared" si="98"/>
        <v>0</v>
      </c>
      <c r="J500" s="44">
        <f t="shared" si="99"/>
        <v>0</v>
      </c>
      <c r="K500" s="44">
        <f t="shared" si="100"/>
        <v>0</v>
      </c>
      <c r="L500" s="44">
        <f t="shared" si="101"/>
        <v>0</v>
      </c>
      <c r="M500" s="44">
        <f t="shared" ca="1" si="106"/>
        <v>-7.6344211016142547E-4</v>
      </c>
      <c r="N500" s="44">
        <f t="shared" ca="1" si="102"/>
        <v>0</v>
      </c>
      <c r="O500" s="124">
        <f t="shared" ca="1" si="103"/>
        <v>0</v>
      </c>
      <c r="P500" s="44">
        <f t="shared" ca="1" si="104"/>
        <v>0</v>
      </c>
      <c r="Q500" s="44">
        <f t="shared" ca="1" si="105"/>
        <v>0</v>
      </c>
      <c r="R500" s="28">
        <f t="shared" ca="1" si="107"/>
        <v>7.6344211016142547E-4</v>
      </c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</row>
    <row r="501" spans="1:35">
      <c r="A501" s="28"/>
      <c r="B501" s="28"/>
      <c r="C501" s="121"/>
      <c r="D501" s="123">
        <f t="shared" si="95"/>
        <v>0</v>
      </c>
      <c r="E501" s="123">
        <f t="shared" si="95"/>
        <v>0</v>
      </c>
      <c r="F501" s="44">
        <f t="shared" si="96"/>
        <v>0</v>
      </c>
      <c r="G501" s="44">
        <f t="shared" si="96"/>
        <v>0</v>
      </c>
      <c r="H501" s="44">
        <f t="shared" si="97"/>
        <v>0</v>
      </c>
      <c r="I501" s="44">
        <f t="shared" si="98"/>
        <v>0</v>
      </c>
      <c r="J501" s="44">
        <f t="shared" si="99"/>
        <v>0</v>
      </c>
      <c r="K501" s="44">
        <f t="shared" si="100"/>
        <v>0</v>
      </c>
      <c r="L501" s="44">
        <f t="shared" si="101"/>
        <v>0</v>
      </c>
      <c r="M501" s="44">
        <f t="shared" ca="1" si="106"/>
        <v>-7.6344211016142547E-4</v>
      </c>
      <c r="N501" s="44">
        <f t="shared" ca="1" si="102"/>
        <v>0</v>
      </c>
      <c r="O501" s="124">
        <f t="shared" ca="1" si="103"/>
        <v>0</v>
      </c>
      <c r="P501" s="44">
        <f t="shared" ca="1" si="104"/>
        <v>0</v>
      </c>
      <c r="Q501" s="44">
        <f t="shared" ca="1" si="105"/>
        <v>0</v>
      </c>
      <c r="R501" s="28">
        <f t="shared" ca="1" si="107"/>
        <v>7.6344211016142547E-4</v>
      </c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</row>
    <row r="502" spans="1:35">
      <c r="A502" s="28"/>
      <c r="B502" s="28"/>
      <c r="C502" s="121"/>
      <c r="D502" s="123">
        <f t="shared" si="95"/>
        <v>0</v>
      </c>
      <c r="E502" s="123">
        <f t="shared" si="95"/>
        <v>0</v>
      </c>
      <c r="F502" s="44">
        <f t="shared" si="96"/>
        <v>0</v>
      </c>
      <c r="G502" s="44">
        <f t="shared" si="96"/>
        <v>0</v>
      </c>
      <c r="H502" s="44">
        <f t="shared" si="97"/>
        <v>0</v>
      </c>
      <c r="I502" s="44">
        <f t="shared" si="98"/>
        <v>0</v>
      </c>
      <c r="J502" s="44">
        <f t="shared" si="99"/>
        <v>0</v>
      </c>
      <c r="K502" s="44">
        <f t="shared" si="100"/>
        <v>0</v>
      </c>
      <c r="L502" s="44">
        <f t="shared" si="101"/>
        <v>0</v>
      </c>
      <c r="M502" s="44">
        <f t="shared" ca="1" si="106"/>
        <v>-7.6344211016142547E-4</v>
      </c>
      <c r="N502" s="44">
        <f t="shared" ca="1" si="102"/>
        <v>0</v>
      </c>
      <c r="O502" s="124">
        <f t="shared" ca="1" si="103"/>
        <v>0</v>
      </c>
      <c r="P502" s="44">
        <f t="shared" ca="1" si="104"/>
        <v>0</v>
      </c>
      <c r="Q502" s="44">
        <f t="shared" ca="1" si="105"/>
        <v>0</v>
      </c>
      <c r="R502" s="28">
        <f t="shared" ca="1" si="107"/>
        <v>7.6344211016142547E-4</v>
      </c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</row>
    <row r="503" spans="1:35">
      <c r="A503" s="28"/>
      <c r="B503" s="28"/>
      <c r="C503" s="121"/>
      <c r="D503" s="123">
        <f t="shared" si="95"/>
        <v>0</v>
      </c>
      <c r="E503" s="123">
        <f t="shared" si="95"/>
        <v>0</v>
      </c>
      <c r="F503" s="44">
        <f t="shared" si="96"/>
        <v>0</v>
      </c>
      <c r="G503" s="44">
        <f t="shared" si="96"/>
        <v>0</v>
      </c>
      <c r="H503" s="44">
        <f t="shared" si="97"/>
        <v>0</v>
      </c>
      <c r="I503" s="44">
        <f t="shared" si="98"/>
        <v>0</v>
      </c>
      <c r="J503" s="44">
        <f t="shared" si="99"/>
        <v>0</v>
      </c>
      <c r="K503" s="44">
        <f t="shared" si="100"/>
        <v>0</v>
      </c>
      <c r="L503" s="44">
        <f t="shared" si="101"/>
        <v>0</v>
      </c>
      <c r="M503" s="44">
        <f t="shared" ca="1" si="106"/>
        <v>-7.6344211016142547E-4</v>
      </c>
      <c r="N503" s="44">
        <f t="shared" ca="1" si="102"/>
        <v>0</v>
      </c>
      <c r="O503" s="124">
        <f t="shared" ca="1" si="103"/>
        <v>0</v>
      </c>
      <c r="P503" s="44">
        <f t="shared" ca="1" si="104"/>
        <v>0</v>
      </c>
      <c r="Q503" s="44">
        <f t="shared" ca="1" si="105"/>
        <v>0</v>
      </c>
      <c r="R503" s="28">
        <f t="shared" ca="1" si="107"/>
        <v>7.6344211016142547E-4</v>
      </c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</row>
    <row r="504" spans="1:35">
      <c r="A504" s="28"/>
      <c r="B504" s="28"/>
      <c r="C504" s="121"/>
      <c r="D504" s="123">
        <f t="shared" si="95"/>
        <v>0</v>
      </c>
      <c r="E504" s="123">
        <f t="shared" si="95"/>
        <v>0</v>
      </c>
      <c r="F504" s="44">
        <f t="shared" si="96"/>
        <v>0</v>
      </c>
      <c r="G504" s="44">
        <f t="shared" si="96"/>
        <v>0</v>
      </c>
      <c r="H504" s="44">
        <f t="shared" si="97"/>
        <v>0</v>
      </c>
      <c r="I504" s="44">
        <f t="shared" si="98"/>
        <v>0</v>
      </c>
      <c r="J504" s="44">
        <f t="shared" si="99"/>
        <v>0</v>
      </c>
      <c r="K504" s="44">
        <f t="shared" si="100"/>
        <v>0</v>
      </c>
      <c r="L504" s="44">
        <f t="shared" si="101"/>
        <v>0</v>
      </c>
      <c r="M504" s="44">
        <f t="shared" ca="1" si="106"/>
        <v>-7.6344211016142547E-4</v>
      </c>
      <c r="N504" s="44">
        <f t="shared" ca="1" si="102"/>
        <v>0</v>
      </c>
      <c r="O504" s="124">
        <f t="shared" ca="1" si="103"/>
        <v>0</v>
      </c>
      <c r="P504" s="44">
        <f t="shared" ca="1" si="104"/>
        <v>0</v>
      </c>
      <c r="Q504" s="44">
        <f t="shared" ca="1" si="105"/>
        <v>0</v>
      </c>
      <c r="R504" s="28">
        <f t="shared" ca="1" si="107"/>
        <v>7.6344211016142547E-4</v>
      </c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</row>
    <row r="505" spans="1:35">
      <c r="A505" s="28"/>
      <c r="B505" s="28"/>
      <c r="C505" s="121"/>
      <c r="D505" s="123">
        <f t="shared" si="95"/>
        <v>0</v>
      </c>
      <c r="E505" s="123">
        <f t="shared" si="95"/>
        <v>0</v>
      </c>
      <c r="F505" s="44">
        <f t="shared" si="96"/>
        <v>0</v>
      </c>
      <c r="G505" s="44">
        <f t="shared" si="96"/>
        <v>0</v>
      </c>
      <c r="H505" s="44">
        <f t="shared" si="97"/>
        <v>0</v>
      </c>
      <c r="I505" s="44">
        <f t="shared" si="98"/>
        <v>0</v>
      </c>
      <c r="J505" s="44">
        <f t="shared" si="99"/>
        <v>0</v>
      </c>
      <c r="K505" s="44">
        <f t="shared" si="100"/>
        <v>0</v>
      </c>
      <c r="L505" s="44">
        <f t="shared" si="101"/>
        <v>0</v>
      </c>
      <c r="M505" s="44">
        <f t="shared" ca="1" si="106"/>
        <v>-7.6344211016142547E-4</v>
      </c>
      <c r="N505" s="44">
        <f t="shared" ca="1" si="102"/>
        <v>0</v>
      </c>
      <c r="O505" s="124">
        <f t="shared" ca="1" si="103"/>
        <v>0</v>
      </c>
      <c r="P505" s="44">
        <f t="shared" ca="1" si="104"/>
        <v>0</v>
      </c>
      <c r="Q505" s="44">
        <f t="shared" ca="1" si="105"/>
        <v>0</v>
      </c>
      <c r="R505" s="28">
        <f t="shared" ca="1" si="107"/>
        <v>7.6344211016142547E-4</v>
      </c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</row>
    <row r="506" spans="1:35">
      <c r="A506" s="28"/>
      <c r="B506" s="28"/>
      <c r="C506" s="121"/>
      <c r="D506" s="123">
        <f t="shared" si="95"/>
        <v>0</v>
      </c>
      <c r="E506" s="123">
        <f t="shared" si="95"/>
        <v>0</v>
      </c>
      <c r="F506" s="44">
        <f t="shared" si="96"/>
        <v>0</v>
      </c>
      <c r="G506" s="44">
        <f t="shared" si="96"/>
        <v>0</v>
      </c>
      <c r="H506" s="44">
        <f t="shared" si="97"/>
        <v>0</v>
      </c>
      <c r="I506" s="44">
        <f t="shared" si="98"/>
        <v>0</v>
      </c>
      <c r="J506" s="44">
        <f t="shared" si="99"/>
        <v>0</v>
      </c>
      <c r="K506" s="44">
        <f t="shared" si="100"/>
        <v>0</v>
      </c>
      <c r="L506" s="44">
        <f t="shared" si="101"/>
        <v>0</v>
      </c>
      <c r="M506" s="44">
        <f t="shared" ca="1" si="106"/>
        <v>-7.6344211016142547E-4</v>
      </c>
      <c r="N506" s="44">
        <f t="shared" ca="1" si="102"/>
        <v>0</v>
      </c>
      <c r="O506" s="124">
        <f t="shared" ca="1" si="103"/>
        <v>0</v>
      </c>
      <c r="P506" s="44">
        <f t="shared" ca="1" si="104"/>
        <v>0</v>
      </c>
      <c r="Q506" s="44">
        <f t="shared" ca="1" si="105"/>
        <v>0</v>
      </c>
      <c r="R506" s="28">
        <f t="shared" ca="1" si="107"/>
        <v>7.6344211016142547E-4</v>
      </c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</row>
    <row r="507" spans="1:35">
      <c r="A507" s="28"/>
      <c r="B507" s="28"/>
      <c r="C507" s="121"/>
      <c r="D507" s="123">
        <f t="shared" si="95"/>
        <v>0</v>
      </c>
      <c r="E507" s="123">
        <f t="shared" si="95"/>
        <v>0</v>
      </c>
      <c r="F507" s="44">
        <f t="shared" si="96"/>
        <v>0</v>
      </c>
      <c r="G507" s="44">
        <f t="shared" si="96"/>
        <v>0</v>
      </c>
      <c r="H507" s="44">
        <f t="shared" si="97"/>
        <v>0</v>
      </c>
      <c r="I507" s="44">
        <f t="shared" si="98"/>
        <v>0</v>
      </c>
      <c r="J507" s="44">
        <f t="shared" si="99"/>
        <v>0</v>
      </c>
      <c r="K507" s="44">
        <f t="shared" si="100"/>
        <v>0</v>
      </c>
      <c r="L507" s="44">
        <f t="shared" si="101"/>
        <v>0</v>
      </c>
      <c r="M507" s="44">
        <f t="shared" ca="1" si="106"/>
        <v>-7.6344211016142547E-4</v>
      </c>
      <c r="N507" s="44">
        <f t="shared" ca="1" si="102"/>
        <v>0</v>
      </c>
      <c r="O507" s="124">
        <f t="shared" ca="1" si="103"/>
        <v>0</v>
      </c>
      <c r="P507" s="44">
        <f t="shared" ca="1" si="104"/>
        <v>0</v>
      </c>
      <c r="Q507" s="44">
        <f t="shared" ca="1" si="105"/>
        <v>0</v>
      </c>
      <c r="R507" s="28">
        <f t="shared" ca="1" si="107"/>
        <v>7.6344211016142547E-4</v>
      </c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</row>
    <row r="508" spans="1:35">
      <c r="A508" s="28"/>
      <c r="B508" s="28"/>
      <c r="C508" s="121"/>
      <c r="D508" s="123">
        <f t="shared" si="95"/>
        <v>0</v>
      </c>
      <c r="E508" s="123">
        <f t="shared" si="95"/>
        <v>0</v>
      </c>
      <c r="F508" s="44">
        <f t="shared" si="96"/>
        <v>0</v>
      </c>
      <c r="G508" s="44">
        <f t="shared" si="96"/>
        <v>0</v>
      </c>
      <c r="H508" s="44">
        <f t="shared" si="97"/>
        <v>0</v>
      </c>
      <c r="I508" s="44">
        <f t="shared" si="98"/>
        <v>0</v>
      </c>
      <c r="J508" s="44">
        <f t="shared" si="99"/>
        <v>0</v>
      </c>
      <c r="K508" s="44">
        <f t="shared" si="100"/>
        <v>0</v>
      </c>
      <c r="L508" s="44">
        <f t="shared" si="101"/>
        <v>0</v>
      </c>
      <c r="M508" s="44">
        <f t="shared" ca="1" si="106"/>
        <v>-7.6344211016142547E-4</v>
      </c>
      <c r="N508" s="44">
        <f t="shared" ca="1" si="102"/>
        <v>0</v>
      </c>
      <c r="O508" s="124">
        <f t="shared" ca="1" si="103"/>
        <v>0</v>
      </c>
      <c r="P508" s="44">
        <f t="shared" ca="1" si="104"/>
        <v>0</v>
      </c>
      <c r="Q508" s="44">
        <f t="shared" ca="1" si="105"/>
        <v>0</v>
      </c>
      <c r="R508" s="28">
        <f t="shared" ca="1" si="107"/>
        <v>7.6344211016142547E-4</v>
      </c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</row>
    <row r="509" spans="1:35">
      <c r="A509" s="28"/>
      <c r="B509" s="28"/>
      <c r="C509" s="121"/>
      <c r="D509" s="123">
        <f t="shared" si="95"/>
        <v>0</v>
      </c>
      <c r="E509" s="123">
        <f t="shared" si="95"/>
        <v>0</v>
      </c>
      <c r="F509" s="44">
        <f t="shared" si="96"/>
        <v>0</v>
      </c>
      <c r="G509" s="44">
        <f t="shared" si="96"/>
        <v>0</v>
      </c>
      <c r="H509" s="44">
        <f t="shared" si="97"/>
        <v>0</v>
      </c>
      <c r="I509" s="44">
        <f t="shared" si="98"/>
        <v>0</v>
      </c>
      <c r="J509" s="44">
        <f t="shared" si="99"/>
        <v>0</v>
      </c>
      <c r="K509" s="44">
        <f t="shared" si="100"/>
        <v>0</v>
      </c>
      <c r="L509" s="44">
        <f t="shared" si="101"/>
        <v>0</v>
      </c>
      <c r="M509" s="44">
        <f t="shared" ca="1" si="106"/>
        <v>-7.6344211016142547E-4</v>
      </c>
      <c r="N509" s="44">
        <f t="shared" ca="1" si="102"/>
        <v>0</v>
      </c>
      <c r="O509" s="124">
        <f t="shared" ca="1" si="103"/>
        <v>0</v>
      </c>
      <c r="P509" s="44">
        <f t="shared" ca="1" si="104"/>
        <v>0</v>
      </c>
      <c r="Q509" s="44">
        <f t="shared" ca="1" si="105"/>
        <v>0</v>
      </c>
      <c r="R509" s="28">
        <f t="shared" ca="1" si="107"/>
        <v>7.6344211016142547E-4</v>
      </c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</row>
    <row r="510" spans="1:35">
      <c r="A510" s="28"/>
      <c r="B510" s="28"/>
      <c r="C510" s="121"/>
      <c r="D510" s="123">
        <f t="shared" si="95"/>
        <v>0</v>
      </c>
      <c r="E510" s="123">
        <f t="shared" si="95"/>
        <v>0</v>
      </c>
      <c r="F510" s="44">
        <f t="shared" si="96"/>
        <v>0</v>
      </c>
      <c r="G510" s="44">
        <f t="shared" si="96"/>
        <v>0</v>
      </c>
      <c r="H510" s="44">
        <f t="shared" si="97"/>
        <v>0</v>
      </c>
      <c r="I510" s="44">
        <f t="shared" si="98"/>
        <v>0</v>
      </c>
      <c r="J510" s="44">
        <f t="shared" si="99"/>
        <v>0</v>
      </c>
      <c r="K510" s="44">
        <f t="shared" si="100"/>
        <v>0</v>
      </c>
      <c r="L510" s="44">
        <f t="shared" si="101"/>
        <v>0</v>
      </c>
      <c r="M510" s="44">
        <f t="shared" ca="1" si="106"/>
        <v>-7.6344211016142547E-4</v>
      </c>
      <c r="N510" s="44">
        <f t="shared" ca="1" si="102"/>
        <v>0</v>
      </c>
      <c r="O510" s="124">
        <f t="shared" ca="1" si="103"/>
        <v>0</v>
      </c>
      <c r="P510" s="44">
        <f t="shared" ca="1" si="104"/>
        <v>0</v>
      </c>
      <c r="Q510" s="44">
        <f t="shared" ca="1" si="105"/>
        <v>0</v>
      </c>
      <c r="R510" s="28">
        <f t="shared" ca="1" si="107"/>
        <v>7.6344211016142547E-4</v>
      </c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</row>
    <row r="511" spans="1:35">
      <c r="A511" s="28"/>
      <c r="B511" s="28"/>
      <c r="C511" s="121"/>
      <c r="D511" s="123">
        <f t="shared" si="95"/>
        <v>0</v>
      </c>
      <c r="E511" s="123">
        <f t="shared" si="95"/>
        <v>0</v>
      </c>
      <c r="F511" s="44">
        <f t="shared" si="96"/>
        <v>0</v>
      </c>
      <c r="G511" s="44">
        <f t="shared" si="96"/>
        <v>0</v>
      </c>
      <c r="H511" s="44">
        <f t="shared" si="97"/>
        <v>0</v>
      </c>
      <c r="I511" s="44">
        <f t="shared" si="98"/>
        <v>0</v>
      </c>
      <c r="J511" s="44">
        <f t="shared" si="99"/>
        <v>0</v>
      </c>
      <c r="K511" s="44">
        <f t="shared" si="100"/>
        <v>0</v>
      </c>
      <c r="L511" s="44">
        <f t="shared" si="101"/>
        <v>0</v>
      </c>
      <c r="M511" s="44">
        <f t="shared" ca="1" si="106"/>
        <v>-7.6344211016142547E-4</v>
      </c>
      <c r="N511" s="44">
        <f t="shared" ca="1" si="102"/>
        <v>0</v>
      </c>
      <c r="O511" s="124">
        <f t="shared" ca="1" si="103"/>
        <v>0</v>
      </c>
      <c r="P511" s="44">
        <f t="shared" ca="1" si="104"/>
        <v>0</v>
      </c>
      <c r="Q511" s="44">
        <f t="shared" ca="1" si="105"/>
        <v>0</v>
      </c>
      <c r="R511" s="28">
        <f t="shared" ca="1" si="107"/>
        <v>7.6344211016142547E-4</v>
      </c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</row>
    <row r="512" spans="1:35">
      <c r="A512" s="28"/>
      <c r="B512" s="28"/>
      <c r="C512" s="121"/>
      <c r="D512" s="123">
        <f t="shared" si="95"/>
        <v>0</v>
      </c>
      <c r="E512" s="123">
        <f t="shared" si="95"/>
        <v>0</v>
      </c>
      <c r="F512" s="44">
        <f t="shared" si="96"/>
        <v>0</v>
      </c>
      <c r="G512" s="44">
        <f t="shared" si="96"/>
        <v>0</v>
      </c>
      <c r="H512" s="44">
        <f t="shared" si="97"/>
        <v>0</v>
      </c>
      <c r="I512" s="44">
        <f t="shared" si="98"/>
        <v>0</v>
      </c>
      <c r="J512" s="44">
        <f t="shared" si="99"/>
        <v>0</v>
      </c>
      <c r="K512" s="44">
        <f t="shared" si="100"/>
        <v>0</v>
      </c>
      <c r="L512" s="44">
        <f t="shared" si="101"/>
        <v>0</v>
      </c>
      <c r="M512" s="44">
        <f t="shared" ca="1" si="106"/>
        <v>-7.6344211016142547E-4</v>
      </c>
      <c r="N512" s="44">
        <f t="shared" ca="1" si="102"/>
        <v>0</v>
      </c>
      <c r="O512" s="124">
        <f t="shared" ca="1" si="103"/>
        <v>0</v>
      </c>
      <c r="P512" s="44">
        <f t="shared" ca="1" si="104"/>
        <v>0</v>
      </c>
      <c r="Q512" s="44">
        <f t="shared" ca="1" si="105"/>
        <v>0</v>
      </c>
      <c r="R512" s="28">
        <f t="shared" ca="1" si="107"/>
        <v>7.6344211016142547E-4</v>
      </c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</row>
    <row r="513" spans="1:35">
      <c r="A513" s="28"/>
      <c r="B513" s="28"/>
      <c r="C513" s="121"/>
      <c r="D513" s="123">
        <f t="shared" si="95"/>
        <v>0</v>
      </c>
      <c r="E513" s="123">
        <f t="shared" si="95"/>
        <v>0</v>
      </c>
      <c r="F513" s="44">
        <f t="shared" si="96"/>
        <v>0</v>
      </c>
      <c r="G513" s="44">
        <f t="shared" si="96"/>
        <v>0</v>
      </c>
      <c r="H513" s="44">
        <f t="shared" si="97"/>
        <v>0</v>
      </c>
      <c r="I513" s="44">
        <f t="shared" si="98"/>
        <v>0</v>
      </c>
      <c r="J513" s="44">
        <f t="shared" si="99"/>
        <v>0</v>
      </c>
      <c r="K513" s="44">
        <f t="shared" si="100"/>
        <v>0</v>
      </c>
      <c r="L513" s="44">
        <f t="shared" si="101"/>
        <v>0</v>
      </c>
      <c r="M513" s="44">
        <f t="shared" ca="1" si="106"/>
        <v>-7.6344211016142547E-4</v>
      </c>
      <c r="N513" s="44">
        <f t="shared" ca="1" si="102"/>
        <v>0</v>
      </c>
      <c r="O513" s="124">
        <f t="shared" ca="1" si="103"/>
        <v>0</v>
      </c>
      <c r="P513" s="44">
        <f t="shared" ca="1" si="104"/>
        <v>0</v>
      </c>
      <c r="Q513" s="44">
        <f t="shared" ca="1" si="105"/>
        <v>0</v>
      </c>
      <c r="R513" s="28">
        <f t="shared" ca="1" si="107"/>
        <v>7.6344211016142547E-4</v>
      </c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</row>
    <row r="514" spans="1:35">
      <c r="A514" s="28"/>
      <c r="B514" s="28"/>
      <c r="C514" s="121"/>
      <c r="D514" s="123">
        <f t="shared" si="95"/>
        <v>0</v>
      </c>
      <c r="E514" s="123">
        <f t="shared" si="95"/>
        <v>0</v>
      </c>
      <c r="F514" s="44">
        <f t="shared" si="96"/>
        <v>0</v>
      </c>
      <c r="G514" s="44">
        <f t="shared" si="96"/>
        <v>0</v>
      </c>
      <c r="H514" s="44">
        <f t="shared" si="97"/>
        <v>0</v>
      </c>
      <c r="I514" s="44">
        <f t="shared" si="98"/>
        <v>0</v>
      </c>
      <c r="J514" s="44">
        <f t="shared" si="99"/>
        <v>0</v>
      </c>
      <c r="K514" s="44">
        <f t="shared" si="100"/>
        <v>0</v>
      </c>
      <c r="L514" s="44">
        <f t="shared" si="101"/>
        <v>0</v>
      </c>
      <c r="M514" s="44">
        <f t="shared" ca="1" si="106"/>
        <v>-7.6344211016142547E-4</v>
      </c>
      <c r="N514" s="44">
        <f t="shared" ca="1" si="102"/>
        <v>0</v>
      </c>
      <c r="O514" s="124">
        <f t="shared" ca="1" si="103"/>
        <v>0</v>
      </c>
      <c r="P514" s="44">
        <f t="shared" ca="1" si="104"/>
        <v>0</v>
      </c>
      <c r="Q514" s="44">
        <f t="shared" ca="1" si="105"/>
        <v>0</v>
      </c>
      <c r="R514" s="28">
        <f t="shared" ca="1" si="107"/>
        <v>7.6344211016142547E-4</v>
      </c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</row>
    <row r="515" spans="1:35">
      <c r="A515" s="28"/>
      <c r="B515" s="28"/>
      <c r="C515" s="121"/>
      <c r="D515" s="123">
        <f t="shared" si="95"/>
        <v>0</v>
      </c>
      <c r="E515" s="123">
        <f t="shared" si="95"/>
        <v>0</v>
      </c>
      <c r="F515" s="44">
        <f t="shared" si="96"/>
        <v>0</v>
      </c>
      <c r="G515" s="44">
        <f t="shared" si="96"/>
        <v>0</v>
      </c>
      <c r="H515" s="44">
        <f t="shared" si="97"/>
        <v>0</v>
      </c>
      <c r="I515" s="44">
        <f t="shared" si="98"/>
        <v>0</v>
      </c>
      <c r="J515" s="44">
        <f t="shared" si="99"/>
        <v>0</v>
      </c>
      <c r="K515" s="44">
        <f t="shared" si="100"/>
        <v>0</v>
      </c>
      <c r="L515" s="44">
        <f t="shared" si="101"/>
        <v>0</v>
      </c>
      <c r="M515" s="44">
        <f t="shared" ca="1" si="106"/>
        <v>-7.6344211016142547E-4</v>
      </c>
      <c r="N515" s="44">
        <f t="shared" ca="1" si="102"/>
        <v>0</v>
      </c>
      <c r="O515" s="124">
        <f t="shared" ca="1" si="103"/>
        <v>0</v>
      </c>
      <c r="P515" s="44">
        <f t="shared" ca="1" si="104"/>
        <v>0</v>
      </c>
      <c r="Q515" s="44">
        <f t="shared" ca="1" si="105"/>
        <v>0</v>
      </c>
      <c r="R515" s="28">
        <f t="shared" ca="1" si="107"/>
        <v>7.6344211016142547E-4</v>
      </c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</row>
    <row r="516" spans="1:35">
      <c r="A516" s="28"/>
      <c r="B516" s="28"/>
      <c r="C516" s="121"/>
      <c r="D516" s="123">
        <f t="shared" si="95"/>
        <v>0</v>
      </c>
      <c r="E516" s="123">
        <f t="shared" si="95"/>
        <v>0</v>
      </c>
      <c r="F516" s="44">
        <f t="shared" si="96"/>
        <v>0</v>
      </c>
      <c r="G516" s="44">
        <f t="shared" si="96"/>
        <v>0</v>
      </c>
      <c r="H516" s="44">
        <f t="shared" si="97"/>
        <v>0</v>
      </c>
      <c r="I516" s="44">
        <f t="shared" si="98"/>
        <v>0</v>
      </c>
      <c r="J516" s="44">
        <f t="shared" si="99"/>
        <v>0</v>
      </c>
      <c r="K516" s="44">
        <f t="shared" si="100"/>
        <v>0</v>
      </c>
      <c r="L516" s="44">
        <f t="shared" si="101"/>
        <v>0</v>
      </c>
      <c r="M516" s="44">
        <f t="shared" ca="1" si="106"/>
        <v>-7.6344211016142547E-4</v>
      </c>
      <c r="N516" s="44">
        <f t="shared" ca="1" si="102"/>
        <v>0</v>
      </c>
      <c r="O516" s="124">
        <f t="shared" ca="1" si="103"/>
        <v>0</v>
      </c>
      <c r="P516" s="44">
        <f t="shared" ca="1" si="104"/>
        <v>0</v>
      </c>
      <c r="Q516" s="44">
        <f t="shared" ca="1" si="105"/>
        <v>0</v>
      </c>
      <c r="R516" s="28">
        <f t="shared" ca="1" si="107"/>
        <v>7.6344211016142547E-4</v>
      </c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</row>
    <row r="517" spans="1:35">
      <c r="A517" s="28"/>
      <c r="B517" s="28"/>
      <c r="C517" s="121"/>
      <c r="D517" s="123">
        <f t="shared" si="95"/>
        <v>0</v>
      </c>
      <c r="E517" s="123">
        <f t="shared" si="95"/>
        <v>0</v>
      </c>
      <c r="F517" s="44">
        <f t="shared" si="96"/>
        <v>0</v>
      </c>
      <c r="G517" s="44">
        <f t="shared" si="96"/>
        <v>0</v>
      </c>
      <c r="H517" s="44">
        <f t="shared" si="97"/>
        <v>0</v>
      </c>
      <c r="I517" s="44">
        <f t="shared" si="98"/>
        <v>0</v>
      </c>
      <c r="J517" s="44">
        <f t="shared" si="99"/>
        <v>0</v>
      </c>
      <c r="K517" s="44">
        <f t="shared" si="100"/>
        <v>0</v>
      </c>
      <c r="L517" s="44">
        <f t="shared" si="101"/>
        <v>0</v>
      </c>
      <c r="M517" s="44">
        <f t="shared" ca="1" si="106"/>
        <v>-7.6344211016142547E-4</v>
      </c>
      <c r="N517" s="44">
        <f t="shared" ca="1" si="102"/>
        <v>0</v>
      </c>
      <c r="O517" s="124">
        <f t="shared" ca="1" si="103"/>
        <v>0</v>
      </c>
      <c r="P517" s="44">
        <f t="shared" ca="1" si="104"/>
        <v>0</v>
      </c>
      <c r="Q517" s="44">
        <f t="shared" ca="1" si="105"/>
        <v>0</v>
      </c>
      <c r="R517" s="28">
        <f t="shared" ca="1" si="107"/>
        <v>7.6344211016142547E-4</v>
      </c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</row>
    <row r="518" spans="1:35">
      <c r="A518" s="28"/>
      <c r="B518" s="28"/>
      <c r="C518" s="121"/>
      <c r="D518" s="123">
        <f t="shared" si="95"/>
        <v>0</v>
      </c>
      <c r="E518" s="123">
        <f t="shared" si="95"/>
        <v>0</v>
      </c>
      <c r="F518" s="44">
        <f t="shared" si="96"/>
        <v>0</v>
      </c>
      <c r="G518" s="44">
        <f t="shared" si="96"/>
        <v>0</v>
      </c>
      <c r="H518" s="44">
        <f t="shared" si="97"/>
        <v>0</v>
      </c>
      <c r="I518" s="44">
        <f t="shared" si="98"/>
        <v>0</v>
      </c>
      <c r="J518" s="44">
        <f t="shared" si="99"/>
        <v>0</v>
      </c>
      <c r="K518" s="44">
        <f t="shared" si="100"/>
        <v>0</v>
      </c>
      <c r="L518" s="44">
        <f t="shared" si="101"/>
        <v>0</v>
      </c>
      <c r="M518" s="44">
        <f t="shared" ca="1" si="106"/>
        <v>-7.6344211016142547E-4</v>
      </c>
      <c r="N518" s="44">
        <f t="shared" ca="1" si="102"/>
        <v>0</v>
      </c>
      <c r="O518" s="124">
        <f t="shared" ca="1" si="103"/>
        <v>0</v>
      </c>
      <c r="P518" s="44">
        <f t="shared" ca="1" si="104"/>
        <v>0</v>
      </c>
      <c r="Q518" s="44">
        <f t="shared" ca="1" si="105"/>
        <v>0</v>
      </c>
      <c r="R518" s="28">
        <f t="shared" ca="1" si="107"/>
        <v>7.6344211016142547E-4</v>
      </c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</row>
    <row r="519" spans="1:35">
      <c r="A519" s="28"/>
      <c r="B519" s="28"/>
      <c r="C519" s="121"/>
      <c r="D519" s="123">
        <f t="shared" si="95"/>
        <v>0</v>
      </c>
      <c r="E519" s="123">
        <f t="shared" si="95"/>
        <v>0</v>
      </c>
      <c r="F519" s="44">
        <f t="shared" si="96"/>
        <v>0</v>
      </c>
      <c r="G519" s="44">
        <f t="shared" si="96"/>
        <v>0</v>
      </c>
      <c r="H519" s="44">
        <f t="shared" si="97"/>
        <v>0</v>
      </c>
      <c r="I519" s="44">
        <f t="shared" si="98"/>
        <v>0</v>
      </c>
      <c r="J519" s="44">
        <f t="shared" si="99"/>
        <v>0</v>
      </c>
      <c r="K519" s="44">
        <f t="shared" si="100"/>
        <v>0</v>
      </c>
      <c r="L519" s="44">
        <f t="shared" si="101"/>
        <v>0</v>
      </c>
      <c r="M519" s="44">
        <f t="shared" ca="1" si="106"/>
        <v>-7.6344211016142547E-4</v>
      </c>
      <c r="N519" s="44">
        <f t="shared" ca="1" si="102"/>
        <v>0</v>
      </c>
      <c r="O519" s="124">
        <f t="shared" ca="1" si="103"/>
        <v>0</v>
      </c>
      <c r="P519" s="44">
        <f t="shared" ca="1" si="104"/>
        <v>0</v>
      </c>
      <c r="Q519" s="44">
        <f t="shared" ca="1" si="105"/>
        <v>0</v>
      </c>
      <c r="R519" s="28">
        <f t="shared" ca="1" si="107"/>
        <v>7.6344211016142547E-4</v>
      </c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</row>
    <row r="520" spans="1:35">
      <c r="A520" s="28"/>
      <c r="B520" s="28"/>
      <c r="C520" s="121"/>
      <c r="D520" s="123">
        <f t="shared" si="95"/>
        <v>0</v>
      </c>
      <c r="E520" s="123">
        <f t="shared" si="95"/>
        <v>0</v>
      </c>
      <c r="F520" s="44">
        <f t="shared" si="96"/>
        <v>0</v>
      </c>
      <c r="G520" s="44">
        <f t="shared" si="96"/>
        <v>0</v>
      </c>
      <c r="H520" s="44">
        <f t="shared" si="97"/>
        <v>0</v>
      </c>
      <c r="I520" s="44">
        <f t="shared" si="98"/>
        <v>0</v>
      </c>
      <c r="J520" s="44">
        <f t="shared" si="99"/>
        <v>0</v>
      </c>
      <c r="K520" s="44">
        <f t="shared" si="100"/>
        <v>0</v>
      </c>
      <c r="L520" s="44">
        <f t="shared" si="101"/>
        <v>0</v>
      </c>
      <c r="M520" s="44">
        <f t="shared" ca="1" si="106"/>
        <v>-7.6344211016142547E-4</v>
      </c>
      <c r="N520" s="44">
        <f t="shared" ca="1" si="102"/>
        <v>0</v>
      </c>
      <c r="O520" s="124">
        <f t="shared" ca="1" si="103"/>
        <v>0</v>
      </c>
      <c r="P520" s="44">
        <f t="shared" ca="1" si="104"/>
        <v>0</v>
      </c>
      <c r="Q520" s="44">
        <f t="shared" ca="1" si="105"/>
        <v>0</v>
      </c>
      <c r="R520" s="28">
        <f t="shared" ca="1" si="107"/>
        <v>7.6344211016142547E-4</v>
      </c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</row>
    <row r="521" spans="1:35">
      <c r="A521" s="28"/>
      <c r="B521" s="28"/>
      <c r="C521" s="121"/>
      <c r="D521" s="123">
        <f t="shared" si="95"/>
        <v>0</v>
      </c>
      <c r="E521" s="123">
        <f t="shared" si="95"/>
        <v>0</v>
      </c>
      <c r="F521" s="44">
        <f t="shared" si="96"/>
        <v>0</v>
      </c>
      <c r="G521" s="44">
        <f t="shared" si="96"/>
        <v>0</v>
      </c>
      <c r="H521" s="44">
        <f t="shared" si="97"/>
        <v>0</v>
      </c>
      <c r="I521" s="44">
        <f t="shared" si="98"/>
        <v>0</v>
      </c>
      <c r="J521" s="44">
        <f t="shared" si="99"/>
        <v>0</v>
      </c>
      <c r="K521" s="44">
        <f t="shared" si="100"/>
        <v>0</v>
      </c>
      <c r="L521" s="44">
        <f t="shared" si="101"/>
        <v>0</v>
      </c>
      <c r="M521" s="44">
        <f t="shared" ca="1" si="106"/>
        <v>-7.6344211016142547E-4</v>
      </c>
      <c r="N521" s="44">
        <f t="shared" ca="1" si="102"/>
        <v>0</v>
      </c>
      <c r="O521" s="124">
        <f t="shared" ca="1" si="103"/>
        <v>0</v>
      </c>
      <c r="P521" s="44">
        <f t="shared" ca="1" si="104"/>
        <v>0</v>
      </c>
      <c r="Q521" s="44">
        <f t="shared" ca="1" si="105"/>
        <v>0</v>
      </c>
      <c r="R521" s="28">
        <f t="shared" ca="1" si="107"/>
        <v>7.6344211016142547E-4</v>
      </c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</row>
    <row r="522" spans="1:35">
      <c r="A522" s="28"/>
      <c r="B522" s="28"/>
      <c r="C522" s="121"/>
      <c r="D522" s="123">
        <f t="shared" si="95"/>
        <v>0</v>
      </c>
      <c r="E522" s="123">
        <f t="shared" si="95"/>
        <v>0</v>
      </c>
      <c r="F522" s="44">
        <f t="shared" si="96"/>
        <v>0</v>
      </c>
      <c r="G522" s="44">
        <f t="shared" si="96"/>
        <v>0</v>
      </c>
      <c r="H522" s="44">
        <f t="shared" si="97"/>
        <v>0</v>
      </c>
      <c r="I522" s="44">
        <f t="shared" si="98"/>
        <v>0</v>
      </c>
      <c r="J522" s="44">
        <f t="shared" si="99"/>
        <v>0</v>
      </c>
      <c r="K522" s="44">
        <f t="shared" si="100"/>
        <v>0</v>
      </c>
      <c r="L522" s="44">
        <f t="shared" si="101"/>
        <v>0</v>
      </c>
      <c r="M522" s="44">
        <f t="shared" ca="1" si="106"/>
        <v>-7.6344211016142547E-4</v>
      </c>
      <c r="N522" s="44">
        <f t="shared" ca="1" si="102"/>
        <v>0</v>
      </c>
      <c r="O522" s="124">
        <f t="shared" ca="1" si="103"/>
        <v>0</v>
      </c>
      <c r="P522" s="44">
        <f t="shared" ca="1" si="104"/>
        <v>0</v>
      </c>
      <c r="Q522" s="44">
        <f t="shared" ca="1" si="105"/>
        <v>0</v>
      </c>
      <c r="R522" s="28">
        <f t="shared" ca="1" si="107"/>
        <v>7.6344211016142547E-4</v>
      </c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</row>
    <row r="523" spans="1:35">
      <c r="A523" s="28"/>
      <c r="B523" s="28"/>
      <c r="C523" s="121"/>
      <c r="D523" s="123">
        <f t="shared" si="95"/>
        <v>0</v>
      </c>
      <c r="E523" s="123">
        <f t="shared" si="95"/>
        <v>0</v>
      </c>
      <c r="F523" s="44">
        <f t="shared" si="96"/>
        <v>0</v>
      </c>
      <c r="G523" s="44">
        <f t="shared" si="96"/>
        <v>0</v>
      </c>
      <c r="H523" s="44">
        <f t="shared" si="97"/>
        <v>0</v>
      </c>
      <c r="I523" s="44">
        <f t="shared" si="98"/>
        <v>0</v>
      </c>
      <c r="J523" s="44">
        <f t="shared" si="99"/>
        <v>0</v>
      </c>
      <c r="K523" s="44">
        <f t="shared" si="100"/>
        <v>0</v>
      </c>
      <c r="L523" s="44">
        <f t="shared" si="101"/>
        <v>0</v>
      </c>
      <c r="M523" s="44">
        <f t="shared" ca="1" si="106"/>
        <v>-7.6344211016142547E-4</v>
      </c>
      <c r="N523" s="44">
        <f t="shared" ca="1" si="102"/>
        <v>0</v>
      </c>
      <c r="O523" s="124">
        <f t="shared" ca="1" si="103"/>
        <v>0</v>
      </c>
      <c r="P523" s="44">
        <f t="shared" ca="1" si="104"/>
        <v>0</v>
      </c>
      <c r="Q523" s="44">
        <f t="shared" ca="1" si="105"/>
        <v>0</v>
      </c>
      <c r="R523" s="28">
        <f t="shared" ca="1" si="107"/>
        <v>7.6344211016142547E-4</v>
      </c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</row>
    <row r="524" spans="1:35">
      <c r="A524" s="28"/>
      <c r="B524" s="28"/>
      <c r="C524" s="121"/>
      <c r="D524" s="123">
        <f t="shared" si="95"/>
        <v>0</v>
      </c>
      <c r="E524" s="123">
        <f t="shared" si="95"/>
        <v>0</v>
      </c>
      <c r="F524" s="44">
        <f t="shared" si="96"/>
        <v>0</v>
      </c>
      <c r="G524" s="44">
        <f t="shared" si="96"/>
        <v>0</v>
      </c>
      <c r="H524" s="44">
        <f t="shared" si="97"/>
        <v>0</v>
      </c>
      <c r="I524" s="44">
        <f t="shared" si="98"/>
        <v>0</v>
      </c>
      <c r="J524" s="44">
        <f t="shared" si="99"/>
        <v>0</v>
      </c>
      <c r="K524" s="44">
        <f t="shared" si="100"/>
        <v>0</v>
      </c>
      <c r="L524" s="44">
        <f t="shared" si="101"/>
        <v>0</v>
      </c>
      <c r="M524" s="44">
        <f t="shared" ca="1" si="106"/>
        <v>-7.6344211016142547E-4</v>
      </c>
      <c r="N524" s="44">
        <f t="shared" ca="1" si="102"/>
        <v>0</v>
      </c>
      <c r="O524" s="124">
        <f t="shared" ca="1" si="103"/>
        <v>0</v>
      </c>
      <c r="P524" s="44">
        <f t="shared" ca="1" si="104"/>
        <v>0</v>
      </c>
      <c r="Q524" s="44">
        <f t="shared" ca="1" si="105"/>
        <v>0</v>
      </c>
      <c r="R524" s="28">
        <f t="shared" ca="1" si="107"/>
        <v>7.6344211016142547E-4</v>
      </c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</row>
    <row r="525" spans="1:35">
      <c r="A525" s="28"/>
      <c r="B525" s="28"/>
      <c r="C525" s="121"/>
      <c r="D525" s="123">
        <f t="shared" si="95"/>
        <v>0</v>
      </c>
      <c r="E525" s="123">
        <f t="shared" si="95"/>
        <v>0</v>
      </c>
      <c r="F525" s="44">
        <f t="shared" si="96"/>
        <v>0</v>
      </c>
      <c r="G525" s="44">
        <f t="shared" si="96"/>
        <v>0</v>
      </c>
      <c r="H525" s="44">
        <f t="shared" si="97"/>
        <v>0</v>
      </c>
      <c r="I525" s="44">
        <f t="shared" si="98"/>
        <v>0</v>
      </c>
      <c r="J525" s="44">
        <f t="shared" si="99"/>
        <v>0</v>
      </c>
      <c r="K525" s="44">
        <f t="shared" si="100"/>
        <v>0</v>
      </c>
      <c r="L525" s="44">
        <f t="shared" si="101"/>
        <v>0</v>
      </c>
      <c r="M525" s="44">
        <f t="shared" ca="1" si="106"/>
        <v>-7.6344211016142547E-4</v>
      </c>
      <c r="N525" s="44">
        <f t="shared" ca="1" si="102"/>
        <v>0</v>
      </c>
      <c r="O525" s="124">
        <f t="shared" ca="1" si="103"/>
        <v>0</v>
      </c>
      <c r="P525" s="44">
        <f t="shared" ca="1" si="104"/>
        <v>0</v>
      </c>
      <c r="Q525" s="44">
        <f t="shared" ca="1" si="105"/>
        <v>0</v>
      </c>
      <c r="R525" s="28">
        <f t="shared" ca="1" si="107"/>
        <v>7.6344211016142547E-4</v>
      </c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</row>
    <row r="526" spans="1:35">
      <c r="A526" s="28"/>
      <c r="B526" s="28"/>
      <c r="C526" s="121"/>
      <c r="D526" s="123">
        <f t="shared" si="95"/>
        <v>0</v>
      </c>
      <c r="E526" s="123">
        <f t="shared" si="95"/>
        <v>0</v>
      </c>
      <c r="F526" s="44">
        <f t="shared" si="96"/>
        <v>0</v>
      </c>
      <c r="G526" s="44">
        <f t="shared" si="96"/>
        <v>0</v>
      </c>
      <c r="H526" s="44">
        <f t="shared" si="97"/>
        <v>0</v>
      </c>
      <c r="I526" s="44">
        <f t="shared" si="98"/>
        <v>0</v>
      </c>
      <c r="J526" s="44">
        <f t="shared" si="99"/>
        <v>0</v>
      </c>
      <c r="K526" s="44">
        <f t="shared" si="100"/>
        <v>0</v>
      </c>
      <c r="L526" s="44">
        <f t="shared" si="101"/>
        <v>0</v>
      </c>
      <c r="M526" s="44">
        <f t="shared" ca="1" si="106"/>
        <v>-7.6344211016142547E-4</v>
      </c>
      <c r="N526" s="44">
        <f t="shared" ca="1" si="102"/>
        <v>0</v>
      </c>
      <c r="O526" s="124">
        <f t="shared" ca="1" si="103"/>
        <v>0</v>
      </c>
      <c r="P526" s="44">
        <f t="shared" ca="1" si="104"/>
        <v>0</v>
      </c>
      <c r="Q526" s="44">
        <f t="shared" ca="1" si="105"/>
        <v>0</v>
      </c>
      <c r="R526" s="28">
        <f t="shared" ca="1" si="107"/>
        <v>7.6344211016142547E-4</v>
      </c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</row>
    <row r="527" spans="1:35">
      <c r="A527" s="28"/>
      <c r="B527" s="28"/>
      <c r="C527" s="121"/>
      <c r="D527" s="123">
        <f t="shared" ref="D527:E590" si="108">A527/A$18</f>
        <v>0</v>
      </c>
      <c r="E527" s="123">
        <f t="shared" si="108"/>
        <v>0</v>
      </c>
      <c r="F527" s="44">
        <f t="shared" ref="F527:G590" si="109">$C527*D527</f>
        <v>0</v>
      </c>
      <c r="G527" s="44">
        <f t="shared" si="109"/>
        <v>0</v>
      </c>
      <c r="H527" s="44">
        <f t="shared" si="97"/>
        <v>0</v>
      </c>
      <c r="I527" s="44">
        <f t="shared" si="98"/>
        <v>0</v>
      </c>
      <c r="J527" s="44">
        <f t="shared" si="99"/>
        <v>0</v>
      </c>
      <c r="K527" s="44">
        <f t="shared" si="100"/>
        <v>0</v>
      </c>
      <c r="L527" s="44">
        <f t="shared" si="101"/>
        <v>0</v>
      </c>
      <c r="M527" s="44">
        <f t="shared" ca="1" si="106"/>
        <v>-7.6344211016142547E-4</v>
      </c>
      <c r="N527" s="44">
        <f t="shared" ca="1" si="102"/>
        <v>0</v>
      </c>
      <c r="O527" s="124">
        <f t="shared" ca="1" si="103"/>
        <v>0</v>
      </c>
      <c r="P527" s="44">
        <f t="shared" ca="1" si="104"/>
        <v>0</v>
      </c>
      <c r="Q527" s="44">
        <f t="shared" ca="1" si="105"/>
        <v>0</v>
      </c>
      <c r="R527" s="28">
        <f t="shared" ca="1" si="107"/>
        <v>7.6344211016142547E-4</v>
      </c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</row>
    <row r="528" spans="1:35">
      <c r="A528" s="28"/>
      <c r="B528" s="28"/>
      <c r="C528" s="121"/>
      <c r="D528" s="123">
        <f t="shared" si="108"/>
        <v>0</v>
      </c>
      <c r="E528" s="123">
        <f t="shared" si="108"/>
        <v>0</v>
      </c>
      <c r="F528" s="44">
        <f t="shared" si="109"/>
        <v>0</v>
      </c>
      <c r="G528" s="44">
        <f t="shared" si="109"/>
        <v>0</v>
      </c>
      <c r="H528" s="44">
        <f t="shared" ref="H528:H591" si="110">C528*D528*D528</f>
        <v>0</v>
      </c>
      <c r="I528" s="44">
        <f t="shared" ref="I528:I591" si="111">C528*D528*D528*D528</f>
        <v>0</v>
      </c>
      <c r="J528" s="44">
        <f t="shared" ref="J528:J591" si="112">C528*D528*D528*D528*D528</f>
        <v>0</v>
      </c>
      <c r="K528" s="44">
        <f t="shared" ref="K528:K591" si="113">C528*E528*D528</f>
        <v>0</v>
      </c>
      <c r="L528" s="44">
        <f t="shared" ref="L528:L591" si="114">C528*E528*D528*D528</f>
        <v>0</v>
      </c>
      <c r="M528" s="44">
        <f t="shared" ca="1" si="106"/>
        <v>-7.6344211016142547E-4</v>
      </c>
      <c r="N528" s="44">
        <f t="shared" ref="N528:N591" ca="1" si="115">C528*(M528-E528)^2</f>
        <v>0</v>
      </c>
      <c r="O528" s="124">
        <f t="shared" ref="O528:O591" ca="1" si="116">(C528*O$1-O$2*F528+O$3*H528)^2</f>
        <v>0</v>
      </c>
      <c r="P528" s="44">
        <f t="shared" ref="P528:P591" ca="1" si="117">(-C528*O$2+O$4*F528-O$5*H528)^2</f>
        <v>0</v>
      </c>
      <c r="Q528" s="44">
        <f t="shared" ref="Q528:Q591" ca="1" si="118">+(C528*O$3-F528*O$5+H528*O$6)^2</f>
        <v>0</v>
      </c>
      <c r="R528" s="28">
        <f t="shared" ca="1" si="107"/>
        <v>7.6344211016142547E-4</v>
      </c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</row>
    <row r="529" spans="1:35">
      <c r="A529" s="28"/>
      <c r="B529" s="28"/>
      <c r="C529" s="121"/>
      <c r="D529" s="123">
        <f t="shared" si="108"/>
        <v>0</v>
      </c>
      <c r="E529" s="123">
        <f t="shared" si="108"/>
        <v>0</v>
      </c>
      <c r="F529" s="44">
        <f t="shared" si="109"/>
        <v>0</v>
      </c>
      <c r="G529" s="44">
        <f t="shared" si="109"/>
        <v>0</v>
      </c>
      <c r="H529" s="44">
        <f t="shared" si="110"/>
        <v>0</v>
      </c>
      <c r="I529" s="44">
        <f t="shared" si="111"/>
        <v>0</v>
      </c>
      <c r="J529" s="44">
        <f t="shared" si="112"/>
        <v>0</v>
      </c>
      <c r="K529" s="44">
        <f t="shared" si="113"/>
        <v>0</v>
      </c>
      <c r="L529" s="44">
        <f t="shared" si="114"/>
        <v>0</v>
      </c>
      <c r="M529" s="44">
        <f t="shared" ca="1" si="106"/>
        <v>-7.6344211016142547E-4</v>
      </c>
      <c r="N529" s="44">
        <f t="shared" ca="1" si="115"/>
        <v>0</v>
      </c>
      <c r="O529" s="124">
        <f t="shared" ca="1" si="116"/>
        <v>0</v>
      </c>
      <c r="P529" s="44">
        <f t="shared" ca="1" si="117"/>
        <v>0</v>
      </c>
      <c r="Q529" s="44">
        <f t="shared" ca="1" si="118"/>
        <v>0</v>
      </c>
      <c r="R529" s="28">
        <f t="shared" ca="1" si="107"/>
        <v>7.6344211016142547E-4</v>
      </c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</row>
    <row r="530" spans="1:35">
      <c r="A530" s="28"/>
      <c r="B530" s="28"/>
      <c r="C530" s="121"/>
      <c r="D530" s="123">
        <f t="shared" si="108"/>
        <v>0</v>
      </c>
      <c r="E530" s="123">
        <f t="shared" si="108"/>
        <v>0</v>
      </c>
      <c r="F530" s="44">
        <f t="shared" si="109"/>
        <v>0</v>
      </c>
      <c r="G530" s="44">
        <f t="shared" si="109"/>
        <v>0</v>
      </c>
      <c r="H530" s="44">
        <f t="shared" si="110"/>
        <v>0</v>
      </c>
      <c r="I530" s="44">
        <f t="shared" si="111"/>
        <v>0</v>
      </c>
      <c r="J530" s="44">
        <f t="shared" si="112"/>
        <v>0</v>
      </c>
      <c r="K530" s="44">
        <f t="shared" si="113"/>
        <v>0</v>
      </c>
      <c r="L530" s="44">
        <f t="shared" si="114"/>
        <v>0</v>
      </c>
      <c r="M530" s="44">
        <f t="shared" ca="1" si="106"/>
        <v>-7.6344211016142547E-4</v>
      </c>
      <c r="N530" s="44">
        <f t="shared" ca="1" si="115"/>
        <v>0</v>
      </c>
      <c r="O530" s="124">
        <f t="shared" ca="1" si="116"/>
        <v>0</v>
      </c>
      <c r="P530" s="44">
        <f t="shared" ca="1" si="117"/>
        <v>0</v>
      </c>
      <c r="Q530" s="44">
        <f t="shared" ca="1" si="118"/>
        <v>0</v>
      </c>
      <c r="R530" s="28">
        <f t="shared" ca="1" si="107"/>
        <v>7.6344211016142547E-4</v>
      </c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</row>
    <row r="531" spans="1:35">
      <c r="A531" s="28"/>
      <c r="B531" s="28"/>
      <c r="C531" s="121"/>
      <c r="D531" s="123">
        <f t="shared" si="108"/>
        <v>0</v>
      </c>
      <c r="E531" s="123">
        <f t="shared" si="108"/>
        <v>0</v>
      </c>
      <c r="F531" s="44">
        <f t="shared" si="109"/>
        <v>0</v>
      </c>
      <c r="G531" s="44">
        <f t="shared" si="109"/>
        <v>0</v>
      </c>
      <c r="H531" s="44">
        <f t="shared" si="110"/>
        <v>0</v>
      </c>
      <c r="I531" s="44">
        <f t="shared" si="111"/>
        <v>0</v>
      </c>
      <c r="J531" s="44">
        <f t="shared" si="112"/>
        <v>0</v>
      </c>
      <c r="K531" s="44">
        <f t="shared" si="113"/>
        <v>0</v>
      </c>
      <c r="L531" s="44">
        <f t="shared" si="114"/>
        <v>0</v>
      </c>
      <c r="M531" s="44">
        <f t="shared" ca="1" si="106"/>
        <v>-7.6344211016142547E-4</v>
      </c>
      <c r="N531" s="44">
        <f t="shared" ca="1" si="115"/>
        <v>0</v>
      </c>
      <c r="O531" s="124">
        <f t="shared" ca="1" si="116"/>
        <v>0</v>
      </c>
      <c r="P531" s="44">
        <f t="shared" ca="1" si="117"/>
        <v>0</v>
      </c>
      <c r="Q531" s="44">
        <f t="shared" ca="1" si="118"/>
        <v>0</v>
      </c>
      <c r="R531" s="28">
        <f t="shared" ca="1" si="107"/>
        <v>7.6344211016142547E-4</v>
      </c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</row>
    <row r="532" spans="1:35">
      <c r="A532" s="28"/>
      <c r="B532" s="28"/>
      <c r="C532" s="121"/>
      <c r="D532" s="123">
        <f t="shared" si="108"/>
        <v>0</v>
      </c>
      <c r="E532" s="123">
        <f t="shared" si="108"/>
        <v>0</v>
      </c>
      <c r="F532" s="44">
        <f t="shared" si="109"/>
        <v>0</v>
      </c>
      <c r="G532" s="44">
        <f t="shared" si="109"/>
        <v>0</v>
      </c>
      <c r="H532" s="44">
        <f t="shared" si="110"/>
        <v>0</v>
      </c>
      <c r="I532" s="44">
        <f t="shared" si="111"/>
        <v>0</v>
      </c>
      <c r="J532" s="44">
        <f t="shared" si="112"/>
        <v>0</v>
      </c>
      <c r="K532" s="44">
        <f t="shared" si="113"/>
        <v>0</v>
      </c>
      <c r="L532" s="44">
        <f t="shared" si="114"/>
        <v>0</v>
      </c>
      <c r="M532" s="44">
        <f t="shared" ca="1" si="106"/>
        <v>-7.6344211016142547E-4</v>
      </c>
      <c r="N532" s="44">
        <f t="shared" ca="1" si="115"/>
        <v>0</v>
      </c>
      <c r="O532" s="124">
        <f t="shared" ca="1" si="116"/>
        <v>0</v>
      </c>
      <c r="P532" s="44">
        <f t="shared" ca="1" si="117"/>
        <v>0</v>
      </c>
      <c r="Q532" s="44">
        <f t="shared" ca="1" si="118"/>
        <v>0</v>
      </c>
      <c r="R532" s="28">
        <f t="shared" ca="1" si="107"/>
        <v>7.6344211016142547E-4</v>
      </c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</row>
    <row r="533" spans="1:35">
      <c r="A533" s="28"/>
      <c r="B533" s="28"/>
      <c r="C533" s="121"/>
      <c r="D533" s="123">
        <f t="shared" si="108"/>
        <v>0</v>
      </c>
      <c r="E533" s="123">
        <f t="shared" si="108"/>
        <v>0</v>
      </c>
      <c r="F533" s="44">
        <f t="shared" si="109"/>
        <v>0</v>
      </c>
      <c r="G533" s="44">
        <f t="shared" si="109"/>
        <v>0</v>
      </c>
      <c r="H533" s="44">
        <f t="shared" si="110"/>
        <v>0</v>
      </c>
      <c r="I533" s="44">
        <f t="shared" si="111"/>
        <v>0</v>
      </c>
      <c r="J533" s="44">
        <f t="shared" si="112"/>
        <v>0</v>
      </c>
      <c r="K533" s="44">
        <f t="shared" si="113"/>
        <v>0</v>
      </c>
      <c r="L533" s="44">
        <f t="shared" si="114"/>
        <v>0</v>
      </c>
      <c r="M533" s="44">
        <f t="shared" ref="M533:M596" ca="1" si="119">+E$4+E$5*D533+E$6*D533^2</f>
        <v>-7.6344211016142547E-4</v>
      </c>
      <c r="N533" s="44">
        <f t="shared" ca="1" si="115"/>
        <v>0</v>
      </c>
      <c r="O533" s="124">
        <f t="shared" ca="1" si="116"/>
        <v>0</v>
      </c>
      <c r="P533" s="44">
        <f t="shared" ca="1" si="117"/>
        <v>0</v>
      </c>
      <c r="Q533" s="44">
        <f t="shared" ca="1" si="118"/>
        <v>0</v>
      </c>
      <c r="R533" s="28">
        <f t="shared" ref="R533:R596" ca="1" si="120">+E533-M533</f>
        <v>7.6344211016142547E-4</v>
      </c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</row>
    <row r="534" spans="1:35">
      <c r="A534" s="28"/>
      <c r="B534" s="28"/>
      <c r="C534" s="121"/>
      <c r="D534" s="123">
        <f t="shared" si="108"/>
        <v>0</v>
      </c>
      <c r="E534" s="123">
        <f t="shared" si="108"/>
        <v>0</v>
      </c>
      <c r="F534" s="44">
        <f t="shared" si="109"/>
        <v>0</v>
      </c>
      <c r="G534" s="44">
        <f t="shared" si="109"/>
        <v>0</v>
      </c>
      <c r="H534" s="44">
        <f t="shared" si="110"/>
        <v>0</v>
      </c>
      <c r="I534" s="44">
        <f t="shared" si="111"/>
        <v>0</v>
      </c>
      <c r="J534" s="44">
        <f t="shared" si="112"/>
        <v>0</v>
      </c>
      <c r="K534" s="44">
        <f t="shared" si="113"/>
        <v>0</v>
      </c>
      <c r="L534" s="44">
        <f t="shared" si="114"/>
        <v>0</v>
      </c>
      <c r="M534" s="44">
        <f t="shared" ca="1" si="119"/>
        <v>-7.6344211016142547E-4</v>
      </c>
      <c r="N534" s="44">
        <f t="shared" ca="1" si="115"/>
        <v>0</v>
      </c>
      <c r="O534" s="124">
        <f t="shared" ca="1" si="116"/>
        <v>0</v>
      </c>
      <c r="P534" s="44">
        <f t="shared" ca="1" si="117"/>
        <v>0</v>
      </c>
      <c r="Q534" s="44">
        <f t="shared" ca="1" si="118"/>
        <v>0</v>
      </c>
      <c r="R534" s="28">
        <f t="shared" ca="1" si="120"/>
        <v>7.6344211016142547E-4</v>
      </c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</row>
    <row r="535" spans="1:35">
      <c r="A535" s="28"/>
      <c r="B535" s="28"/>
      <c r="C535" s="121"/>
      <c r="D535" s="123">
        <f t="shared" si="108"/>
        <v>0</v>
      </c>
      <c r="E535" s="123">
        <f t="shared" si="108"/>
        <v>0</v>
      </c>
      <c r="F535" s="44">
        <f t="shared" si="109"/>
        <v>0</v>
      </c>
      <c r="G535" s="44">
        <f t="shared" si="109"/>
        <v>0</v>
      </c>
      <c r="H535" s="44">
        <f t="shared" si="110"/>
        <v>0</v>
      </c>
      <c r="I535" s="44">
        <f t="shared" si="111"/>
        <v>0</v>
      </c>
      <c r="J535" s="44">
        <f t="shared" si="112"/>
        <v>0</v>
      </c>
      <c r="K535" s="44">
        <f t="shared" si="113"/>
        <v>0</v>
      </c>
      <c r="L535" s="44">
        <f t="shared" si="114"/>
        <v>0</v>
      </c>
      <c r="M535" s="44">
        <f t="shared" ca="1" si="119"/>
        <v>-7.6344211016142547E-4</v>
      </c>
      <c r="N535" s="44">
        <f t="shared" ca="1" si="115"/>
        <v>0</v>
      </c>
      <c r="O535" s="124">
        <f t="shared" ca="1" si="116"/>
        <v>0</v>
      </c>
      <c r="P535" s="44">
        <f t="shared" ca="1" si="117"/>
        <v>0</v>
      </c>
      <c r="Q535" s="44">
        <f t="shared" ca="1" si="118"/>
        <v>0</v>
      </c>
      <c r="R535" s="28">
        <f t="shared" ca="1" si="120"/>
        <v>7.6344211016142547E-4</v>
      </c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</row>
    <row r="536" spans="1:35">
      <c r="A536" s="28"/>
      <c r="B536" s="28"/>
      <c r="C536" s="121"/>
      <c r="D536" s="123">
        <f t="shared" si="108"/>
        <v>0</v>
      </c>
      <c r="E536" s="123">
        <f t="shared" si="108"/>
        <v>0</v>
      </c>
      <c r="F536" s="44">
        <f t="shared" si="109"/>
        <v>0</v>
      </c>
      <c r="G536" s="44">
        <f t="shared" si="109"/>
        <v>0</v>
      </c>
      <c r="H536" s="44">
        <f t="shared" si="110"/>
        <v>0</v>
      </c>
      <c r="I536" s="44">
        <f t="shared" si="111"/>
        <v>0</v>
      </c>
      <c r="J536" s="44">
        <f t="shared" si="112"/>
        <v>0</v>
      </c>
      <c r="K536" s="44">
        <f t="shared" si="113"/>
        <v>0</v>
      </c>
      <c r="L536" s="44">
        <f t="shared" si="114"/>
        <v>0</v>
      </c>
      <c r="M536" s="44">
        <f t="shared" ca="1" si="119"/>
        <v>-7.6344211016142547E-4</v>
      </c>
      <c r="N536" s="44">
        <f t="shared" ca="1" si="115"/>
        <v>0</v>
      </c>
      <c r="O536" s="124">
        <f t="shared" ca="1" si="116"/>
        <v>0</v>
      </c>
      <c r="P536" s="44">
        <f t="shared" ca="1" si="117"/>
        <v>0</v>
      </c>
      <c r="Q536" s="44">
        <f t="shared" ca="1" si="118"/>
        <v>0</v>
      </c>
      <c r="R536" s="28">
        <f t="shared" ca="1" si="120"/>
        <v>7.6344211016142547E-4</v>
      </c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</row>
    <row r="537" spans="1:35">
      <c r="A537" s="28"/>
      <c r="B537" s="28"/>
      <c r="C537" s="121"/>
      <c r="D537" s="123">
        <f t="shared" si="108"/>
        <v>0</v>
      </c>
      <c r="E537" s="123">
        <f t="shared" si="108"/>
        <v>0</v>
      </c>
      <c r="F537" s="44">
        <f t="shared" si="109"/>
        <v>0</v>
      </c>
      <c r="G537" s="44">
        <f t="shared" si="109"/>
        <v>0</v>
      </c>
      <c r="H537" s="44">
        <f t="shared" si="110"/>
        <v>0</v>
      </c>
      <c r="I537" s="44">
        <f t="shared" si="111"/>
        <v>0</v>
      </c>
      <c r="J537" s="44">
        <f t="shared" si="112"/>
        <v>0</v>
      </c>
      <c r="K537" s="44">
        <f t="shared" si="113"/>
        <v>0</v>
      </c>
      <c r="L537" s="44">
        <f t="shared" si="114"/>
        <v>0</v>
      </c>
      <c r="M537" s="44">
        <f t="shared" ca="1" si="119"/>
        <v>-7.6344211016142547E-4</v>
      </c>
      <c r="N537" s="44">
        <f t="shared" ca="1" si="115"/>
        <v>0</v>
      </c>
      <c r="O537" s="124">
        <f t="shared" ca="1" si="116"/>
        <v>0</v>
      </c>
      <c r="P537" s="44">
        <f t="shared" ca="1" si="117"/>
        <v>0</v>
      </c>
      <c r="Q537" s="44">
        <f t="shared" ca="1" si="118"/>
        <v>0</v>
      </c>
      <c r="R537" s="28">
        <f t="shared" ca="1" si="120"/>
        <v>7.6344211016142547E-4</v>
      </c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</row>
    <row r="538" spans="1:35">
      <c r="A538" s="28"/>
      <c r="B538" s="28"/>
      <c r="C538" s="121"/>
      <c r="D538" s="123">
        <f t="shared" si="108"/>
        <v>0</v>
      </c>
      <c r="E538" s="123">
        <f t="shared" si="108"/>
        <v>0</v>
      </c>
      <c r="F538" s="44">
        <f t="shared" si="109"/>
        <v>0</v>
      </c>
      <c r="G538" s="44">
        <f t="shared" si="109"/>
        <v>0</v>
      </c>
      <c r="H538" s="44">
        <f t="shared" si="110"/>
        <v>0</v>
      </c>
      <c r="I538" s="44">
        <f t="shared" si="111"/>
        <v>0</v>
      </c>
      <c r="J538" s="44">
        <f t="shared" si="112"/>
        <v>0</v>
      </c>
      <c r="K538" s="44">
        <f t="shared" si="113"/>
        <v>0</v>
      </c>
      <c r="L538" s="44">
        <f t="shared" si="114"/>
        <v>0</v>
      </c>
      <c r="M538" s="44">
        <f t="shared" ca="1" si="119"/>
        <v>-7.6344211016142547E-4</v>
      </c>
      <c r="N538" s="44">
        <f t="shared" ca="1" si="115"/>
        <v>0</v>
      </c>
      <c r="O538" s="124">
        <f t="shared" ca="1" si="116"/>
        <v>0</v>
      </c>
      <c r="P538" s="44">
        <f t="shared" ca="1" si="117"/>
        <v>0</v>
      </c>
      <c r="Q538" s="44">
        <f t="shared" ca="1" si="118"/>
        <v>0</v>
      </c>
      <c r="R538" s="28">
        <f t="shared" ca="1" si="120"/>
        <v>7.6344211016142547E-4</v>
      </c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</row>
    <row r="539" spans="1:35">
      <c r="A539" s="28"/>
      <c r="B539" s="28"/>
      <c r="C539" s="121"/>
      <c r="D539" s="123">
        <f t="shared" si="108"/>
        <v>0</v>
      </c>
      <c r="E539" s="123">
        <f t="shared" si="108"/>
        <v>0</v>
      </c>
      <c r="F539" s="44">
        <f t="shared" si="109"/>
        <v>0</v>
      </c>
      <c r="G539" s="44">
        <f t="shared" si="109"/>
        <v>0</v>
      </c>
      <c r="H539" s="44">
        <f t="shared" si="110"/>
        <v>0</v>
      </c>
      <c r="I539" s="44">
        <f t="shared" si="111"/>
        <v>0</v>
      </c>
      <c r="J539" s="44">
        <f t="shared" si="112"/>
        <v>0</v>
      </c>
      <c r="K539" s="44">
        <f t="shared" si="113"/>
        <v>0</v>
      </c>
      <c r="L539" s="44">
        <f t="shared" si="114"/>
        <v>0</v>
      </c>
      <c r="M539" s="44">
        <f t="shared" ca="1" si="119"/>
        <v>-7.6344211016142547E-4</v>
      </c>
      <c r="N539" s="44">
        <f t="shared" ca="1" si="115"/>
        <v>0</v>
      </c>
      <c r="O539" s="124">
        <f t="shared" ca="1" si="116"/>
        <v>0</v>
      </c>
      <c r="P539" s="44">
        <f t="shared" ca="1" si="117"/>
        <v>0</v>
      </c>
      <c r="Q539" s="44">
        <f t="shared" ca="1" si="118"/>
        <v>0</v>
      </c>
      <c r="R539" s="28">
        <f t="shared" ca="1" si="120"/>
        <v>7.6344211016142547E-4</v>
      </c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</row>
    <row r="540" spans="1:35">
      <c r="A540" s="28"/>
      <c r="B540" s="28"/>
      <c r="C540" s="121"/>
      <c r="D540" s="123">
        <f t="shared" si="108"/>
        <v>0</v>
      </c>
      <c r="E540" s="123">
        <f t="shared" si="108"/>
        <v>0</v>
      </c>
      <c r="F540" s="44">
        <f t="shared" si="109"/>
        <v>0</v>
      </c>
      <c r="G540" s="44">
        <f t="shared" si="109"/>
        <v>0</v>
      </c>
      <c r="H540" s="44">
        <f t="shared" si="110"/>
        <v>0</v>
      </c>
      <c r="I540" s="44">
        <f t="shared" si="111"/>
        <v>0</v>
      </c>
      <c r="J540" s="44">
        <f t="shared" si="112"/>
        <v>0</v>
      </c>
      <c r="K540" s="44">
        <f t="shared" si="113"/>
        <v>0</v>
      </c>
      <c r="L540" s="44">
        <f t="shared" si="114"/>
        <v>0</v>
      </c>
      <c r="M540" s="44">
        <f t="shared" ca="1" si="119"/>
        <v>-7.6344211016142547E-4</v>
      </c>
      <c r="N540" s="44">
        <f t="shared" ca="1" si="115"/>
        <v>0</v>
      </c>
      <c r="O540" s="124">
        <f t="shared" ca="1" si="116"/>
        <v>0</v>
      </c>
      <c r="P540" s="44">
        <f t="shared" ca="1" si="117"/>
        <v>0</v>
      </c>
      <c r="Q540" s="44">
        <f t="shared" ca="1" si="118"/>
        <v>0</v>
      </c>
      <c r="R540" s="28">
        <f t="shared" ca="1" si="120"/>
        <v>7.6344211016142547E-4</v>
      </c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</row>
    <row r="541" spans="1:35">
      <c r="A541" s="28"/>
      <c r="B541" s="28"/>
      <c r="C541" s="121"/>
      <c r="D541" s="123">
        <f t="shared" si="108"/>
        <v>0</v>
      </c>
      <c r="E541" s="123">
        <f t="shared" si="108"/>
        <v>0</v>
      </c>
      <c r="F541" s="44">
        <f t="shared" si="109"/>
        <v>0</v>
      </c>
      <c r="G541" s="44">
        <f t="shared" si="109"/>
        <v>0</v>
      </c>
      <c r="H541" s="44">
        <f t="shared" si="110"/>
        <v>0</v>
      </c>
      <c r="I541" s="44">
        <f t="shared" si="111"/>
        <v>0</v>
      </c>
      <c r="J541" s="44">
        <f t="shared" si="112"/>
        <v>0</v>
      </c>
      <c r="K541" s="44">
        <f t="shared" si="113"/>
        <v>0</v>
      </c>
      <c r="L541" s="44">
        <f t="shared" si="114"/>
        <v>0</v>
      </c>
      <c r="M541" s="44">
        <f t="shared" ca="1" si="119"/>
        <v>-7.6344211016142547E-4</v>
      </c>
      <c r="N541" s="44">
        <f t="shared" ca="1" si="115"/>
        <v>0</v>
      </c>
      <c r="O541" s="124">
        <f t="shared" ca="1" si="116"/>
        <v>0</v>
      </c>
      <c r="P541" s="44">
        <f t="shared" ca="1" si="117"/>
        <v>0</v>
      </c>
      <c r="Q541" s="44">
        <f t="shared" ca="1" si="118"/>
        <v>0</v>
      </c>
      <c r="R541" s="28">
        <f t="shared" ca="1" si="120"/>
        <v>7.6344211016142547E-4</v>
      </c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</row>
    <row r="542" spans="1:35">
      <c r="A542" s="28"/>
      <c r="B542" s="28"/>
      <c r="C542" s="121"/>
      <c r="D542" s="123">
        <f t="shared" si="108"/>
        <v>0</v>
      </c>
      <c r="E542" s="123">
        <f t="shared" si="108"/>
        <v>0</v>
      </c>
      <c r="F542" s="44">
        <f t="shared" si="109"/>
        <v>0</v>
      </c>
      <c r="G542" s="44">
        <f t="shared" si="109"/>
        <v>0</v>
      </c>
      <c r="H542" s="44">
        <f t="shared" si="110"/>
        <v>0</v>
      </c>
      <c r="I542" s="44">
        <f t="shared" si="111"/>
        <v>0</v>
      </c>
      <c r="J542" s="44">
        <f t="shared" si="112"/>
        <v>0</v>
      </c>
      <c r="K542" s="44">
        <f t="shared" si="113"/>
        <v>0</v>
      </c>
      <c r="L542" s="44">
        <f t="shared" si="114"/>
        <v>0</v>
      </c>
      <c r="M542" s="44">
        <f t="shared" ca="1" si="119"/>
        <v>-7.6344211016142547E-4</v>
      </c>
      <c r="N542" s="44">
        <f t="shared" ca="1" si="115"/>
        <v>0</v>
      </c>
      <c r="O542" s="124">
        <f t="shared" ca="1" si="116"/>
        <v>0</v>
      </c>
      <c r="P542" s="44">
        <f t="shared" ca="1" si="117"/>
        <v>0</v>
      </c>
      <c r="Q542" s="44">
        <f t="shared" ca="1" si="118"/>
        <v>0</v>
      </c>
      <c r="R542" s="28">
        <f t="shared" ca="1" si="120"/>
        <v>7.6344211016142547E-4</v>
      </c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</row>
    <row r="543" spans="1:35">
      <c r="A543" s="28"/>
      <c r="B543" s="28"/>
      <c r="C543" s="121"/>
      <c r="D543" s="123">
        <f t="shared" si="108"/>
        <v>0</v>
      </c>
      <c r="E543" s="123">
        <f t="shared" si="108"/>
        <v>0</v>
      </c>
      <c r="F543" s="44">
        <f t="shared" si="109"/>
        <v>0</v>
      </c>
      <c r="G543" s="44">
        <f t="shared" si="109"/>
        <v>0</v>
      </c>
      <c r="H543" s="44">
        <f t="shared" si="110"/>
        <v>0</v>
      </c>
      <c r="I543" s="44">
        <f t="shared" si="111"/>
        <v>0</v>
      </c>
      <c r="J543" s="44">
        <f t="shared" si="112"/>
        <v>0</v>
      </c>
      <c r="K543" s="44">
        <f t="shared" si="113"/>
        <v>0</v>
      </c>
      <c r="L543" s="44">
        <f t="shared" si="114"/>
        <v>0</v>
      </c>
      <c r="M543" s="44">
        <f t="shared" ca="1" si="119"/>
        <v>-7.6344211016142547E-4</v>
      </c>
      <c r="N543" s="44">
        <f t="shared" ca="1" si="115"/>
        <v>0</v>
      </c>
      <c r="O543" s="124">
        <f t="shared" ca="1" si="116"/>
        <v>0</v>
      </c>
      <c r="P543" s="44">
        <f t="shared" ca="1" si="117"/>
        <v>0</v>
      </c>
      <c r="Q543" s="44">
        <f t="shared" ca="1" si="118"/>
        <v>0</v>
      </c>
      <c r="R543" s="28">
        <f t="shared" ca="1" si="120"/>
        <v>7.6344211016142547E-4</v>
      </c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</row>
    <row r="544" spans="1:35">
      <c r="A544" s="28"/>
      <c r="B544" s="28"/>
      <c r="C544" s="121"/>
      <c r="D544" s="123">
        <f t="shared" si="108"/>
        <v>0</v>
      </c>
      <c r="E544" s="123">
        <f t="shared" si="108"/>
        <v>0</v>
      </c>
      <c r="F544" s="44">
        <f t="shared" si="109"/>
        <v>0</v>
      </c>
      <c r="G544" s="44">
        <f t="shared" si="109"/>
        <v>0</v>
      </c>
      <c r="H544" s="44">
        <f t="shared" si="110"/>
        <v>0</v>
      </c>
      <c r="I544" s="44">
        <f t="shared" si="111"/>
        <v>0</v>
      </c>
      <c r="J544" s="44">
        <f t="shared" si="112"/>
        <v>0</v>
      </c>
      <c r="K544" s="44">
        <f t="shared" si="113"/>
        <v>0</v>
      </c>
      <c r="L544" s="44">
        <f t="shared" si="114"/>
        <v>0</v>
      </c>
      <c r="M544" s="44">
        <f t="shared" ca="1" si="119"/>
        <v>-7.6344211016142547E-4</v>
      </c>
      <c r="N544" s="44">
        <f t="shared" ca="1" si="115"/>
        <v>0</v>
      </c>
      <c r="O544" s="124">
        <f t="shared" ca="1" si="116"/>
        <v>0</v>
      </c>
      <c r="P544" s="44">
        <f t="shared" ca="1" si="117"/>
        <v>0</v>
      </c>
      <c r="Q544" s="44">
        <f t="shared" ca="1" si="118"/>
        <v>0</v>
      </c>
      <c r="R544" s="28">
        <f t="shared" ca="1" si="120"/>
        <v>7.6344211016142547E-4</v>
      </c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</row>
    <row r="545" spans="1:35">
      <c r="A545" s="28"/>
      <c r="B545" s="28"/>
      <c r="C545" s="121"/>
      <c r="D545" s="123">
        <f t="shared" si="108"/>
        <v>0</v>
      </c>
      <c r="E545" s="123">
        <f t="shared" si="108"/>
        <v>0</v>
      </c>
      <c r="F545" s="44">
        <f t="shared" si="109"/>
        <v>0</v>
      </c>
      <c r="G545" s="44">
        <f t="shared" si="109"/>
        <v>0</v>
      </c>
      <c r="H545" s="44">
        <f t="shared" si="110"/>
        <v>0</v>
      </c>
      <c r="I545" s="44">
        <f t="shared" si="111"/>
        <v>0</v>
      </c>
      <c r="J545" s="44">
        <f t="shared" si="112"/>
        <v>0</v>
      </c>
      <c r="K545" s="44">
        <f t="shared" si="113"/>
        <v>0</v>
      </c>
      <c r="L545" s="44">
        <f t="shared" si="114"/>
        <v>0</v>
      </c>
      <c r="M545" s="44">
        <f t="shared" ca="1" si="119"/>
        <v>-7.6344211016142547E-4</v>
      </c>
      <c r="N545" s="44">
        <f t="shared" ca="1" si="115"/>
        <v>0</v>
      </c>
      <c r="O545" s="124">
        <f t="shared" ca="1" si="116"/>
        <v>0</v>
      </c>
      <c r="P545" s="44">
        <f t="shared" ca="1" si="117"/>
        <v>0</v>
      </c>
      <c r="Q545" s="44">
        <f t="shared" ca="1" si="118"/>
        <v>0</v>
      </c>
      <c r="R545" s="28">
        <f t="shared" ca="1" si="120"/>
        <v>7.6344211016142547E-4</v>
      </c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</row>
    <row r="546" spans="1:35">
      <c r="A546" s="28"/>
      <c r="B546" s="28"/>
      <c r="C546" s="121"/>
      <c r="D546" s="123">
        <f t="shared" si="108"/>
        <v>0</v>
      </c>
      <c r="E546" s="123">
        <f t="shared" si="108"/>
        <v>0</v>
      </c>
      <c r="F546" s="44">
        <f t="shared" si="109"/>
        <v>0</v>
      </c>
      <c r="G546" s="44">
        <f t="shared" si="109"/>
        <v>0</v>
      </c>
      <c r="H546" s="44">
        <f t="shared" si="110"/>
        <v>0</v>
      </c>
      <c r="I546" s="44">
        <f t="shared" si="111"/>
        <v>0</v>
      </c>
      <c r="J546" s="44">
        <f t="shared" si="112"/>
        <v>0</v>
      </c>
      <c r="K546" s="44">
        <f t="shared" si="113"/>
        <v>0</v>
      </c>
      <c r="L546" s="44">
        <f t="shared" si="114"/>
        <v>0</v>
      </c>
      <c r="M546" s="44">
        <f t="shared" ca="1" si="119"/>
        <v>-7.6344211016142547E-4</v>
      </c>
      <c r="N546" s="44">
        <f t="shared" ca="1" si="115"/>
        <v>0</v>
      </c>
      <c r="O546" s="124">
        <f t="shared" ca="1" si="116"/>
        <v>0</v>
      </c>
      <c r="P546" s="44">
        <f t="shared" ca="1" si="117"/>
        <v>0</v>
      </c>
      <c r="Q546" s="44">
        <f t="shared" ca="1" si="118"/>
        <v>0</v>
      </c>
      <c r="R546" s="28">
        <f t="shared" ca="1" si="120"/>
        <v>7.6344211016142547E-4</v>
      </c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</row>
    <row r="547" spans="1:35">
      <c r="A547" s="28"/>
      <c r="B547" s="28"/>
      <c r="C547" s="121"/>
      <c r="D547" s="123">
        <f t="shared" si="108"/>
        <v>0</v>
      </c>
      <c r="E547" s="123">
        <f t="shared" si="108"/>
        <v>0</v>
      </c>
      <c r="F547" s="44">
        <f t="shared" si="109"/>
        <v>0</v>
      </c>
      <c r="G547" s="44">
        <f t="shared" si="109"/>
        <v>0</v>
      </c>
      <c r="H547" s="44">
        <f t="shared" si="110"/>
        <v>0</v>
      </c>
      <c r="I547" s="44">
        <f t="shared" si="111"/>
        <v>0</v>
      </c>
      <c r="J547" s="44">
        <f t="shared" si="112"/>
        <v>0</v>
      </c>
      <c r="K547" s="44">
        <f t="shared" si="113"/>
        <v>0</v>
      </c>
      <c r="L547" s="44">
        <f t="shared" si="114"/>
        <v>0</v>
      </c>
      <c r="M547" s="44">
        <f t="shared" ca="1" si="119"/>
        <v>-7.6344211016142547E-4</v>
      </c>
      <c r="N547" s="44">
        <f t="shared" ca="1" si="115"/>
        <v>0</v>
      </c>
      <c r="O547" s="124">
        <f t="shared" ca="1" si="116"/>
        <v>0</v>
      </c>
      <c r="P547" s="44">
        <f t="shared" ca="1" si="117"/>
        <v>0</v>
      </c>
      <c r="Q547" s="44">
        <f t="shared" ca="1" si="118"/>
        <v>0</v>
      </c>
      <c r="R547" s="28">
        <f t="shared" ca="1" si="120"/>
        <v>7.6344211016142547E-4</v>
      </c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</row>
    <row r="548" spans="1:35">
      <c r="A548" s="28"/>
      <c r="B548" s="28"/>
      <c r="C548" s="121"/>
      <c r="D548" s="123">
        <f t="shared" si="108"/>
        <v>0</v>
      </c>
      <c r="E548" s="123">
        <f t="shared" si="108"/>
        <v>0</v>
      </c>
      <c r="F548" s="44">
        <f t="shared" si="109"/>
        <v>0</v>
      </c>
      <c r="G548" s="44">
        <f t="shared" si="109"/>
        <v>0</v>
      </c>
      <c r="H548" s="44">
        <f t="shared" si="110"/>
        <v>0</v>
      </c>
      <c r="I548" s="44">
        <f t="shared" si="111"/>
        <v>0</v>
      </c>
      <c r="J548" s="44">
        <f t="shared" si="112"/>
        <v>0</v>
      </c>
      <c r="K548" s="44">
        <f t="shared" si="113"/>
        <v>0</v>
      </c>
      <c r="L548" s="44">
        <f t="shared" si="114"/>
        <v>0</v>
      </c>
      <c r="M548" s="44">
        <f t="shared" ca="1" si="119"/>
        <v>-7.6344211016142547E-4</v>
      </c>
      <c r="N548" s="44">
        <f t="shared" ca="1" si="115"/>
        <v>0</v>
      </c>
      <c r="O548" s="124">
        <f t="shared" ca="1" si="116"/>
        <v>0</v>
      </c>
      <c r="P548" s="44">
        <f t="shared" ca="1" si="117"/>
        <v>0</v>
      </c>
      <c r="Q548" s="44">
        <f t="shared" ca="1" si="118"/>
        <v>0</v>
      </c>
      <c r="R548" s="28">
        <f t="shared" ca="1" si="120"/>
        <v>7.6344211016142547E-4</v>
      </c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</row>
    <row r="549" spans="1:35">
      <c r="A549" s="28"/>
      <c r="B549" s="28"/>
      <c r="C549" s="121"/>
      <c r="D549" s="123">
        <f t="shared" si="108"/>
        <v>0</v>
      </c>
      <c r="E549" s="123">
        <f t="shared" si="108"/>
        <v>0</v>
      </c>
      <c r="F549" s="44">
        <f t="shared" si="109"/>
        <v>0</v>
      </c>
      <c r="G549" s="44">
        <f t="shared" si="109"/>
        <v>0</v>
      </c>
      <c r="H549" s="44">
        <f t="shared" si="110"/>
        <v>0</v>
      </c>
      <c r="I549" s="44">
        <f t="shared" si="111"/>
        <v>0</v>
      </c>
      <c r="J549" s="44">
        <f t="shared" si="112"/>
        <v>0</v>
      </c>
      <c r="K549" s="44">
        <f t="shared" si="113"/>
        <v>0</v>
      </c>
      <c r="L549" s="44">
        <f t="shared" si="114"/>
        <v>0</v>
      </c>
      <c r="M549" s="44">
        <f t="shared" ca="1" si="119"/>
        <v>-7.6344211016142547E-4</v>
      </c>
      <c r="N549" s="44">
        <f t="shared" ca="1" si="115"/>
        <v>0</v>
      </c>
      <c r="O549" s="124">
        <f t="shared" ca="1" si="116"/>
        <v>0</v>
      </c>
      <c r="P549" s="44">
        <f t="shared" ca="1" si="117"/>
        <v>0</v>
      </c>
      <c r="Q549" s="44">
        <f t="shared" ca="1" si="118"/>
        <v>0</v>
      </c>
      <c r="R549" s="28">
        <f t="shared" ca="1" si="120"/>
        <v>7.6344211016142547E-4</v>
      </c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</row>
    <row r="550" spans="1:35">
      <c r="A550" s="28"/>
      <c r="B550" s="28"/>
      <c r="C550" s="121"/>
      <c r="D550" s="123">
        <f t="shared" si="108"/>
        <v>0</v>
      </c>
      <c r="E550" s="123">
        <f t="shared" si="108"/>
        <v>0</v>
      </c>
      <c r="F550" s="44">
        <f t="shared" si="109"/>
        <v>0</v>
      </c>
      <c r="G550" s="44">
        <f t="shared" si="109"/>
        <v>0</v>
      </c>
      <c r="H550" s="44">
        <f t="shared" si="110"/>
        <v>0</v>
      </c>
      <c r="I550" s="44">
        <f t="shared" si="111"/>
        <v>0</v>
      </c>
      <c r="J550" s="44">
        <f t="shared" si="112"/>
        <v>0</v>
      </c>
      <c r="K550" s="44">
        <f t="shared" si="113"/>
        <v>0</v>
      </c>
      <c r="L550" s="44">
        <f t="shared" si="114"/>
        <v>0</v>
      </c>
      <c r="M550" s="44">
        <f t="shared" ca="1" si="119"/>
        <v>-7.6344211016142547E-4</v>
      </c>
      <c r="N550" s="44">
        <f t="shared" ca="1" si="115"/>
        <v>0</v>
      </c>
      <c r="O550" s="124">
        <f t="shared" ca="1" si="116"/>
        <v>0</v>
      </c>
      <c r="P550" s="44">
        <f t="shared" ca="1" si="117"/>
        <v>0</v>
      </c>
      <c r="Q550" s="44">
        <f t="shared" ca="1" si="118"/>
        <v>0</v>
      </c>
      <c r="R550" s="28">
        <f t="shared" ca="1" si="120"/>
        <v>7.6344211016142547E-4</v>
      </c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</row>
    <row r="551" spans="1:35">
      <c r="A551" s="28"/>
      <c r="B551" s="28"/>
      <c r="C551" s="121"/>
      <c r="D551" s="123">
        <f t="shared" si="108"/>
        <v>0</v>
      </c>
      <c r="E551" s="123">
        <f t="shared" si="108"/>
        <v>0</v>
      </c>
      <c r="F551" s="44">
        <f t="shared" si="109"/>
        <v>0</v>
      </c>
      <c r="G551" s="44">
        <f t="shared" si="109"/>
        <v>0</v>
      </c>
      <c r="H551" s="44">
        <f t="shared" si="110"/>
        <v>0</v>
      </c>
      <c r="I551" s="44">
        <f t="shared" si="111"/>
        <v>0</v>
      </c>
      <c r="J551" s="44">
        <f t="shared" si="112"/>
        <v>0</v>
      </c>
      <c r="K551" s="44">
        <f t="shared" si="113"/>
        <v>0</v>
      </c>
      <c r="L551" s="44">
        <f t="shared" si="114"/>
        <v>0</v>
      </c>
      <c r="M551" s="44">
        <f t="shared" ca="1" si="119"/>
        <v>-7.6344211016142547E-4</v>
      </c>
      <c r="N551" s="44">
        <f t="shared" ca="1" si="115"/>
        <v>0</v>
      </c>
      <c r="O551" s="124">
        <f t="shared" ca="1" si="116"/>
        <v>0</v>
      </c>
      <c r="P551" s="44">
        <f t="shared" ca="1" si="117"/>
        <v>0</v>
      </c>
      <c r="Q551" s="44">
        <f t="shared" ca="1" si="118"/>
        <v>0</v>
      </c>
      <c r="R551" s="28">
        <f t="shared" ca="1" si="120"/>
        <v>7.6344211016142547E-4</v>
      </c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</row>
    <row r="552" spans="1:35">
      <c r="A552" s="28"/>
      <c r="B552" s="28"/>
      <c r="C552" s="121"/>
      <c r="D552" s="123">
        <f t="shared" si="108"/>
        <v>0</v>
      </c>
      <c r="E552" s="123">
        <f t="shared" si="108"/>
        <v>0</v>
      </c>
      <c r="F552" s="44">
        <f t="shared" si="109"/>
        <v>0</v>
      </c>
      <c r="G552" s="44">
        <f t="shared" si="109"/>
        <v>0</v>
      </c>
      <c r="H552" s="44">
        <f t="shared" si="110"/>
        <v>0</v>
      </c>
      <c r="I552" s="44">
        <f t="shared" si="111"/>
        <v>0</v>
      </c>
      <c r="J552" s="44">
        <f t="shared" si="112"/>
        <v>0</v>
      </c>
      <c r="K552" s="44">
        <f t="shared" si="113"/>
        <v>0</v>
      </c>
      <c r="L552" s="44">
        <f t="shared" si="114"/>
        <v>0</v>
      </c>
      <c r="M552" s="44">
        <f t="shared" ca="1" si="119"/>
        <v>-7.6344211016142547E-4</v>
      </c>
      <c r="N552" s="44">
        <f t="shared" ca="1" si="115"/>
        <v>0</v>
      </c>
      <c r="O552" s="124">
        <f t="shared" ca="1" si="116"/>
        <v>0</v>
      </c>
      <c r="P552" s="44">
        <f t="shared" ca="1" si="117"/>
        <v>0</v>
      </c>
      <c r="Q552" s="44">
        <f t="shared" ca="1" si="118"/>
        <v>0</v>
      </c>
      <c r="R552" s="28">
        <f t="shared" ca="1" si="120"/>
        <v>7.6344211016142547E-4</v>
      </c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</row>
    <row r="553" spans="1:35">
      <c r="A553" s="28"/>
      <c r="B553" s="28"/>
      <c r="C553" s="121"/>
      <c r="D553" s="123">
        <f t="shared" si="108"/>
        <v>0</v>
      </c>
      <c r="E553" s="123">
        <f t="shared" si="108"/>
        <v>0</v>
      </c>
      <c r="F553" s="44">
        <f t="shared" si="109"/>
        <v>0</v>
      </c>
      <c r="G553" s="44">
        <f t="shared" si="109"/>
        <v>0</v>
      </c>
      <c r="H553" s="44">
        <f t="shared" si="110"/>
        <v>0</v>
      </c>
      <c r="I553" s="44">
        <f t="shared" si="111"/>
        <v>0</v>
      </c>
      <c r="J553" s="44">
        <f t="shared" si="112"/>
        <v>0</v>
      </c>
      <c r="K553" s="44">
        <f t="shared" si="113"/>
        <v>0</v>
      </c>
      <c r="L553" s="44">
        <f t="shared" si="114"/>
        <v>0</v>
      </c>
      <c r="M553" s="44">
        <f t="shared" ca="1" si="119"/>
        <v>-7.6344211016142547E-4</v>
      </c>
      <c r="N553" s="44">
        <f t="shared" ca="1" si="115"/>
        <v>0</v>
      </c>
      <c r="O553" s="124">
        <f t="shared" ca="1" si="116"/>
        <v>0</v>
      </c>
      <c r="P553" s="44">
        <f t="shared" ca="1" si="117"/>
        <v>0</v>
      </c>
      <c r="Q553" s="44">
        <f t="shared" ca="1" si="118"/>
        <v>0</v>
      </c>
      <c r="R553" s="28">
        <f t="shared" ca="1" si="120"/>
        <v>7.6344211016142547E-4</v>
      </c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</row>
    <row r="554" spans="1:35">
      <c r="A554" s="28"/>
      <c r="B554" s="28"/>
      <c r="C554" s="121"/>
      <c r="D554" s="123">
        <f t="shared" si="108"/>
        <v>0</v>
      </c>
      <c r="E554" s="123">
        <f t="shared" si="108"/>
        <v>0</v>
      </c>
      <c r="F554" s="44">
        <f t="shared" si="109"/>
        <v>0</v>
      </c>
      <c r="G554" s="44">
        <f t="shared" si="109"/>
        <v>0</v>
      </c>
      <c r="H554" s="44">
        <f t="shared" si="110"/>
        <v>0</v>
      </c>
      <c r="I554" s="44">
        <f t="shared" si="111"/>
        <v>0</v>
      </c>
      <c r="J554" s="44">
        <f t="shared" si="112"/>
        <v>0</v>
      </c>
      <c r="K554" s="44">
        <f t="shared" si="113"/>
        <v>0</v>
      </c>
      <c r="L554" s="44">
        <f t="shared" si="114"/>
        <v>0</v>
      </c>
      <c r="M554" s="44">
        <f t="shared" ca="1" si="119"/>
        <v>-7.6344211016142547E-4</v>
      </c>
      <c r="N554" s="44">
        <f t="shared" ca="1" si="115"/>
        <v>0</v>
      </c>
      <c r="O554" s="124">
        <f t="shared" ca="1" si="116"/>
        <v>0</v>
      </c>
      <c r="P554" s="44">
        <f t="shared" ca="1" si="117"/>
        <v>0</v>
      </c>
      <c r="Q554" s="44">
        <f t="shared" ca="1" si="118"/>
        <v>0</v>
      </c>
      <c r="R554" s="28">
        <f t="shared" ca="1" si="120"/>
        <v>7.6344211016142547E-4</v>
      </c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</row>
    <row r="555" spans="1:35">
      <c r="A555" s="28"/>
      <c r="B555" s="28"/>
      <c r="C555" s="121"/>
      <c r="D555" s="123">
        <f t="shared" si="108"/>
        <v>0</v>
      </c>
      <c r="E555" s="123">
        <f t="shared" si="108"/>
        <v>0</v>
      </c>
      <c r="F555" s="44">
        <f t="shared" si="109"/>
        <v>0</v>
      </c>
      <c r="G555" s="44">
        <f t="shared" si="109"/>
        <v>0</v>
      </c>
      <c r="H555" s="44">
        <f t="shared" si="110"/>
        <v>0</v>
      </c>
      <c r="I555" s="44">
        <f t="shared" si="111"/>
        <v>0</v>
      </c>
      <c r="J555" s="44">
        <f t="shared" si="112"/>
        <v>0</v>
      </c>
      <c r="K555" s="44">
        <f t="shared" si="113"/>
        <v>0</v>
      </c>
      <c r="L555" s="44">
        <f t="shared" si="114"/>
        <v>0</v>
      </c>
      <c r="M555" s="44">
        <f t="shared" ca="1" si="119"/>
        <v>-7.6344211016142547E-4</v>
      </c>
      <c r="N555" s="44">
        <f t="shared" ca="1" si="115"/>
        <v>0</v>
      </c>
      <c r="O555" s="124">
        <f t="shared" ca="1" si="116"/>
        <v>0</v>
      </c>
      <c r="P555" s="44">
        <f t="shared" ca="1" si="117"/>
        <v>0</v>
      </c>
      <c r="Q555" s="44">
        <f t="shared" ca="1" si="118"/>
        <v>0</v>
      </c>
      <c r="R555" s="28">
        <f t="shared" ca="1" si="120"/>
        <v>7.6344211016142547E-4</v>
      </c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</row>
    <row r="556" spans="1:35">
      <c r="A556" s="28"/>
      <c r="B556" s="28"/>
      <c r="C556" s="121"/>
      <c r="D556" s="123">
        <f t="shared" si="108"/>
        <v>0</v>
      </c>
      <c r="E556" s="123">
        <f t="shared" si="108"/>
        <v>0</v>
      </c>
      <c r="F556" s="44">
        <f t="shared" si="109"/>
        <v>0</v>
      </c>
      <c r="G556" s="44">
        <f t="shared" si="109"/>
        <v>0</v>
      </c>
      <c r="H556" s="44">
        <f t="shared" si="110"/>
        <v>0</v>
      </c>
      <c r="I556" s="44">
        <f t="shared" si="111"/>
        <v>0</v>
      </c>
      <c r="J556" s="44">
        <f t="shared" si="112"/>
        <v>0</v>
      </c>
      <c r="K556" s="44">
        <f t="shared" si="113"/>
        <v>0</v>
      </c>
      <c r="L556" s="44">
        <f t="shared" si="114"/>
        <v>0</v>
      </c>
      <c r="M556" s="44">
        <f t="shared" ca="1" si="119"/>
        <v>-7.6344211016142547E-4</v>
      </c>
      <c r="N556" s="44">
        <f t="shared" ca="1" si="115"/>
        <v>0</v>
      </c>
      <c r="O556" s="124">
        <f t="shared" ca="1" si="116"/>
        <v>0</v>
      </c>
      <c r="P556" s="44">
        <f t="shared" ca="1" si="117"/>
        <v>0</v>
      </c>
      <c r="Q556" s="44">
        <f t="shared" ca="1" si="118"/>
        <v>0</v>
      </c>
      <c r="R556" s="28">
        <f t="shared" ca="1" si="120"/>
        <v>7.6344211016142547E-4</v>
      </c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</row>
    <row r="557" spans="1:35">
      <c r="A557" s="28"/>
      <c r="B557" s="28"/>
      <c r="C557" s="121"/>
      <c r="D557" s="123">
        <f t="shared" si="108"/>
        <v>0</v>
      </c>
      <c r="E557" s="123">
        <f t="shared" si="108"/>
        <v>0</v>
      </c>
      <c r="F557" s="44">
        <f t="shared" si="109"/>
        <v>0</v>
      </c>
      <c r="G557" s="44">
        <f t="shared" si="109"/>
        <v>0</v>
      </c>
      <c r="H557" s="44">
        <f t="shared" si="110"/>
        <v>0</v>
      </c>
      <c r="I557" s="44">
        <f t="shared" si="111"/>
        <v>0</v>
      </c>
      <c r="J557" s="44">
        <f t="shared" si="112"/>
        <v>0</v>
      </c>
      <c r="K557" s="44">
        <f t="shared" si="113"/>
        <v>0</v>
      </c>
      <c r="L557" s="44">
        <f t="shared" si="114"/>
        <v>0</v>
      </c>
      <c r="M557" s="44">
        <f t="shared" ca="1" si="119"/>
        <v>-7.6344211016142547E-4</v>
      </c>
      <c r="N557" s="44">
        <f t="shared" ca="1" si="115"/>
        <v>0</v>
      </c>
      <c r="O557" s="124">
        <f t="shared" ca="1" si="116"/>
        <v>0</v>
      </c>
      <c r="P557" s="44">
        <f t="shared" ca="1" si="117"/>
        <v>0</v>
      </c>
      <c r="Q557" s="44">
        <f t="shared" ca="1" si="118"/>
        <v>0</v>
      </c>
      <c r="R557" s="28">
        <f t="shared" ca="1" si="120"/>
        <v>7.6344211016142547E-4</v>
      </c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</row>
    <row r="558" spans="1:35">
      <c r="A558" s="28"/>
      <c r="B558" s="28"/>
      <c r="C558" s="121"/>
      <c r="D558" s="123">
        <f t="shared" si="108"/>
        <v>0</v>
      </c>
      <c r="E558" s="123">
        <f t="shared" si="108"/>
        <v>0</v>
      </c>
      <c r="F558" s="44">
        <f t="shared" si="109"/>
        <v>0</v>
      </c>
      <c r="G558" s="44">
        <f t="shared" si="109"/>
        <v>0</v>
      </c>
      <c r="H558" s="44">
        <f t="shared" si="110"/>
        <v>0</v>
      </c>
      <c r="I558" s="44">
        <f t="shared" si="111"/>
        <v>0</v>
      </c>
      <c r="J558" s="44">
        <f t="shared" si="112"/>
        <v>0</v>
      </c>
      <c r="K558" s="44">
        <f t="shared" si="113"/>
        <v>0</v>
      </c>
      <c r="L558" s="44">
        <f t="shared" si="114"/>
        <v>0</v>
      </c>
      <c r="M558" s="44">
        <f t="shared" ca="1" si="119"/>
        <v>-7.6344211016142547E-4</v>
      </c>
      <c r="N558" s="44">
        <f t="shared" ca="1" si="115"/>
        <v>0</v>
      </c>
      <c r="O558" s="124">
        <f t="shared" ca="1" si="116"/>
        <v>0</v>
      </c>
      <c r="P558" s="44">
        <f t="shared" ca="1" si="117"/>
        <v>0</v>
      </c>
      <c r="Q558" s="44">
        <f t="shared" ca="1" si="118"/>
        <v>0</v>
      </c>
      <c r="R558" s="28">
        <f t="shared" ca="1" si="120"/>
        <v>7.6344211016142547E-4</v>
      </c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</row>
    <row r="559" spans="1:35">
      <c r="A559" s="28"/>
      <c r="B559" s="28"/>
      <c r="C559" s="121"/>
      <c r="D559" s="123">
        <f t="shared" si="108"/>
        <v>0</v>
      </c>
      <c r="E559" s="123">
        <f t="shared" si="108"/>
        <v>0</v>
      </c>
      <c r="F559" s="44">
        <f t="shared" si="109"/>
        <v>0</v>
      </c>
      <c r="G559" s="44">
        <f t="shared" si="109"/>
        <v>0</v>
      </c>
      <c r="H559" s="44">
        <f t="shared" si="110"/>
        <v>0</v>
      </c>
      <c r="I559" s="44">
        <f t="shared" si="111"/>
        <v>0</v>
      </c>
      <c r="J559" s="44">
        <f t="shared" si="112"/>
        <v>0</v>
      </c>
      <c r="K559" s="44">
        <f t="shared" si="113"/>
        <v>0</v>
      </c>
      <c r="L559" s="44">
        <f t="shared" si="114"/>
        <v>0</v>
      </c>
      <c r="M559" s="44">
        <f t="shared" ca="1" si="119"/>
        <v>-7.6344211016142547E-4</v>
      </c>
      <c r="N559" s="44">
        <f t="shared" ca="1" si="115"/>
        <v>0</v>
      </c>
      <c r="O559" s="124">
        <f t="shared" ca="1" si="116"/>
        <v>0</v>
      </c>
      <c r="P559" s="44">
        <f t="shared" ca="1" si="117"/>
        <v>0</v>
      </c>
      <c r="Q559" s="44">
        <f t="shared" ca="1" si="118"/>
        <v>0</v>
      </c>
      <c r="R559" s="28">
        <f t="shared" ca="1" si="120"/>
        <v>7.6344211016142547E-4</v>
      </c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</row>
    <row r="560" spans="1:35">
      <c r="A560" s="28"/>
      <c r="B560" s="28"/>
      <c r="C560" s="121"/>
      <c r="D560" s="123">
        <f t="shared" si="108"/>
        <v>0</v>
      </c>
      <c r="E560" s="123">
        <f t="shared" si="108"/>
        <v>0</v>
      </c>
      <c r="F560" s="44">
        <f t="shared" si="109"/>
        <v>0</v>
      </c>
      <c r="G560" s="44">
        <f t="shared" si="109"/>
        <v>0</v>
      </c>
      <c r="H560" s="44">
        <f t="shared" si="110"/>
        <v>0</v>
      </c>
      <c r="I560" s="44">
        <f t="shared" si="111"/>
        <v>0</v>
      </c>
      <c r="J560" s="44">
        <f t="shared" si="112"/>
        <v>0</v>
      </c>
      <c r="K560" s="44">
        <f t="shared" si="113"/>
        <v>0</v>
      </c>
      <c r="L560" s="44">
        <f t="shared" si="114"/>
        <v>0</v>
      </c>
      <c r="M560" s="44">
        <f t="shared" ca="1" si="119"/>
        <v>-7.6344211016142547E-4</v>
      </c>
      <c r="N560" s="44">
        <f t="shared" ca="1" si="115"/>
        <v>0</v>
      </c>
      <c r="O560" s="124">
        <f t="shared" ca="1" si="116"/>
        <v>0</v>
      </c>
      <c r="P560" s="44">
        <f t="shared" ca="1" si="117"/>
        <v>0</v>
      </c>
      <c r="Q560" s="44">
        <f t="shared" ca="1" si="118"/>
        <v>0</v>
      </c>
      <c r="R560" s="28">
        <f t="shared" ca="1" si="120"/>
        <v>7.6344211016142547E-4</v>
      </c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</row>
    <row r="561" spans="1:35">
      <c r="A561" s="28"/>
      <c r="B561" s="28"/>
      <c r="C561" s="121"/>
      <c r="D561" s="123">
        <f t="shared" si="108"/>
        <v>0</v>
      </c>
      <c r="E561" s="123">
        <f t="shared" si="108"/>
        <v>0</v>
      </c>
      <c r="F561" s="44">
        <f t="shared" si="109"/>
        <v>0</v>
      </c>
      <c r="G561" s="44">
        <f t="shared" si="109"/>
        <v>0</v>
      </c>
      <c r="H561" s="44">
        <f t="shared" si="110"/>
        <v>0</v>
      </c>
      <c r="I561" s="44">
        <f t="shared" si="111"/>
        <v>0</v>
      </c>
      <c r="J561" s="44">
        <f t="shared" si="112"/>
        <v>0</v>
      </c>
      <c r="K561" s="44">
        <f t="shared" si="113"/>
        <v>0</v>
      </c>
      <c r="L561" s="44">
        <f t="shared" si="114"/>
        <v>0</v>
      </c>
      <c r="M561" s="44">
        <f t="shared" ca="1" si="119"/>
        <v>-7.6344211016142547E-4</v>
      </c>
      <c r="N561" s="44">
        <f t="shared" ca="1" si="115"/>
        <v>0</v>
      </c>
      <c r="O561" s="124">
        <f t="shared" ca="1" si="116"/>
        <v>0</v>
      </c>
      <c r="P561" s="44">
        <f t="shared" ca="1" si="117"/>
        <v>0</v>
      </c>
      <c r="Q561" s="44">
        <f t="shared" ca="1" si="118"/>
        <v>0</v>
      </c>
      <c r="R561" s="28">
        <f t="shared" ca="1" si="120"/>
        <v>7.6344211016142547E-4</v>
      </c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</row>
    <row r="562" spans="1:35">
      <c r="A562" s="28"/>
      <c r="B562" s="28"/>
      <c r="C562" s="121"/>
      <c r="D562" s="123">
        <f t="shared" si="108"/>
        <v>0</v>
      </c>
      <c r="E562" s="123">
        <f t="shared" si="108"/>
        <v>0</v>
      </c>
      <c r="F562" s="44">
        <f t="shared" si="109"/>
        <v>0</v>
      </c>
      <c r="G562" s="44">
        <f t="shared" si="109"/>
        <v>0</v>
      </c>
      <c r="H562" s="44">
        <f t="shared" si="110"/>
        <v>0</v>
      </c>
      <c r="I562" s="44">
        <f t="shared" si="111"/>
        <v>0</v>
      </c>
      <c r="J562" s="44">
        <f t="shared" si="112"/>
        <v>0</v>
      </c>
      <c r="K562" s="44">
        <f t="shared" si="113"/>
        <v>0</v>
      </c>
      <c r="L562" s="44">
        <f t="shared" si="114"/>
        <v>0</v>
      </c>
      <c r="M562" s="44">
        <f t="shared" ca="1" si="119"/>
        <v>-7.6344211016142547E-4</v>
      </c>
      <c r="N562" s="44">
        <f t="shared" ca="1" si="115"/>
        <v>0</v>
      </c>
      <c r="O562" s="124">
        <f t="shared" ca="1" si="116"/>
        <v>0</v>
      </c>
      <c r="P562" s="44">
        <f t="shared" ca="1" si="117"/>
        <v>0</v>
      </c>
      <c r="Q562" s="44">
        <f t="shared" ca="1" si="118"/>
        <v>0</v>
      </c>
      <c r="R562" s="28">
        <f t="shared" ca="1" si="120"/>
        <v>7.6344211016142547E-4</v>
      </c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</row>
    <row r="563" spans="1:35">
      <c r="A563" s="28"/>
      <c r="B563" s="28"/>
      <c r="C563" s="121"/>
      <c r="D563" s="123">
        <f t="shared" si="108"/>
        <v>0</v>
      </c>
      <c r="E563" s="123">
        <f t="shared" si="108"/>
        <v>0</v>
      </c>
      <c r="F563" s="44">
        <f t="shared" si="109"/>
        <v>0</v>
      </c>
      <c r="G563" s="44">
        <f t="shared" si="109"/>
        <v>0</v>
      </c>
      <c r="H563" s="44">
        <f t="shared" si="110"/>
        <v>0</v>
      </c>
      <c r="I563" s="44">
        <f t="shared" si="111"/>
        <v>0</v>
      </c>
      <c r="J563" s="44">
        <f t="shared" si="112"/>
        <v>0</v>
      </c>
      <c r="K563" s="44">
        <f t="shared" si="113"/>
        <v>0</v>
      </c>
      <c r="L563" s="44">
        <f t="shared" si="114"/>
        <v>0</v>
      </c>
      <c r="M563" s="44">
        <f t="shared" ca="1" si="119"/>
        <v>-7.6344211016142547E-4</v>
      </c>
      <c r="N563" s="44">
        <f t="shared" ca="1" si="115"/>
        <v>0</v>
      </c>
      <c r="O563" s="124">
        <f t="shared" ca="1" si="116"/>
        <v>0</v>
      </c>
      <c r="P563" s="44">
        <f t="shared" ca="1" si="117"/>
        <v>0</v>
      </c>
      <c r="Q563" s="44">
        <f t="shared" ca="1" si="118"/>
        <v>0</v>
      </c>
      <c r="R563" s="28">
        <f t="shared" ca="1" si="120"/>
        <v>7.6344211016142547E-4</v>
      </c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</row>
    <row r="564" spans="1:35">
      <c r="A564" s="28"/>
      <c r="B564" s="28"/>
      <c r="C564" s="121"/>
      <c r="D564" s="123">
        <f t="shared" si="108"/>
        <v>0</v>
      </c>
      <c r="E564" s="123">
        <f t="shared" si="108"/>
        <v>0</v>
      </c>
      <c r="F564" s="44">
        <f t="shared" si="109"/>
        <v>0</v>
      </c>
      <c r="G564" s="44">
        <f t="shared" si="109"/>
        <v>0</v>
      </c>
      <c r="H564" s="44">
        <f t="shared" si="110"/>
        <v>0</v>
      </c>
      <c r="I564" s="44">
        <f t="shared" si="111"/>
        <v>0</v>
      </c>
      <c r="J564" s="44">
        <f t="shared" si="112"/>
        <v>0</v>
      </c>
      <c r="K564" s="44">
        <f t="shared" si="113"/>
        <v>0</v>
      </c>
      <c r="L564" s="44">
        <f t="shared" si="114"/>
        <v>0</v>
      </c>
      <c r="M564" s="44">
        <f t="shared" ca="1" si="119"/>
        <v>-7.6344211016142547E-4</v>
      </c>
      <c r="N564" s="44">
        <f t="shared" ca="1" si="115"/>
        <v>0</v>
      </c>
      <c r="O564" s="124">
        <f t="shared" ca="1" si="116"/>
        <v>0</v>
      </c>
      <c r="P564" s="44">
        <f t="shared" ca="1" si="117"/>
        <v>0</v>
      </c>
      <c r="Q564" s="44">
        <f t="shared" ca="1" si="118"/>
        <v>0</v>
      </c>
      <c r="R564" s="28">
        <f t="shared" ca="1" si="120"/>
        <v>7.6344211016142547E-4</v>
      </c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</row>
    <row r="565" spans="1:35">
      <c r="A565" s="28"/>
      <c r="B565" s="28"/>
      <c r="C565" s="121"/>
      <c r="D565" s="123">
        <f t="shared" si="108"/>
        <v>0</v>
      </c>
      <c r="E565" s="123">
        <f t="shared" si="108"/>
        <v>0</v>
      </c>
      <c r="F565" s="44">
        <f t="shared" si="109"/>
        <v>0</v>
      </c>
      <c r="G565" s="44">
        <f t="shared" si="109"/>
        <v>0</v>
      </c>
      <c r="H565" s="44">
        <f t="shared" si="110"/>
        <v>0</v>
      </c>
      <c r="I565" s="44">
        <f t="shared" si="111"/>
        <v>0</v>
      </c>
      <c r="J565" s="44">
        <f t="shared" si="112"/>
        <v>0</v>
      </c>
      <c r="K565" s="44">
        <f t="shared" si="113"/>
        <v>0</v>
      </c>
      <c r="L565" s="44">
        <f t="shared" si="114"/>
        <v>0</v>
      </c>
      <c r="M565" s="44">
        <f t="shared" ca="1" si="119"/>
        <v>-7.6344211016142547E-4</v>
      </c>
      <c r="N565" s="44">
        <f t="shared" ca="1" si="115"/>
        <v>0</v>
      </c>
      <c r="O565" s="124">
        <f t="shared" ca="1" si="116"/>
        <v>0</v>
      </c>
      <c r="P565" s="44">
        <f t="shared" ca="1" si="117"/>
        <v>0</v>
      </c>
      <c r="Q565" s="44">
        <f t="shared" ca="1" si="118"/>
        <v>0</v>
      </c>
      <c r="R565" s="28">
        <f t="shared" ca="1" si="120"/>
        <v>7.6344211016142547E-4</v>
      </c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</row>
    <row r="566" spans="1:35">
      <c r="A566" s="28"/>
      <c r="B566" s="28"/>
      <c r="C566" s="121"/>
      <c r="D566" s="123">
        <f t="shared" si="108"/>
        <v>0</v>
      </c>
      <c r="E566" s="123">
        <f t="shared" si="108"/>
        <v>0</v>
      </c>
      <c r="F566" s="44">
        <f t="shared" si="109"/>
        <v>0</v>
      </c>
      <c r="G566" s="44">
        <f t="shared" si="109"/>
        <v>0</v>
      </c>
      <c r="H566" s="44">
        <f t="shared" si="110"/>
        <v>0</v>
      </c>
      <c r="I566" s="44">
        <f t="shared" si="111"/>
        <v>0</v>
      </c>
      <c r="J566" s="44">
        <f t="shared" si="112"/>
        <v>0</v>
      </c>
      <c r="K566" s="44">
        <f t="shared" si="113"/>
        <v>0</v>
      </c>
      <c r="L566" s="44">
        <f t="shared" si="114"/>
        <v>0</v>
      </c>
      <c r="M566" s="44">
        <f t="shared" ca="1" si="119"/>
        <v>-7.6344211016142547E-4</v>
      </c>
      <c r="N566" s="44">
        <f t="shared" ca="1" si="115"/>
        <v>0</v>
      </c>
      <c r="O566" s="124">
        <f t="shared" ca="1" si="116"/>
        <v>0</v>
      </c>
      <c r="P566" s="44">
        <f t="shared" ca="1" si="117"/>
        <v>0</v>
      </c>
      <c r="Q566" s="44">
        <f t="shared" ca="1" si="118"/>
        <v>0</v>
      </c>
      <c r="R566" s="28">
        <f t="shared" ca="1" si="120"/>
        <v>7.6344211016142547E-4</v>
      </c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</row>
    <row r="567" spans="1:35">
      <c r="A567" s="28"/>
      <c r="B567" s="28"/>
      <c r="C567" s="121"/>
      <c r="D567" s="123">
        <f t="shared" si="108"/>
        <v>0</v>
      </c>
      <c r="E567" s="123">
        <f t="shared" si="108"/>
        <v>0</v>
      </c>
      <c r="F567" s="44">
        <f t="shared" si="109"/>
        <v>0</v>
      </c>
      <c r="G567" s="44">
        <f t="shared" si="109"/>
        <v>0</v>
      </c>
      <c r="H567" s="44">
        <f t="shared" si="110"/>
        <v>0</v>
      </c>
      <c r="I567" s="44">
        <f t="shared" si="111"/>
        <v>0</v>
      </c>
      <c r="J567" s="44">
        <f t="shared" si="112"/>
        <v>0</v>
      </c>
      <c r="K567" s="44">
        <f t="shared" si="113"/>
        <v>0</v>
      </c>
      <c r="L567" s="44">
        <f t="shared" si="114"/>
        <v>0</v>
      </c>
      <c r="M567" s="44">
        <f t="shared" ca="1" si="119"/>
        <v>-7.6344211016142547E-4</v>
      </c>
      <c r="N567" s="44">
        <f t="shared" ca="1" si="115"/>
        <v>0</v>
      </c>
      <c r="O567" s="124">
        <f t="shared" ca="1" si="116"/>
        <v>0</v>
      </c>
      <c r="P567" s="44">
        <f t="shared" ca="1" si="117"/>
        <v>0</v>
      </c>
      <c r="Q567" s="44">
        <f t="shared" ca="1" si="118"/>
        <v>0</v>
      </c>
      <c r="R567" s="28">
        <f t="shared" ca="1" si="120"/>
        <v>7.6344211016142547E-4</v>
      </c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</row>
    <row r="568" spans="1:35">
      <c r="A568" s="28"/>
      <c r="B568" s="28"/>
      <c r="C568" s="121"/>
      <c r="D568" s="123">
        <f t="shared" si="108"/>
        <v>0</v>
      </c>
      <c r="E568" s="123">
        <f t="shared" si="108"/>
        <v>0</v>
      </c>
      <c r="F568" s="44">
        <f t="shared" si="109"/>
        <v>0</v>
      </c>
      <c r="G568" s="44">
        <f t="shared" si="109"/>
        <v>0</v>
      </c>
      <c r="H568" s="44">
        <f t="shared" si="110"/>
        <v>0</v>
      </c>
      <c r="I568" s="44">
        <f t="shared" si="111"/>
        <v>0</v>
      </c>
      <c r="J568" s="44">
        <f t="shared" si="112"/>
        <v>0</v>
      </c>
      <c r="K568" s="44">
        <f t="shared" si="113"/>
        <v>0</v>
      </c>
      <c r="L568" s="44">
        <f t="shared" si="114"/>
        <v>0</v>
      </c>
      <c r="M568" s="44">
        <f t="shared" ca="1" si="119"/>
        <v>-7.6344211016142547E-4</v>
      </c>
      <c r="N568" s="44">
        <f t="shared" ca="1" si="115"/>
        <v>0</v>
      </c>
      <c r="O568" s="124">
        <f t="shared" ca="1" si="116"/>
        <v>0</v>
      </c>
      <c r="P568" s="44">
        <f t="shared" ca="1" si="117"/>
        <v>0</v>
      </c>
      <c r="Q568" s="44">
        <f t="shared" ca="1" si="118"/>
        <v>0</v>
      </c>
      <c r="R568" s="28">
        <f t="shared" ca="1" si="120"/>
        <v>7.6344211016142547E-4</v>
      </c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</row>
    <row r="569" spans="1:35">
      <c r="A569" s="28"/>
      <c r="B569" s="28"/>
      <c r="C569" s="121"/>
      <c r="D569" s="123">
        <f t="shared" si="108"/>
        <v>0</v>
      </c>
      <c r="E569" s="123">
        <f t="shared" si="108"/>
        <v>0</v>
      </c>
      <c r="F569" s="44">
        <f t="shared" si="109"/>
        <v>0</v>
      </c>
      <c r="G569" s="44">
        <f t="shared" si="109"/>
        <v>0</v>
      </c>
      <c r="H569" s="44">
        <f t="shared" si="110"/>
        <v>0</v>
      </c>
      <c r="I569" s="44">
        <f t="shared" si="111"/>
        <v>0</v>
      </c>
      <c r="J569" s="44">
        <f t="shared" si="112"/>
        <v>0</v>
      </c>
      <c r="K569" s="44">
        <f t="shared" si="113"/>
        <v>0</v>
      </c>
      <c r="L569" s="44">
        <f t="shared" si="114"/>
        <v>0</v>
      </c>
      <c r="M569" s="44">
        <f t="shared" ca="1" si="119"/>
        <v>-7.6344211016142547E-4</v>
      </c>
      <c r="N569" s="44">
        <f t="shared" ca="1" si="115"/>
        <v>0</v>
      </c>
      <c r="O569" s="124">
        <f t="shared" ca="1" si="116"/>
        <v>0</v>
      </c>
      <c r="P569" s="44">
        <f t="shared" ca="1" si="117"/>
        <v>0</v>
      </c>
      <c r="Q569" s="44">
        <f t="shared" ca="1" si="118"/>
        <v>0</v>
      </c>
      <c r="R569" s="28">
        <f t="shared" ca="1" si="120"/>
        <v>7.6344211016142547E-4</v>
      </c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</row>
    <row r="570" spans="1:35">
      <c r="A570" s="28"/>
      <c r="B570" s="28"/>
      <c r="C570" s="121"/>
      <c r="D570" s="123">
        <f t="shared" si="108"/>
        <v>0</v>
      </c>
      <c r="E570" s="123">
        <f t="shared" si="108"/>
        <v>0</v>
      </c>
      <c r="F570" s="44">
        <f t="shared" si="109"/>
        <v>0</v>
      </c>
      <c r="G570" s="44">
        <f t="shared" si="109"/>
        <v>0</v>
      </c>
      <c r="H570" s="44">
        <f t="shared" si="110"/>
        <v>0</v>
      </c>
      <c r="I570" s="44">
        <f t="shared" si="111"/>
        <v>0</v>
      </c>
      <c r="J570" s="44">
        <f t="shared" si="112"/>
        <v>0</v>
      </c>
      <c r="K570" s="44">
        <f t="shared" si="113"/>
        <v>0</v>
      </c>
      <c r="L570" s="44">
        <f t="shared" si="114"/>
        <v>0</v>
      </c>
      <c r="M570" s="44">
        <f t="shared" ca="1" si="119"/>
        <v>-7.6344211016142547E-4</v>
      </c>
      <c r="N570" s="44">
        <f t="shared" ca="1" si="115"/>
        <v>0</v>
      </c>
      <c r="O570" s="124">
        <f t="shared" ca="1" si="116"/>
        <v>0</v>
      </c>
      <c r="P570" s="44">
        <f t="shared" ca="1" si="117"/>
        <v>0</v>
      </c>
      <c r="Q570" s="44">
        <f t="shared" ca="1" si="118"/>
        <v>0</v>
      </c>
      <c r="R570" s="28">
        <f t="shared" ca="1" si="120"/>
        <v>7.6344211016142547E-4</v>
      </c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</row>
    <row r="571" spans="1:35">
      <c r="A571" s="28"/>
      <c r="B571" s="28"/>
      <c r="C571" s="121"/>
      <c r="D571" s="123">
        <f t="shared" si="108"/>
        <v>0</v>
      </c>
      <c r="E571" s="123">
        <f t="shared" si="108"/>
        <v>0</v>
      </c>
      <c r="F571" s="44">
        <f t="shared" si="109"/>
        <v>0</v>
      </c>
      <c r="G571" s="44">
        <f t="shared" si="109"/>
        <v>0</v>
      </c>
      <c r="H571" s="44">
        <f t="shared" si="110"/>
        <v>0</v>
      </c>
      <c r="I571" s="44">
        <f t="shared" si="111"/>
        <v>0</v>
      </c>
      <c r="J571" s="44">
        <f t="shared" si="112"/>
        <v>0</v>
      </c>
      <c r="K571" s="44">
        <f t="shared" si="113"/>
        <v>0</v>
      </c>
      <c r="L571" s="44">
        <f t="shared" si="114"/>
        <v>0</v>
      </c>
      <c r="M571" s="44">
        <f t="shared" ca="1" si="119"/>
        <v>-7.6344211016142547E-4</v>
      </c>
      <c r="N571" s="44">
        <f t="shared" ca="1" si="115"/>
        <v>0</v>
      </c>
      <c r="O571" s="124">
        <f t="shared" ca="1" si="116"/>
        <v>0</v>
      </c>
      <c r="P571" s="44">
        <f t="shared" ca="1" si="117"/>
        <v>0</v>
      </c>
      <c r="Q571" s="44">
        <f t="shared" ca="1" si="118"/>
        <v>0</v>
      </c>
      <c r="R571" s="28">
        <f t="shared" ca="1" si="120"/>
        <v>7.6344211016142547E-4</v>
      </c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</row>
    <row r="572" spans="1:35">
      <c r="A572" s="28"/>
      <c r="B572" s="28"/>
      <c r="C572" s="121"/>
      <c r="D572" s="123">
        <f t="shared" si="108"/>
        <v>0</v>
      </c>
      <c r="E572" s="123">
        <f t="shared" si="108"/>
        <v>0</v>
      </c>
      <c r="F572" s="44">
        <f t="shared" si="109"/>
        <v>0</v>
      </c>
      <c r="G572" s="44">
        <f t="shared" si="109"/>
        <v>0</v>
      </c>
      <c r="H572" s="44">
        <f t="shared" si="110"/>
        <v>0</v>
      </c>
      <c r="I572" s="44">
        <f t="shared" si="111"/>
        <v>0</v>
      </c>
      <c r="J572" s="44">
        <f t="shared" si="112"/>
        <v>0</v>
      </c>
      <c r="K572" s="44">
        <f t="shared" si="113"/>
        <v>0</v>
      </c>
      <c r="L572" s="44">
        <f t="shared" si="114"/>
        <v>0</v>
      </c>
      <c r="M572" s="44">
        <f t="shared" ca="1" si="119"/>
        <v>-7.6344211016142547E-4</v>
      </c>
      <c r="N572" s="44">
        <f t="shared" ca="1" si="115"/>
        <v>0</v>
      </c>
      <c r="O572" s="124">
        <f t="shared" ca="1" si="116"/>
        <v>0</v>
      </c>
      <c r="P572" s="44">
        <f t="shared" ca="1" si="117"/>
        <v>0</v>
      </c>
      <c r="Q572" s="44">
        <f t="shared" ca="1" si="118"/>
        <v>0</v>
      </c>
      <c r="R572" s="28">
        <f t="shared" ca="1" si="120"/>
        <v>7.6344211016142547E-4</v>
      </c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</row>
    <row r="573" spans="1:35">
      <c r="A573" s="28"/>
      <c r="B573" s="28"/>
      <c r="C573" s="121"/>
      <c r="D573" s="123">
        <f t="shared" si="108"/>
        <v>0</v>
      </c>
      <c r="E573" s="123">
        <f t="shared" si="108"/>
        <v>0</v>
      </c>
      <c r="F573" s="44">
        <f t="shared" si="109"/>
        <v>0</v>
      </c>
      <c r="G573" s="44">
        <f t="shared" si="109"/>
        <v>0</v>
      </c>
      <c r="H573" s="44">
        <f t="shared" si="110"/>
        <v>0</v>
      </c>
      <c r="I573" s="44">
        <f t="shared" si="111"/>
        <v>0</v>
      </c>
      <c r="J573" s="44">
        <f t="shared" si="112"/>
        <v>0</v>
      </c>
      <c r="K573" s="44">
        <f t="shared" si="113"/>
        <v>0</v>
      </c>
      <c r="L573" s="44">
        <f t="shared" si="114"/>
        <v>0</v>
      </c>
      <c r="M573" s="44">
        <f t="shared" ca="1" si="119"/>
        <v>-7.6344211016142547E-4</v>
      </c>
      <c r="N573" s="44">
        <f t="shared" ca="1" si="115"/>
        <v>0</v>
      </c>
      <c r="O573" s="124">
        <f t="shared" ca="1" si="116"/>
        <v>0</v>
      </c>
      <c r="P573" s="44">
        <f t="shared" ca="1" si="117"/>
        <v>0</v>
      </c>
      <c r="Q573" s="44">
        <f t="shared" ca="1" si="118"/>
        <v>0</v>
      </c>
      <c r="R573" s="28">
        <f t="shared" ca="1" si="120"/>
        <v>7.6344211016142547E-4</v>
      </c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</row>
    <row r="574" spans="1:35">
      <c r="A574" s="28"/>
      <c r="B574" s="28"/>
      <c r="C574" s="121"/>
      <c r="D574" s="123">
        <f t="shared" si="108"/>
        <v>0</v>
      </c>
      <c r="E574" s="123">
        <f t="shared" si="108"/>
        <v>0</v>
      </c>
      <c r="F574" s="44">
        <f t="shared" si="109"/>
        <v>0</v>
      </c>
      <c r="G574" s="44">
        <f t="shared" si="109"/>
        <v>0</v>
      </c>
      <c r="H574" s="44">
        <f t="shared" si="110"/>
        <v>0</v>
      </c>
      <c r="I574" s="44">
        <f t="shared" si="111"/>
        <v>0</v>
      </c>
      <c r="J574" s="44">
        <f t="shared" si="112"/>
        <v>0</v>
      </c>
      <c r="K574" s="44">
        <f t="shared" si="113"/>
        <v>0</v>
      </c>
      <c r="L574" s="44">
        <f t="shared" si="114"/>
        <v>0</v>
      </c>
      <c r="M574" s="44">
        <f t="shared" ca="1" si="119"/>
        <v>-7.6344211016142547E-4</v>
      </c>
      <c r="N574" s="44">
        <f t="shared" ca="1" si="115"/>
        <v>0</v>
      </c>
      <c r="O574" s="124">
        <f t="shared" ca="1" si="116"/>
        <v>0</v>
      </c>
      <c r="P574" s="44">
        <f t="shared" ca="1" si="117"/>
        <v>0</v>
      </c>
      <c r="Q574" s="44">
        <f t="shared" ca="1" si="118"/>
        <v>0</v>
      </c>
      <c r="R574" s="28">
        <f t="shared" ca="1" si="120"/>
        <v>7.6344211016142547E-4</v>
      </c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</row>
    <row r="575" spans="1:35">
      <c r="A575" s="28"/>
      <c r="B575" s="28"/>
      <c r="C575" s="121"/>
      <c r="D575" s="123">
        <f t="shared" si="108"/>
        <v>0</v>
      </c>
      <c r="E575" s="123">
        <f t="shared" si="108"/>
        <v>0</v>
      </c>
      <c r="F575" s="44">
        <f t="shared" si="109"/>
        <v>0</v>
      </c>
      <c r="G575" s="44">
        <f t="shared" si="109"/>
        <v>0</v>
      </c>
      <c r="H575" s="44">
        <f t="shared" si="110"/>
        <v>0</v>
      </c>
      <c r="I575" s="44">
        <f t="shared" si="111"/>
        <v>0</v>
      </c>
      <c r="J575" s="44">
        <f t="shared" si="112"/>
        <v>0</v>
      </c>
      <c r="K575" s="44">
        <f t="shared" si="113"/>
        <v>0</v>
      </c>
      <c r="L575" s="44">
        <f t="shared" si="114"/>
        <v>0</v>
      </c>
      <c r="M575" s="44">
        <f t="shared" ca="1" si="119"/>
        <v>-7.6344211016142547E-4</v>
      </c>
      <c r="N575" s="44">
        <f t="shared" ca="1" si="115"/>
        <v>0</v>
      </c>
      <c r="O575" s="124">
        <f t="shared" ca="1" si="116"/>
        <v>0</v>
      </c>
      <c r="P575" s="44">
        <f t="shared" ca="1" si="117"/>
        <v>0</v>
      </c>
      <c r="Q575" s="44">
        <f t="shared" ca="1" si="118"/>
        <v>0</v>
      </c>
      <c r="R575" s="28">
        <f t="shared" ca="1" si="120"/>
        <v>7.6344211016142547E-4</v>
      </c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</row>
    <row r="576" spans="1:35">
      <c r="A576" s="28"/>
      <c r="B576" s="28"/>
      <c r="C576" s="121"/>
      <c r="D576" s="123">
        <f t="shared" si="108"/>
        <v>0</v>
      </c>
      <c r="E576" s="123">
        <f t="shared" si="108"/>
        <v>0</v>
      </c>
      <c r="F576" s="44">
        <f t="shared" si="109"/>
        <v>0</v>
      </c>
      <c r="G576" s="44">
        <f t="shared" si="109"/>
        <v>0</v>
      </c>
      <c r="H576" s="44">
        <f t="shared" si="110"/>
        <v>0</v>
      </c>
      <c r="I576" s="44">
        <f t="shared" si="111"/>
        <v>0</v>
      </c>
      <c r="J576" s="44">
        <f t="shared" si="112"/>
        <v>0</v>
      </c>
      <c r="K576" s="44">
        <f t="shared" si="113"/>
        <v>0</v>
      </c>
      <c r="L576" s="44">
        <f t="shared" si="114"/>
        <v>0</v>
      </c>
      <c r="M576" s="44">
        <f t="shared" ca="1" si="119"/>
        <v>-7.6344211016142547E-4</v>
      </c>
      <c r="N576" s="44">
        <f t="shared" ca="1" si="115"/>
        <v>0</v>
      </c>
      <c r="O576" s="124">
        <f t="shared" ca="1" si="116"/>
        <v>0</v>
      </c>
      <c r="P576" s="44">
        <f t="shared" ca="1" si="117"/>
        <v>0</v>
      </c>
      <c r="Q576" s="44">
        <f t="shared" ca="1" si="118"/>
        <v>0</v>
      </c>
      <c r="R576" s="28">
        <f t="shared" ca="1" si="120"/>
        <v>7.6344211016142547E-4</v>
      </c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</row>
    <row r="577" spans="1:35">
      <c r="A577" s="28"/>
      <c r="B577" s="28"/>
      <c r="C577" s="121"/>
      <c r="D577" s="123">
        <f t="shared" si="108"/>
        <v>0</v>
      </c>
      <c r="E577" s="123">
        <f t="shared" si="108"/>
        <v>0</v>
      </c>
      <c r="F577" s="44">
        <f t="shared" si="109"/>
        <v>0</v>
      </c>
      <c r="G577" s="44">
        <f t="shared" si="109"/>
        <v>0</v>
      </c>
      <c r="H577" s="44">
        <f t="shared" si="110"/>
        <v>0</v>
      </c>
      <c r="I577" s="44">
        <f t="shared" si="111"/>
        <v>0</v>
      </c>
      <c r="J577" s="44">
        <f t="shared" si="112"/>
        <v>0</v>
      </c>
      <c r="K577" s="44">
        <f t="shared" si="113"/>
        <v>0</v>
      </c>
      <c r="L577" s="44">
        <f t="shared" si="114"/>
        <v>0</v>
      </c>
      <c r="M577" s="44">
        <f t="shared" ca="1" si="119"/>
        <v>-7.6344211016142547E-4</v>
      </c>
      <c r="N577" s="44">
        <f t="shared" ca="1" si="115"/>
        <v>0</v>
      </c>
      <c r="O577" s="124">
        <f t="shared" ca="1" si="116"/>
        <v>0</v>
      </c>
      <c r="P577" s="44">
        <f t="shared" ca="1" si="117"/>
        <v>0</v>
      </c>
      <c r="Q577" s="44">
        <f t="shared" ca="1" si="118"/>
        <v>0</v>
      </c>
      <c r="R577" s="28">
        <f t="shared" ca="1" si="120"/>
        <v>7.6344211016142547E-4</v>
      </c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</row>
    <row r="578" spans="1:35">
      <c r="A578" s="28"/>
      <c r="B578" s="28"/>
      <c r="C578" s="121"/>
      <c r="D578" s="123">
        <f t="shared" si="108"/>
        <v>0</v>
      </c>
      <c r="E578" s="123">
        <f t="shared" si="108"/>
        <v>0</v>
      </c>
      <c r="F578" s="44">
        <f t="shared" si="109"/>
        <v>0</v>
      </c>
      <c r="G578" s="44">
        <f t="shared" si="109"/>
        <v>0</v>
      </c>
      <c r="H578" s="44">
        <f t="shared" si="110"/>
        <v>0</v>
      </c>
      <c r="I578" s="44">
        <f t="shared" si="111"/>
        <v>0</v>
      </c>
      <c r="J578" s="44">
        <f t="shared" si="112"/>
        <v>0</v>
      </c>
      <c r="K578" s="44">
        <f t="shared" si="113"/>
        <v>0</v>
      </c>
      <c r="L578" s="44">
        <f t="shared" si="114"/>
        <v>0</v>
      </c>
      <c r="M578" s="44">
        <f t="shared" ca="1" si="119"/>
        <v>-7.6344211016142547E-4</v>
      </c>
      <c r="N578" s="44">
        <f t="shared" ca="1" si="115"/>
        <v>0</v>
      </c>
      <c r="O578" s="124">
        <f t="shared" ca="1" si="116"/>
        <v>0</v>
      </c>
      <c r="P578" s="44">
        <f t="shared" ca="1" si="117"/>
        <v>0</v>
      </c>
      <c r="Q578" s="44">
        <f t="shared" ca="1" si="118"/>
        <v>0</v>
      </c>
      <c r="R578" s="28">
        <f t="shared" ca="1" si="120"/>
        <v>7.6344211016142547E-4</v>
      </c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</row>
    <row r="579" spans="1:35">
      <c r="A579" s="28"/>
      <c r="B579" s="28"/>
      <c r="C579" s="121"/>
      <c r="D579" s="123">
        <f t="shared" si="108"/>
        <v>0</v>
      </c>
      <c r="E579" s="123">
        <f t="shared" si="108"/>
        <v>0</v>
      </c>
      <c r="F579" s="44">
        <f t="shared" si="109"/>
        <v>0</v>
      </c>
      <c r="G579" s="44">
        <f t="shared" si="109"/>
        <v>0</v>
      </c>
      <c r="H579" s="44">
        <f t="shared" si="110"/>
        <v>0</v>
      </c>
      <c r="I579" s="44">
        <f t="shared" si="111"/>
        <v>0</v>
      </c>
      <c r="J579" s="44">
        <f t="shared" si="112"/>
        <v>0</v>
      </c>
      <c r="K579" s="44">
        <f t="shared" si="113"/>
        <v>0</v>
      </c>
      <c r="L579" s="44">
        <f t="shared" si="114"/>
        <v>0</v>
      </c>
      <c r="M579" s="44">
        <f t="shared" ca="1" si="119"/>
        <v>-7.6344211016142547E-4</v>
      </c>
      <c r="N579" s="44">
        <f t="shared" ca="1" si="115"/>
        <v>0</v>
      </c>
      <c r="O579" s="124">
        <f t="shared" ca="1" si="116"/>
        <v>0</v>
      </c>
      <c r="P579" s="44">
        <f t="shared" ca="1" si="117"/>
        <v>0</v>
      </c>
      <c r="Q579" s="44">
        <f t="shared" ca="1" si="118"/>
        <v>0</v>
      </c>
      <c r="R579" s="28">
        <f t="shared" ca="1" si="120"/>
        <v>7.6344211016142547E-4</v>
      </c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</row>
    <row r="580" spans="1:35">
      <c r="A580" s="28"/>
      <c r="B580" s="28"/>
      <c r="C580" s="121"/>
      <c r="D580" s="123">
        <f t="shared" si="108"/>
        <v>0</v>
      </c>
      <c r="E580" s="123">
        <f t="shared" si="108"/>
        <v>0</v>
      </c>
      <c r="F580" s="44">
        <f t="shared" si="109"/>
        <v>0</v>
      </c>
      <c r="G580" s="44">
        <f t="shared" si="109"/>
        <v>0</v>
      </c>
      <c r="H580" s="44">
        <f t="shared" si="110"/>
        <v>0</v>
      </c>
      <c r="I580" s="44">
        <f t="shared" si="111"/>
        <v>0</v>
      </c>
      <c r="J580" s="44">
        <f t="shared" si="112"/>
        <v>0</v>
      </c>
      <c r="K580" s="44">
        <f t="shared" si="113"/>
        <v>0</v>
      </c>
      <c r="L580" s="44">
        <f t="shared" si="114"/>
        <v>0</v>
      </c>
      <c r="M580" s="44">
        <f t="shared" ca="1" si="119"/>
        <v>-7.6344211016142547E-4</v>
      </c>
      <c r="N580" s="44">
        <f t="shared" ca="1" si="115"/>
        <v>0</v>
      </c>
      <c r="O580" s="124">
        <f t="shared" ca="1" si="116"/>
        <v>0</v>
      </c>
      <c r="P580" s="44">
        <f t="shared" ca="1" si="117"/>
        <v>0</v>
      </c>
      <c r="Q580" s="44">
        <f t="shared" ca="1" si="118"/>
        <v>0</v>
      </c>
      <c r="R580" s="28">
        <f t="shared" ca="1" si="120"/>
        <v>7.6344211016142547E-4</v>
      </c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</row>
    <row r="581" spans="1:35">
      <c r="A581" s="28"/>
      <c r="B581" s="28"/>
      <c r="C581" s="121"/>
      <c r="D581" s="123">
        <f t="shared" si="108"/>
        <v>0</v>
      </c>
      <c r="E581" s="123">
        <f t="shared" si="108"/>
        <v>0</v>
      </c>
      <c r="F581" s="44">
        <f t="shared" si="109"/>
        <v>0</v>
      </c>
      <c r="G581" s="44">
        <f t="shared" si="109"/>
        <v>0</v>
      </c>
      <c r="H581" s="44">
        <f t="shared" si="110"/>
        <v>0</v>
      </c>
      <c r="I581" s="44">
        <f t="shared" si="111"/>
        <v>0</v>
      </c>
      <c r="J581" s="44">
        <f t="shared" si="112"/>
        <v>0</v>
      </c>
      <c r="K581" s="44">
        <f t="shared" si="113"/>
        <v>0</v>
      </c>
      <c r="L581" s="44">
        <f t="shared" si="114"/>
        <v>0</v>
      </c>
      <c r="M581" s="44">
        <f t="shared" ca="1" si="119"/>
        <v>-7.6344211016142547E-4</v>
      </c>
      <c r="N581" s="44">
        <f t="shared" ca="1" si="115"/>
        <v>0</v>
      </c>
      <c r="O581" s="124">
        <f t="shared" ca="1" si="116"/>
        <v>0</v>
      </c>
      <c r="P581" s="44">
        <f t="shared" ca="1" si="117"/>
        <v>0</v>
      </c>
      <c r="Q581" s="44">
        <f t="shared" ca="1" si="118"/>
        <v>0</v>
      </c>
      <c r="R581" s="28">
        <f t="shared" ca="1" si="120"/>
        <v>7.6344211016142547E-4</v>
      </c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</row>
    <row r="582" spans="1:35">
      <c r="A582" s="28"/>
      <c r="B582" s="28"/>
      <c r="C582" s="121"/>
      <c r="D582" s="123">
        <f t="shared" si="108"/>
        <v>0</v>
      </c>
      <c r="E582" s="123">
        <f t="shared" si="108"/>
        <v>0</v>
      </c>
      <c r="F582" s="44">
        <f t="shared" si="109"/>
        <v>0</v>
      </c>
      <c r="G582" s="44">
        <f t="shared" si="109"/>
        <v>0</v>
      </c>
      <c r="H582" s="44">
        <f t="shared" si="110"/>
        <v>0</v>
      </c>
      <c r="I582" s="44">
        <f t="shared" si="111"/>
        <v>0</v>
      </c>
      <c r="J582" s="44">
        <f t="shared" si="112"/>
        <v>0</v>
      </c>
      <c r="K582" s="44">
        <f t="shared" si="113"/>
        <v>0</v>
      </c>
      <c r="L582" s="44">
        <f t="shared" si="114"/>
        <v>0</v>
      </c>
      <c r="M582" s="44">
        <f t="shared" ca="1" si="119"/>
        <v>-7.6344211016142547E-4</v>
      </c>
      <c r="N582" s="44">
        <f t="shared" ca="1" si="115"/>
        <v>0</v>
      </c>
      <c r="O582" s="124">
        <f t="shared" ca="1" si="116"/>
        <v>0</v>
      </c>
      <c r="P582" s="44">
        <f t="shared" ca="1" si="117"/>
        <v>0</v>
      </c>
      <c r="Q582" s="44">
        <f t="shared" ca="1" si="118"/>
        <v>0</v>
      </c>
      <c r="R582" s="28">
        <f t="shared" ca="1" si="120"/>
        <v>7.6344211016142547E-4</v>
      </c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</row>
    <row r="583" spans="1:35">
      <c r="A583" s="28"/>
      <c r="B583" s="28"/>
      <c r="C583" s="121"/>
      <c r="D583" s="123">
        <f t="shared" si="108"/>
        <v>0</v>
      </c>
      <c r="E583" s="123">
        <f t="shared" si="108"/>
        <v>0</v>
      </c>
      <c r="F583" s="44">
        <f t="shared" si="109"/>
        <v>0</v>
      </c>
      <c r="G583" s="44">
        <f t="shared" si="109"/>
        <v>0</v>
      </c>
      <c r="H583" s="44">
        <f t="shared" si="110"/>
        <v>0</v>
      </c>
      <c r="I583" s="44">
        <f t="shared" si="111"/>
        <v>0</v>
      </c>
      <c r="J583" s="44">
        <f t="shared" si="112"/>
        <v>0</v>
      </c>
      <c r="K583" s="44">
        <f t="shared" si="113"/>
        <v>0</v>
      </c>
      <c r="L583" s="44">
        <f t="shared" si="114"/>
        <v>0</v>
      </c>
      <c r="M583" s="44">
        <f t="shared" ca="1" si="119"/>
        <v>-7.6344211016142547E-4</v>
      </c>
      <c r="N583" s="44">
        <f t="shared" ca="1" si="115"/>
        <v>0</v>
      </c>
      <c r="O583" s="124">
        <f t="shared" ca="1" si="116"/>
        <v>0</v>
      </c>
      <c r="P583" s="44">
        <f t="shared" ca="1" si="117"/>
        <v>0</v>
      </c>
      <c r="Q583" s="44">
        <f t="shared" ca="1" si="118"/>
        <v>0</v>
      </c>
      <c r="R583" s="28">
        <f t="shared" ca="1" si="120"/>
        <v>7.6344211016142547E-4</v>
      </c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</row>
    <row r="584" spans="1:35">
      <c r="A584" s="28"/>
      <c r="B584" s="28"/>
      <c r="C584" s="121"/>
      <c r="D584" s="123">
        <f t="shared" si="108"/>
        <v>0</v>
      </c>
      <c r="E584" s="123">
        <f t="shared" si="108"/>
        <v>0</v>
      </c>
      <c r="F584" s="44">
        <f t="shared" si="109"/>
        <v>0</v>
      </c>
      <c r="G584" s="44">
        <f t="shared" si="109"/>
        <v>0</v>
      </c>
      <c r="H584" s="44">
        <f t="shared" si="110"/>
        <v>0</v>
      </c>
      <c r="I584" s="44">
        <f t="shared" si="111"/>
        <v>0</v>
      </c>
      <c r="J584" s="44">
        <f t="shared" si="112"/>
        <v>0</v>
      </c>
      <c r="K584" s="44">
        <f t="shared" si="113"/>
        <v>0</v>
      </c>
      <c r="L584" s="44">
        <f t="shared" si="114"/>
        <v>0</v>
      </c>
      <c r="M584" s="44">
        <f t="shared" ca="1" si="119"/>
        <v>-7.6344211016142547E-4</v>
      </c>
      <c r="N584" s="44">
        <f t="shared" ca="1" si="115"/>
        <v>0</v>
      </c>
      <c r="O584" s="124">
        <f t="shared" ca="1" si="116"/>
        <v>0</v>
      </c>
      <c r="P584" s="44">
        <f t="shared" ca="1" si="117"/>
        <v>0</v>
      </c>
      <c r="Q584" s="44">
        <f t="shared" ca="1" si="118"/>
        <v>0</v>
      </c>
      <c r="R584" s="28">
        <f t="shared" ca="1" si="120"/>
        <v>7.6344211016142547E-4</v>
      </c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</row>
    <row r="585" spans="1:35">
      <c r="A585" s="28"/>
      <c r="B585" s="28"/>
      <c r="C585" s="121"/>
      <c r="D585" s="123">
        <f t="shared" si="108"/>
        <v>0</v>
      </c>
      <c r="E585" s="123">
        <f t="shared" si="108"/>
        <v>0</v>
      </c>
      <c r="F585" s="44">
        <f t="shared" si="109"/>
        <v>0</v>
      </c>
      <c r="G585" s="44">
        <f t="shared" si="109"/>
        <v>0</v>
      </c>
      <c r="H585" s="44">
        <f t="shared" si="110"/>
        <v>0</v>
      </c>
      <c r="I585" s="44">
        <f t="shared" si="111"/>
        <v>0</v>
      </c>
      <c r="J585" s="44">
        <f t="shared" si="112"/>
        <v>0</v>
      </c>
      <c r="K585" s="44">
        <f t="shared" si="113"/>
        <v>0</v>
      </c>
      <c r="L585" s="44">
        <f t="shared" si="114"/>
        <v>0</v>
      </c>
      <c r="M585" s="44">
        <f t="shared" ca="1" si="119"/>
        <v>-7.6344211016142547E-4</v>
      </c>
      <c r="N585" s="44">
        <f t="shared" ca="1" si="115"/>
        <v>0</v>
      </c>
      <c r="O585" s="124">
        <f t="shared" ca="1" si="116"/>
        <v>0</v>
      </c>
      <c r="P585" s="44">
        <f t="shared" ca="1" si="117"/>
        <v>0</v>
      </c>
      <c r="Q585" s="44">
        <f t="shared" ca="1" si="118"/>
        <v>0</v>
      </c>
      <c r="R585" s="28">
        <f t="shared" ca="1" si="120"/>
        <v>7.6344211016142547E-4</v>
      </c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</row>
    <row r="586" spans="1:35">
      <c r="A586" s="28"/>
      <c r="B586" s="28"/>
      <c r="C586" s="121"/>
      <c r="D586" s="123">
        <f t="shared" si="108"/>
        <v>0</v>
      </c>
      <c r="E586" s="123">
        <f t="shared" si="108"/>
        <v>0</v>
      </c>
      <c r="F586" s="44">
        <f t="shared" si="109"/>
        <v>0</v>
      </c>
      <c r="G586" s="44">
        <f t="shared" si="109"/>
        <v>0</v>
      </c>
      <c r="H586" s="44">
        <f t="shared" si="110"/>
        <v>0</v>
      </c>
      <c r="I586" s="44">
        <f t="shared" si="111"/>
        <v>0</v>
      </c>
      <c r="J586" s="44">
        <f t="shared" si="112"/>
        <v>0</v>
      </c>
      <c r="K586" s="44">
        <f t="shared" si="113"/>
        <v>0</v>
      </c>
      <c r="L586" s="44">
        <f t="shared" si="114"/>
        <v>0</v>
      </c>
      <c r="M586" s="44">
        <f t="shared" ca="1" si="119"/>
        <v>-7.6344211016142547E-4</v>
      </c>
      <c r="N586" s="44">
        <f t="shared" ca="1" si="115"/>
        <v>0</v>
      </c>
      <c r="O586" s="124">
        <f t="shared" ca="1" si="116"/>
        <v>0</v>
      </c>
      <c r="P586" s="44">
        <f t="shared" ca="1" si="117"/>
        <v>0</v>
      </c>
      <c r="Q586" s="44">
        <f t="shared" ca="1" si="118"/>
        <v>0</v>
      </c>
      <c r="R586" s="28">
        <f t="shared" ca="1" si="120"/>
        <v>7.6344211016142547E-4</v>
      </c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</row>
    <row r="587" spans="1:35">
      <c r="A587" s="28"/>
      <c r="B587" s="28"/>
      <c r="C587" s="121"/>
      <c r="D587" s="123">
        <f t="shared" si="108"/>
        <v>0</v>
      </c>
      <c r="E587" s="123">
        <f t="shared" si="108"/>
        <v>0</v>
      </c>
      <c r="F587" s="44">
        <f t="shared" si="109"/>
        <v>0</v>
      </c>
      <c r="G587" s="44">
        <f t="shared" si="109"/>
        <v>0</v>
      </c>
      <c r="H587" s="44">
        <f t="shared" si="110"/>
        <v>0</v>
      </c>
      <c r="I587" s="44">
        <f t="shared" si="111"/>
        <v>0</v>
      </c>
      <c r="J587" s="44">
        <f t="shared" si="112"/>
        <v>0</v>
      </c>
      <c r="K587" s="44">
        <f t="shared" si="113"/>
        <v>0</v>
      </c>
      <c r="L587" s="44">
        <f t="shared" si="114"/>
        <v>0</v>
      </c>
      <c r="M587" s="44">
        <f t="shared" ca="1" si="119"/>
        <v>-7.6344211016142547E-4</v>
      </c>
      <c r="N587" s="44">
        <f t="shared" ca="1" si="115"/>
        <v>0</v>
      </c>
      <c r="O587" s="124">
        <f t="shared" ca="1" si="116"/>
        <v>0</v>
      </c>
      <c r="P587" s="44">
        <f t="shared" ca="1" si="117"/>
        <v>0</v>
      </c>
      <c r="Q587" s="44">
        <f t="shared" ca="1" si="118"/>
        <v>0</v>
      </c>
      <c r="R587" s="28">
        <f t="shared" ca="1" si="120"/>
        <v>7.6344211016142547E-4</v>
      </c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</row>
    <row r="588" spans="1:35">
      <c r="A588" s="28"/>
      <c r="B588" s="28"/>
      <c r="C588" s="121"/>
      <c r="D588" s="123">
        <f t="shared" si="108"/>
        <v>0</v>
      </c>
      <c r="E588" s="123">
        <f t="shared" si="108"/>
        <v>0</v>
      </c>
      <c r="F588" s="44">
        <f t="shared" si="109"/>
        <v>0</v>
      </c>
      <c r="G588" s="44">
        <f t="shared" si="109"/>
        <v>0</v>
      </c>
      <c r="H588" s="44">
        <f t="shared" si="110"/>
        <v>0</v>
      </c>
      <c r="I588" s="44">
        <f t="shared" si="111"/>
        <v>0</v>
      </c>
      <c r="J588" s="44">
        <f t="shared" si="112"/>
        <v>0</v>
      </c>
      <c r="K588" s="44">
        <f t="shared" si="113"/>
        <v>0</v>
      </c>
      <c r="L588" s="44">
        <f t="shared" si="114"/>
        <v>0</v>
      </c>
      <c r="M588" s="44">
        <f t="shared" ca="1" si="119"/>
        <v>-7.6344211016142547E-4</v>
      </c>
      <c r="N588" s="44">
        <f t="shared" ca="1" si="115"/>
        <v>0</v>
      </c>
      <c r="O588" s="124">
        <f t="shared" ca="1" si="116"/>
        <v>0</v>
      </c>
      <c r="P588" s="44">
        <f t="shared" ca="1" si="117"/>
        <v>0</v>
      </c>
      <c r="Q588" s="44">
        <f t="shared" ca="1" si="118"/>
        <v>0</v>
      </c>
      <c r="R588" s="28">
        <f t="shared" ca="1" si="120"/>
        <v>7.6344211016142547E-4</v>
      </c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</row>
    <row r="589" spans="1:35">
      <c r="A589" s="28"/>
      <c r="B589" s="28"/>
      <c r="C589" s="121"/>
      <c r="D589" s="123">
        <f t="shared" si="108"/>
        <v>0</v>
      </c>
      <c r="E589" s="123">
        <f t="shared" si="108"/>
        <v>0</v>
      </c>
      <c r="F589" s="44">
        <f t="shared" si="109"/>
        <v>0</v>
      </c>
      <c r="G589" s="44">
        <f t="shared" si="109"/>
        <v>0</v>
      </c>
      <c r="H589" s="44">
        <f t="shared" si="110"/>
        <v>0</v>
      </c>
      <c r="I589" s="44">
        <f t="shared" si="111"/>
        <v>0</v>
      </c>
      <c r="J589" s="44">
        <f t="shared" si="112"/>
        <v>0</v>
      </c>
      <c r="K589" s="44">
        <f t="shared" si="113"/>
        <v>0</v>
      </c>
      <c r="L589" s="44">
        <f t="shared" si="114"/>
        <v>0</v>
      </c>
      <c r="M589" s="44">
        <f t="shared" ca="1" si="119"/>
        <v>-7.6344211016142547E-4</v>
      </c>
      <c r="N589" s="44">
        <f t="shared" ca="1" si="115"/>
        <v>0</v>
      </c>
      <c r="O589" s="124">
        <f t="shared" ca="1" si="116"/>
        <v>0</v>
      </c>
      <c r="P589" s="44">
        <f t="shared" ca="1" si="117"/>
        <v>0</v>
      </c>
      <c r="Q589" s="44">
        <f t="shared" ca="1" si="118"/>
        <v>0</v>
      </c>
      <c r="R589" s="28">
        <f t="shared" ca="1" si="120"/>
        <v>7.6344211016142547E-4</v>
      </c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</row>
    <row r="590" spans="1:35">
      <c r="A590" s="28"/>
      <c r="B590" s="28"/>
      <c r="C590" s="121"/>
      <c r="D590" s="123">
        <f t="shared" si="108"/>
        <v>0</v>
      </c>
      <c r="E590" s="123">
        <f t="shared" si="108"/>
        <v>0</v>
      </c>
      <c r="F590" s="44">
        <f t="shared" si="109"/>
        <v>0</v>
      </c>
      <c r="G590" s="44">
        <f t="shared" si="109"/>
        <v>0</v>
      </c>
      <c r="H590" s="44">
        <f t="shared" si="110"/>
        <v>0</v>
      </c>
      <c r="I590" s="44">
        <f t="shared" si="111"/>
        <v>0</v>
      </c>
      <c r="J590" s="44">
        <f t="shared" si="112"/>
        <v>0</v>
      </c>
      <c r="K590" s="44">
        <f t="shared" si="113"/>
        <v>0</v>
      </c>
      <c r="L590" s="44">
        <f t="shared" si="114"/>
        <v>0</v>
      </c>
      <c r="M590" s="44">
        <f t="shared" ca="1" si="119"/>
        <v>-7.6344211016142547E-4</v>
      </c>
      <c r="N590" s="44">
        <f t="shared" ca="1" si="115"/>
        <v>0</v>
      </c>
      <c r="O590" s="124">
        <f t="shared" ca="1" si="116"/>
        <v>0</v>
      </c>
      <c r="P590" s="44">
        <f t="shared" ca="1" si="117"/>
        <v>0</v>
      </c>
      <c r="Q590" s="44">
        <f t="shared" ca="1" si="118"/>
        <v>0</v>
      </c>
      <c r="R590" s="28">
        <f t="shared" ca="1" si="120"/>
        <v>7.6344211016142547E-4</v>
      </c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</row>
    <row r="591" spans="1:35">
      <c r="A591" s="28"/>
      <c r="B591" s="28"/>
      <c r="C591" s="121"/>
      <c r="D591" s="123">
        <f t="shared" ref="D591:E654" si="121">A591/A$18</f>
        <v>0</v>
      </c>
      <c r="E591" s="123">
        <f t="shared" si="121"/>
        <v>0</v>
      </c>
      <c r="F591" s="44">
        <f t="shared" ref="F591:G654" si="122">$C591*D591</f>
        <v>0</v>
      </c>
      <c r="G591" s="44">
        <f t="shared" si="122"/>
        <v>0</v>
      </c>
      <c r="H591" s="44">
        <f t="shared" si="110"/>
        <v>0</v>
      </c>
      <c r="I591" s="44">
        <f t="shared" si="111"/>
        <v>0</v>
      </c>
      <c r="J591" s="44">
        <f t="shared" si="112"/>
        <v>0</v>
      </c>
      <c r="K591" s="44">
        <f t="shared" si="113"/>
        <v>0</v>
      </c>
      <c r="L591" s="44">
        <f t="shared" si="114"/>
        <v>0</v>
      </c>
      <c r="M591" s="44">
        <f t="shared" ca="1" si="119"/>
        <v>-7.6344211016142547E-4</v>
      </c>
      <c r="N591" s="44">
        <f t="shared" ca="1" si="115"/>
        <v>0</v>
      </c>
      <c r="O591" s="124">
        <f t="shared" ca="1" si="116"/>
        <v>0</v>
      </c>
      <c r="P591" s="44">
        <f t="shared" ca="1" si="117"/>
        <v>0</v>
      </c>
      <c r="Q591" s="44">
        <f t="shared" ca="1" si="118"/>
        <v>0</v>
      </c>
      <c r="R591" s="28">
        <f t="shared" ca="1" si="120"/>
        <v>7.6344211016142547E-4</v>
      </c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</row>
    <row r="592" spans="1:35">
      <c r="A592" s="28"/>
      <c r="B592" s="28"/>
      <c r="C592" s="121"/>
      <c r="D592" s="123">
        <f t="shared" si="121"/>
        <v>0</v>
      </c>
      <c r="E592" s="123">
        <f t="shared" si="121"/>
        <v>0</v>
      </c>
      <c r="F592" s="44">
        <f t="shared" si="122"/>
        <v>0</v>
      </c>
      <c r="G592" s="44">
        <f t="shared" si="122"/>
        <v>0</v>
      </c>
      <c r="H592" s="44">
        <f t="shared" ref="H592:H655" si="123">C592*D592*D592</f>
        <v>0</v>
      </c>
      <c r="I592" s="44">
        <f t="shared" ref="I592:I655" si="124">C592*D592*D592*D592</f>
        <v>0</v>
      </c>
      <c r="J592" s="44">
        <f t="shared" ref="J592:J655" si="125">C592*D592*D592*D592*D592</f>
        <v>0</v>
      </c>
      <c r="K592" s="44">
        <f t="shared" ref="K592:K655" si="126">C592*E592*D592</f>
        <v>0</v>
      </c>
      <c r="L592" s="44">
        <f t="shared" ref="L592:L655" si="127">C592*E592*D592*D592</f>
        <v>0</v>
      </c>
      <c r="M592" s="44">
        <f t="shared" ca="1" si="119"/>
        <v>-7.6344211016142547E-4</v>
      </c>
      <c r="N592" s="44">
        <f t="shared" ref="N592:N655" ca="1" si="128">C592*(M592-E592)^2</f>
        <v>0</v>
      </c>
      <c r="O592" s="124">
        <f t="shared" ref="O592:O655" ca="1" si="129">(C592*O$1-O$2*F592+O$3*H592)^2</f>
        <v>0</v>
      </c>
      <c r="P592" s="44">
        <f t="shared" ref="P592:P655" ca="1" si="130">(-C592*O$2+O$4*F592-O$5*H592)^2</f>
        <v>0</v>
      </c>
      <c r="Q592" s="44">
        <f t="shared" ref="Q592:Q655" ca="1" si="131">+(C592*O$3-F592*O$5+H592*O$6)^2</f>
        <v>0</v>
      </c>
      <c r="R592" s="28">
        <f t="shared" ca="1" si="120"/>
        <v>7.6344211016142547E-4</v>
      </c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</row>
    <row r="593" spans="1:35">
      <c r="A593" s="28"/>
      <c r="B593" s="28"/>
      <c r="C593" s="121"/>
      <c r="D593" s="123">
        <f t="shared" si="121"/>
        <v>0</v>
      </c>
      <c r="E593" s="123">
        <f t="shared" si="121"/>
        <v>0</v>
      </c>
      <c r="F593" s="44">
        <f t="shared" si="122"/>
        <v>0</v>
      </c>
      <c r="G593" s="44">
        <f t="shared" si="122"/>
        <v>0</v>
      </c>
      <c r="H593" s="44">
        <f t="shared" si="123"/>
        <v>0</v>
      </c>
      <c r="I593" s="44">
        <f t="shared" si="124"/>
        <v>0</v>
      </c>
      <c r="J593" s="44">
        <f t="shared" si="125"/>
        <v>0</v>
      </c>
      <c r="K593" s="44">
        <f t="shared" si="126"/>
        <v>0</v>
      </c>
      <c r="L593" s="44">
        <f t="shared" si="127"/>
        <v>0</v>
      </c>
      <c r="M593" s="44">
        <f t="shared" ca="1" si="119"/>
        <v>-7.6344211016142547E-4</v>
      </c>
      <c r="N593" s="44">
        <f t="shared" ca="1" si="128"/>
        <v>0</v>
      </c>
      <c r="O593" s="124">
        <f t="shared" ca="1" si="129"/>
        <v>0</v>
      </c>
      <c r="P593" s="44">
        <f t="shared" ca="1" si="130"/>
        <v>0</v>
      </c>
      <c r="Q593" s="44">
        <f t="shared" ca="1" si="131"/>
        <v>0</v>
      </c>
      <c r="R593" s="28">
        <f t="shared" ca="1" si="120"/>
        <v>7.6344211016142547E-4</v>
      </c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</row>
    <row r="594" spans="1:35">
      <c r="A594" s="28"/>
      <c r="B594" s="28"/>
      <c r="C594" s="121"/>
      <c r="D594" s="123">
        <f t="shared" si="121"/>
        <v>0</v>
      </c>
      <c r="E594" s="123">
        <f t="shared" si="121"/>
        <v>0</v>
      </c>
      <c r="F594" s="44">
        <f t="shared" si="122"/>
        <v>0</v>
      </c>
      <c r="G594" s="44">
        <f t="shared" si="122"/>
        <v>0</v>
      </c>
      <c r="H594" s="44">
        <f t="shared" si="123"/>
        <v>0</v>
      </c>
      <c r="I594" s="44">
        <f t="shared" si="124"/>
        <v>0</v>
      </c>
      <c r="J594" s="44">
        <f t="shared" si="125"/>
        <v>0</v>
      </c>
      <c r="K594" s="44">
        <f t="shared" si="126"/>
        <v>0</v>
      </c>
      <c r="L594" s="44">
        <f t="shared" si="127"/>
        <v>0</v>
      </c>
      <c r="M594" s="44">
        <f t="shared" ca="1" si="119"/>
        <v>-7.6344211016142547E-4</v>
      </c>
      <c r="N594" s="44">
        <f t="shared" ca="1" si="128"/>
        <v>0</v>
      </c>
      <c r="O594" s="124">
        <f t="shared" ca="1" si="129"/>
        <v>0</v>
      </c>
      <c r="P594" s="44">
        <f t="shared" ca="1" si="130"/>
        <v>0</v>
      </c>
      <c r="Q594" s="44">
        <f t="shared" ca="1" si="131"/>
        <v>0</v>
      </c>
      <c r="R594" s="28">
        <f t="shared" ca="1" si="120"/>
        <v>7.6344211016142547E-4</v>
      </c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</row>
    <row r="595" spans="1:35">
      <c r="A595" s="28"/>
      <c r="B595" s="28"/>
      <c r="C595" s="121"/>
      <c r="D595" s="123">
        <f t="shared" si="121"/>
        <v>0</v>
      </c>
      <c r="E595" s="123">
        <f t="shared" si="121"/>
        <v>0</v>
      </c>
      <c r="F595" s="44">
        <f t="shared" si="122"/>
        <v>0</v>
      </c>
      <c r="G595" s="44">
        <f t="shared" si="122"/>
        <v>0</v>
      </c>
      <c r="H595" s="44">
        <f t="shared" si="123"/>
        <v>0</v>
      </c>
      <c r="I595" s="44">
        <f t="shared" si="124"/>
        <v>0</v>
      </c>
      <c r="J595" s="44">
        <f t="shared" si="125"/>
        <v>0</v>
      </c>
      <c r="K595" s="44">
        <f t="shared" si="126"/>
        <v>0</v>
      </c>
      <c r="L595" s="44">
        <f t="shared" si="127"/>
        <v>0</v>
      </c>
      <c r="M595" s="44">
        <f t="shared" ca="1" si="119"/>
        <v>-7.6344211016142547E-4</v>
      </c>
      <c r="N595" s="44">
        <f t="shared" ca="1" si="128"/>
        <v>0</v>
      </c>
      <c r="O595" s="124">
        <f t="shared" ca="1" si="129"/>
        <v>0</v>
      </c>
      <c r="P595" s="44">
        <f t="shared" ca="1" si="130"/>
        <v>0</v>
      </c>
      <c r="Q595" s="44">
        <f t="shared" ca="1" si="131"/>
        <v>0</v>
      </c>
      <c r="R595" s="28">
        <f t="shared" ca="1" si="120"/>
        <v>7.6344211016142547E-4</v>
      </c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</row>
    <row r="596" spans="1:35">
      <c r="A596" s="28"/>
      <c r="B596" s="28"/>
      <c r="C596" s="121"/>
      <c r="D596" s="123">
        <f t="shared" si="121"/>
        <v>0</v>
      </c>
      <c r="E596" s="123">
        <f t="shared" si="121"/>
        <v>0</v>
      </c>
      <c r="F596" s="44">
        <f t="shared" si="122"/>
        <v>0</v>
      </c>
      <c r="G596" s="44">
        <f t="shared" si="122"/>
        <v>0</v>
      </c>
      <c r="H596" s="44">
        <f t="shared" si="123"/>
        <v>0</v>
      </c>
      <c r="I596" s="44">
        <f t="shared" si="124"/>
        <v>0</v>
      </c>
      <c r="J596" s="44">
        <f t="shared" si="125"/>
        <v>0</v>
      </c>
      <c r="K596" s="44">
        <f t="shared" si="126"/>
        <v>0</v>
      </c>
      <c r="L596" s="44">
        <f t="shared" si="127"/>
        <v>0</v>
      </c>
      <c r="M596" s="44">
        <f t="shared" ca="1" si="119"/>
        <v>-7.6344211016142547E-4</v>
      </c>
      <c r="N596" s="44">
        <f t="shared" ca="1" si="128"/>
        <v>0</v>
      </c>
      <c r="O596" s="124">
        <f t="shared" ca="1" si="129"/>
        <v>0</v>
      </c>
      <c r="P596" s="44">
        <f t="shared" ca="1" si="130"/>
        <v>0</v>
      </c>
      <c r="Q596" s="44">
        <f t="shared" ca="1" si="131"/>
        <v>0</v>
      </c>
      <c r="R596" s="28">
        <f t="shared" ca="1" si="120"/>
        <v>7.6344211016142547E-4</v>
      </c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</row>
    <row r="597" spans="1:35">
      <c r="A597" s="28"/>
      <c r="B597" s="28"/>
      <c r="C597" s="121"/>
      <c r="D597" s="123">
        <f t="shared" si="121"/>
        <v>0</v>
      </c>
      <c r="E597" s="123">
        <f t="shared" si="121"/>
        <v>0</v>
      </c>
      <c r="F597" s="44">
        <f t="shared" si="122"/>
        <v>0</v>
      </c>
      <c r="G597" s="44">
        <f t="shared" si="122"/>
        <v>0</v>
      </c>
      <c r="H597" s="44">
        <f t="shared" si="123"/>
        <v>0</v>
      </c>
      <c r="I597" s="44">
        <f t="shared" si="124"/>
        <v>0</v>
      </c>
      <c r="J597" s="44">
        <f t="shared" si="125"/>
        <v>0</v>
      </c>
      <c r="K597" s="44">
        <f t="shared" si="126"/>
        <v>0</v>
      </c>
      <c r="L597" s="44">
        <f t="shared" si="127"/>
        <v>0</v>
      </c>
      <c r="M597" s="44">
        <f t="shared" ref="M597:M660" ca="1" si="132">+E$4+E$5*D597+E$6*D597^2</f>
        <v>-7.6344211016142547E-4</v>
      </c>
      <c r="N597" s="44">
        <f t="shared" ca="1" si="128"/>
        <v>0</v>
      </c>
      <c r="O597" s="124">
        <f t="shared" ca="1" si="129"/>
        <v>0</v>
      </c>
      <c r="P597" s="44">
        <f t="shared" ca="1" si="130"/>
        <v>0</v>
      </c>
      <c r="Q597" s="44">
        <f t="shared" ca="1" si="131"/>
        <v>0</v>
      </c>
      <c r="R597" s="28">
        <f t="shared" ref="R597:R660" ca="1" si="133">+E597-M597</f>
        <v>7.6344211016142547E-4</v>
      </c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</row>
    <row r="598" spans="1:35">
      <c r="A598" s="28"/>
      <c r="B598" s="28"/>
      <c r="C598" s="121"/>
      <c r="D598" s="123">
        <f t="shared" si="121"/>
        <v>0</v>
      </c>
      <c r="E598" s="123">
        <f t="shared" si="121"/>
        <v>0</v>
      </c>
      <c r="F598" s="44">
        <f t="shared" si="122"/>
        <v>0</v>
      </c>
      <c r="G598" s="44">
        <f t="shared" si="122"/>
        <v>0</v>
      </c>
      <c r="H598" s="44">
        <f t="shared" si="123"/>
        <v>0</v>
      </c>
      <c r="I598" s="44">
        <f t="shared" si="124"/>
        <v>0</v>
      </c>
      <c r="J598" s="44">
        <f t="shared" si="125"/>
        <v>0</v>
      </c>
      <c r="K598" s="44">
        <f t="shared" si="126"/>
        <v>0</v>
      </c>
      <c r="L598" s="44">
        <f t="shared" si="127"/>
        <v>0</v>
      </c>
      <c r="M598" s="44">
        <f t="shared" ca="1" si="132"/>
        <v>-7.6344211016142547E-4</v>
      </c>
      <c r="N598" s="44">
        <f t="shared" ca="1" si="128"/>
        <v>0</v>
      </c>
      <c r="O598" s="124">
        <f t="shared" ca="1" si="129"/>
        <v>0</v>
      </c>
      <c r="P598" s="44">
        <f t="shared" ca="1" si="130"/>
        <v>0</v>
      </c>
      <c r="Q598" s="44">
        <f t="shared" ca="1" si="131"/>
        <v>0</v>
      </c>
      <c r="R598" s="28">
        <f t="shared" ca="1" si="133"/>
        <v>7.6344211016142547E-4</v>
      </c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</row>
    <row r="599" spans="1:35">
      <c r="A599" s="28"/>
      <c r="B599" s="28"/>
      <c r="C599" s="121"/>
      <c r="D599" s="123">
        <f t="shared" si="121"/>
        <v>0</v>
      </c>
      <c r="E599" s="123">
        <f t="shared" si="121"/>
        <v>0</v>
      </c>
      <c r="F599" s="44">
        <f t="shared" si="122"/>
        <v>0</v>
      </c>
      <c r="G599" s="44">
        <f t="shared" si="122"/>
        <v>0</v>
      </c>
      <c r="H599" s="44">
        <f t="shared" si="123"/>
        <v>0</v>
      </c>
      <c r="I599" s="44">
        <f t="shared" si="124"/>
        <v>0</v>
      </c>
      <c r="J599" s="44">
        <f t="shared" si="125"/>
        <v>0</v>
      </c>
      <c r="K599" s="44">
        <f t="shared" si="126"/>
        <v>0</v>
      </c>
      <c r="L599" s="44">
        <f t="shared" si="127"/>
        <v>0</v>
      </c>
      <c r="M599" s="44">
        <f t="shared" ca="1" si="132"/>
        <v>-7.6344211016142547E-4</v>
      </c>
      <c r="N599" s="44">
        <f t="shared" ca="1" si="128"/>
        <v>0</v>
      </c>
      <c r="O599" s="124">
        <f t="shared" ca="1" si="129"/>
        <v>0</v>
      </c>
      <c r="P599" s="44">
        <f t="shared" ca="1" si="130"/>
        <v>0</v>
      </c>
      <c r="Q599" s="44">
        <f t="shared" ca="1" si="131"/>
        <v>0</v>
      </c>
      <c r="R599" s="28">
        <f t="shared" ca="1" si="133"/>
        <v>7.6344211016142547E-4</v>
      </c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</row>
    <row r="600" spans="1:35">
      <c r="A600" s="28"/>
      <c r="B600" s="28"/>
      <c r="C600" s="121"/>
      <c r="D600" s="123">
        <f t="shared" si="121"/>
        <v>0</v>
      </c>
      <c r="E600" s="123">
        <f t="shared" si="121"/>
        <v>0</v>
      </c>
      <c r="F600" s="44">
        <f t="shared" si="122"/>
        <v>0</v>
      </c>
      <c r="G600" s="44">
        <f t="shared" si="122"/>
        <v>0</v>
      </c>
      <c r="H600" s="44">
        <f t="shared" si="123"/>
        <v>0</v>
      </c>
      <c r="I600" s="44">
        <f t="shared" si="124"/>
        <v>0</v>
      </c>
      <c r="J600" s="44">
        <f t="shared" si="125"/>
        <v>0</v>
      </c>
      <c r="K600" s="44">
        <f t="shared" si="126"/>
        <v>0</v>
      </c>
      <c r="L600" s="44">
        <f t="shared" si="127"/>
        <v>0</v>
      </c>
      <c r="M600" s="44">
        <f t="shared" ca="1" si="132"/>
        <v>-7.6344211016142547E-4</v>
      </c>
      <c r="N600" s="44">
        <f t="shared" ca="1" si="128"/>
        <v>0</v>
      </c>
      <c r="O600" s="124">
        <f t="shared" ca="1" si="129"/>
        <v>0</v>
      </c>
      <c r="P600" s="44">
        <f t="shared" ca="1" si="130"/>
        <v>0</v>
      </c>
      <c r="Q600" s="44">
        <f t="shared" ca="1" si="131"/>
        <v>0</v>
      </c>
      <c r="R600" s="28">
        <f t="shared" ca="1" si="133"/>
        <v>7.6344211016142547E-4</v>
      </c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</row>
    <row r="601" spans="1:35">
      <c r="A601" s="28"/>
      <c r="B601" s="28"/>
      <c r="C601" s="121"/>
      <c r="D601" s="123">
        <f t="shared" si="121"/>
        <v>0</v>
      </c>
      <c r="E601" s="123">
        <f t="shared" si="121"/>
        <v>0</v>
      </c>
      <c r="F601" s="44">
        <f t="shared" si="122"/>
        <v>0</v>
      </c>
      <c r="G601" s="44">
        <f t="shared" si="122"/>
        <v>0</v>
      </c>
      <c r="H601" s="44">
        <f t="shared" si="123"/>
        <v>0</v>
      </c>
      <c r="I601" s="44">
        <f t="shared" si="124"/>
        <v>0</v>
      </c>
      <c r="J601" s="44">
        <f t="shared" si="125"/>
        <v>0</v>
      </c>
      <c r="K601" s="44">
        <f t="shared" si="126"/>
        <v>0</v>
      </c>
      <c r="L601" s="44">
        <f t="shared" si="127"/>
        <v>0</v>
      </c>
      <c r="M601" s="44">
        <f t="shared" ca="1" si="132"/>
        <v>-7.6344211016142547E-4</v>
      </c>
      <c r="N601" s="44">
        <f t="shared" ca="1" si="128"/>
        <v>0</v>
      </c>
      <c r="O601" s="124">
        <f t="shared" ca="1" si="129"/>
        <v>0</v>
      </c>
      <c r="P601" s="44">
        <f t="shared" ca="1" si="130"/>
        <v>0</v>
      </c>
      <c r="Q601" s="44">
        <f t="shared" ca="1" si="131"/>
        <v>0</v>
      </c>
      <c r="R601" s="28">
        <f t="shared" ca="1" si="133"/>
        <v>7.6344211016142547E-4</v>
      </c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</row>
    <row r="602" spans="1:35">
      <c r="A602" s="28"/>
      <c r="B602" s="28"/>
      <c r="C602" s="121"/>
      <c r="D602" s="123">
        <f t="shared" si="121"/>
        <v>0</v>
      </c>
      <c r="E602" s="123">
        <f t="shared" si="121"/>
        <v>0</v>
      </c>
      <c r="F602" s="44">
        <f t="shared" si="122"/>
        <v>0</v>
      </c>
      <c r="G602" s="44">
        <f t="shared" si="122"/>
        <v>0</v>
      </c>
      <c r="H602" s="44">
        <f t="shared" si="123"/>
        <v>0</v>
      </c>
      <c r="I602" s="44">
        <f t="shared" si="124"/>
        <v>0</v>
      </c>
      <c r="J602" s="44">
        <f t="shared" si="125"/>
        <v>0</v>
      </c>
      <c r="K602" s="44">
        <f t="shared" si="126"/>
        <v>0</v>
      </c>
      <c r="L602" s="44">
        <f t="shared" si="127"/>
        <v>0</v>
      </c>
      <c r="M602" s="44">
        <f t="shared" ca="1" si="132"/>
        <v>-7.6344211016142547E-4</v>
      </c>
      <c r="N602" s="44">
        <f t="shared" ca="1" si="128"/>
        <v>0</v>
      </c>
      <c r="O602" s="124">
        <f t="shared" ca="1" si="129"/>
        <v>0</v>
      </c>
      <c r="P602" s="44">
        <f t="shared" ca="1" si="130"/>
        <v>0</v>
      </c>
      <c r="Q602" s="44">
        <f t="shared" ca="1" si="131"/>
        <v>0</v>
      </c>
      <c r="R602" s="28">
        <f t="shared" ca="1" si="133"/>
        <v>7.6344211016142547E-4</v>
      </c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</row>
    <row r="603" spans="1:35">
      <c r="A603" s="28"/>
      <c r="B603" s="28"/>
      <c r="C603" s="121"/>
      <c r="D603" s="123">
        <f t="shared" si="121"/>
        <v>0</v>
      </c>
      <c r="E603" s="123">
        <f t="shared" si="121"/>
        <v>0</v>
      </c>
      <c r="F603" s="44">
        <f t="shared" si="122"/>
        <v>0</v>
      </c>
      <c r="G603" s="44">
        <f t="shared" si="122"/>
        <v>0</v>
      </c>
      <c r="H603" s="44">
        <f t="shared" si="123"/>
        <v>0</v>
      </c>
      <c r="I603" s="44">
        <f t="shared" si="124"/>
        <v>0</v>
      </c>
      <c r="J603" s="44">
        <f t="shared" si="125"/>
        <v>0</v>
      </c>
      <c r="K603" s="44">
        <f t="shared" si="126"/>
        <v>0</v>
      </c>
      <c r="L603" s="44">
        <f t="shared" si="127"/>
        <v>0</v>
      </c>
      <c r="M603" s="44">
        <f t="shared" ca="1" si="132"/>
        <v>-7.6344211016142547E-4</v>
      </c>
      <c r="N603" s="44">
        <f t="shared" ca="1" si="128"/>
        <v>0</v>
      </c>
      <c r="O603" s="124">
        <f t="shared" ca="1" si="129"/>
        <v>0</v>
      </c>
      <c r="P603" s="44">
        <f t="shared" ca="1" si="130"/>
        <v>0</v>
      </c>
      <c r="Q603" s="44">
        <f t="shared" ca="1" si="131"/>
        <v>0</v>
      </c>
      <c r="R603" s="28">
        <f t="shared" ca="1" si="133"/>
        <v>7.6344211016142547E-4</v>
      </c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</row>
    <row r="604" spans="1:35">
      <c r="A604" s="28"/>
      <c r="B604" s="28"/>
      <c r="C604" s="121"/>
      <c r="D604" s="123">
        <f t="shared" si="121"/>
        <v>0</v>
      </c>
      <c r="E604" s="123">
        <f t="shared" si="121"/>
        <v>0</v>
      </c>
      <c r="F604" s="44">
        <f t="shared" si="122"/>
        <v>0</v>
      </c>
      <c r="G604" s="44">
        <f t="shared" si="122"/>
        <v>0</v>
      </c>
      <c r="H604" s="44">
        <f t="shared" si="123"/>
        <v>0</v>
      </c>
      <c r="I604" s="44">
        <f t="shared" si="124"/>
        <v>0</v>
      </c>
      <c r="J604" s="44">
        <f t="shared" si="125"/>
        <v>0</v>
      </c>
      <c r="K604" s="44">
        <f t="shared" si="126"/>
        <v>0</v>
      </c>
      <c r="L604" s="44">
        <f t="shared" si="127"/>
        <v>0</v>
      </c>
      <c r="M604" s="44">
        <f t="shared" ca="1" si="132"/>
        <v>-7.6344211016142547E-4</v>
      </c>
      <c r="N604" s="44">
        <f t="shared" ca="1" si="128"/>
        <v>0</v>
      </c>
      <c r="O604" s="124">
        <f t="shared" ca="1" si="129"/>
        <v>0</v>
      </c>
      <c r="P604" s="44">
        <f t="shared" ca="1" si="130"/>
        <v>0</v>
      </c>
      <c r="Q604" s="44">
        <f t="shared" ca="1" si="131"/>
        <v>0</v>
      </c>
      <c r="R604" s="28">
        <f t="shared" ca="1" si="133"/>
        <v>7.6344211016142547E-4</v>
      </c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</row>
    <row r="605" spans="1:35">
      <c r="A605" s="28"/>
      <c r="B605" s="28"/>
      <c r="C605" s="121"/>
      <c r="D605" s="123">
        <f t="shared" si="121"/>
        <v>0</v>
      </c>
      <c r="E605" s="123">
        <f t="shared" si="121"/>
        <v>0</v>
      </c>
      <c r="F605" s="44">
        <f t="shared" si="122"/>
        <v>0</v>
      </c>
      <c r="G605" s="44">
        <f t="shared" si="122"/>
        <v>0</v>
      </c>
      <c r="H605" s="44">
        <f t="shared" si="123"/>
        <v>0</v>
      </c>
      <c r="I605" s="44">
        <f t="shared" si="124"/>
        <v>0</v>
      </c>
      <c r="J605" s="44">
        <f t="shared" si="125"/>
        <v>0</v>
      </c>
      <c r="K605" s="44">
        <f t="shared" si="126"/>
        <v>0</v>
      </c>
      <c r="L605" s="44">
        <f t="shared" si="127"/>
        <v>0</v>
      </c>
      <c r="M605" s="44">
        <f t="shared" ca="1" si="132"/>
        <v>-7.6344211016142547E-4</v>
      </c>
      <c r="N605" s="44">
        <f t="shared" ca="1" si="128"/>
        <v>0</v>
      </c>
      <c r="O605" s="124">
        <f t="shared" ca="1" si="129"/>
        <v>0</v>
      </c>
      <c r="P605" s="44">
        <f t="shared" ca="1" si="130"/>
        <v>0</v>
      </c>
      <c r="Q605" s="44">
        <f t="shared" ca="1" si="131"/>
        <v>0</v>
      </c>
      <c r="R605" s="28">
        <f t="shared" ca="1" si="133"/>
        <v>7.6344211016142547E-4</v>
      </c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</row>
    <row r="606" spans="1:35">
      <c r="A606" s="28"/>
      <c r="B606" s="28"/>
      <c r="C606" s="121"/>
      <c r="D606" s="123">
        <f t="shared" si="121"/>
        <v>0</v>
      </c>
      <c r="E606" s="123">
        <f t="shared" si="121"/>
        <v>0</v>
      </c>
      <c r="F606" s="44">
        <f t="shared" si="122"/>
        <v>0</v>
      </c>
      <c r="G606" s="44">
        <f t="shared" si="122"/>
        <v>0</v>
      </c>
      <c r="H606" s="44">
        <f t="shared" si="123"/>
        <v>0</v>
      </c>
      <c r="I606" s="44">
        <f t="shared" si="124"/>
        <v>0</v>
      </c>
      <c r="J606" s="44">
        <f t="shared" si="125"/>
        <v>0</v>
      </c>
      <c r="K606" s="44">
        <f t="shared" si="126"/>
        <v>0</v>
      </c>
      <c r="L606" s="44">
        <f t="shared" si="127"/>
        <v>0</v>
      </c>
      <c r="M606" s="44">
        <f t="shared" ca="1" si="132"/>
        <v>-7.6344211016142547E-4</v>
      </c>
      <c r="N606" s="44">
        <f t="shared" ca="1" si="128"/>
        <v>0</v>
      </c>
      <c r="O606" s="124">
        <f t="shared" ca="1" si="129"/>
        <v>0</v>
      </c>
      <c r="P606" s="44">
        <f t="shared" ca="1" si="130"/>
        <v>0</v>
      </c>
      <c r="Q606" s="44">
        <f t="shared" ca="1" si="131"/>
        <v>0</v>
      </c>
      <c r="R606" s="28">
        <f t="shared" ca="1" si="133"/>
        <v>7.6344211016142547E-4</v>
      </c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</row>
    <row r="607" spans="1:35">
      <c r="A607" s="28"/>
      <c r="B607" s="28"/>
      <c r="C607" s="121"/>
      <c r="D607" s="123">
        <f t="shared" si="121"/>
        <v>0</v>
      </c>
      <c r="E607" s="123">
        <f t="shared" si="121"/>
        <v>0</v>
      </c>
      <c r="F607" s="44">
        <f t="shared" si="122"/>
        <v>0</v>
      </c>
      <c r="G607" s="44">
        <f t="shared" si="122"/>
        <v>0</v>
      </c>
      <c r="H607" s="44">
        <f t="shared" si="123"/>
        <v>0</v>
      </c>
      <c r="I607" s="44">
        <f t="shared" si="124"/>
        <v>0</v>
      </c>
      <c r="J607" s="44">
        <f t="shared" si="125"/>
        <v>0</v>
      </c>
      <c r="K607" s="44">
        <f t="shared" si="126"/>
        <v>0</v>
      </c>
      <c r="L607" s="44">
        <f t="shared" si="127"/>
        <v>0</v>
      </c>
      <c r="M607" s="44">
        <f t="shared" ca="1" si="132"/>
        <v>-7.6344211016142547E-4</v>
      </c>
      <c r="N607" s="44">
        <f t="shared" ca="1" si="128"/>
        <v>0</v>
      </c>
      <c r="O607" s="124">
        <f t="shared" ca="1" si="129"/>
        <v>0</v>
      </c>
      <c r="P607" s="44">
        <f t="shared" ca="1" si="130"/>
        <v>0</v>
      </c>
      <c r="Q607" s="44">
        <f t="shared" ca="1" si="131"/>
        <v>0</v>
      </c>
      <c r="R607" s="28">
        <f t="shared" ca="1" si="133"/>
        <v>7.6344211016142547E-4</v>
      </c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</row>
    <row r="608" spans="1:35">
      <c r="A608" s="28"/>
      <c r="B608" s="28"/>
      <c r="C608" s="121"/>
      <c r="D608" s="123">
        <f t="shared" si="121"/>
        <v>0</v>
      </c>
      <c r="E608" s="123">
        <f t="shared" si="121"/>
        <v>0</v>
      </c>
      <c r="F608" s="44">
        <f t="shared" si="122"/>
        <v>0</v>
      </c>
      <c r="G608" s="44">
        <f t="shared" si="122"/>
        <v>0</v>
      </c>
      <c r="H608" s="44">
        <f t="shared" si="123"/>
        <v>0</v>
      </c>
      <c r="I608" s="44">
        <f t="shared" si="124"/>
        <v>0</v>
      </c>
      <c r="J608" s="44">
        <f t="shared" si="125"/>
        <v>0</v>
      </c>
      <c r="K608" s="44">
        <f t="shared" si="126"/>
        <v>0</v>
      </c>
      <c r="L608" s="44">
        <f t="shared" si="127"/>
        <v>0</v>
      </c>
      <c r="M608" s="44">
        <f t="shared" ca="1" si="132"/>
        <v>-7.6344211016142547E-4</v>
      </c>
      <c r="N608" s="44">
        <f t="shared" ca="1" si="128"/>
        <v>0</v>
      </c>
      <c r="O608" s="124">
        <f t="shared" ca="1" si="129"/>
        <v>0</v>
      </c>
      <c r="P608" s="44">
        <f t="shared" ca="1" si="130"/>
        <v>0</v>
      </c>
      <c r="Q608" s="44">
        <f t="shared" ca="1" si="131"/>
        <v>0</v>
      </c>
      <c r="R608" s="28">
        <f t="shared" ca="1" si="133"/>
        <v>7.6344211016142547E-4</v>
      </c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</row>
    <row r="609" spans="1:35">
      <c r="A609" s="28"/>
      <c r="B609" s="28"/>
      <c r="C609" s="121"/>
      <c r="D609" s="123">
        <f t="shared" si="121"/>
        <v>0</v>
      </c>
      <c r="E609" s="123">
        <f t="shared" si="121"/>
        <v>0</v>
      </c>
      <c r="F609" s="44">
        <f t="shared" si="122"/>
        <v>0</v>
      </c>
      <c r="G609" s="44">
        <f t="shared" si="122"/>
        <v>0</v>
      </c>
      <c r="H609" s="44">
        <f t="shared" si="123"/>
        <v>0</v>
      </c>
      <c r="I609" s="44">
        <f t="shared" si="124"/>
        <v>0</v>
      </c>
      <c r="J609" s="44">
        <f t="shared" si="125"/>
        <v>0</v>
      </c>
      <c r="K609" s="44">
        <f t="shared" si="126"/>
        <v>0</v>
      </c>
      <c r="L609" s="44">
        <f t="shared" si="127"/>
        <v>0</v>
      </c>
      <c r="M609" s="44">
        <f t="shared" ca="1" si="132"/>
        <v>-7.6344211016142547E-4</v>
      </c>
      <c r="N609" s="44">
        <f t="shared" ca="1" si="128"/>
        <v>0</v>
      </c>
      <c r="O609" s="124">
        <f t="shared" ca="1" si="129"/>
        <v>0</v>
      </c>
      <c r="P609" s="44">
        <f t="shared" ca="1" si="130"/>
        <v>0</v>
      </c>
      <c r="Q609" s="44">
        <f t="shared" ca="1" si="131"/>
        <v>0</v>
      </c>
      <c r="R609" s="28">
        <f t="shared" ca="1" si="133"/>
        <v>7.6344211016142547E-4</v>
      </c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</row>
    <row r="610" spans="1:35">
      <c r="A610" s="28"/>
      <c r="B610" s="28"/>
      <c r="C610" s="121"/>
      <c r="D610" s="123">
        <f t="shared" si="121"/>
        <v>0</v>
      </c>
      <c r="E610" s="123">
        <f t="shared" si="121"/>
        <v>0</v>
      </c>
      <c r="F610" s="44">
        <f t="shared" si="122"/>
        <v>0</v>
      </c>
      <c r="G610" s="44">
        <f t="shared" si="122"/>
        <v>0</v>
      </c>
      <c r="H610" s="44">
        <f t="shared" si="123"/>
        <v>0</v>
      </c>
      <c r="I610" s="44">
        <f t="shared" si="124"/>
        <v>0</v>
      </c>
      <c r="J610" s="44">
        <f t="shared" si="125"/>
        <v>0</v>
      </c>
      <c r="K610" s="44">
        <f t="shared" si="126"/>
        <v>0</v>
      </c>
      <c r="L610" s="44">
        <f t="shared" si="127"/>
        <v>0</v>
      </c>
      <c r="M610" s="44">
        <f t="shared" ca="1" si="132"/>
        <v>-7.6344211016142547E-4</v>
      </c>
      <c r="N610" s="44">
        <f t="shared" ca="1" si="128"/>
        <v>0</v>
      </c>
      <c r="O610" s="124">
        <f t="shared" ca="1" si="129"/>
        <v>0</v>
      </c>
      <c r="P610" s="44">
        <f t="shared" ca="1" si="130"/>
        <v>0</v>
      </c>
      <c r="Q610" s="44">
        <f t="shared" ca="1" si="131"/>
        <v>0</v>
      </c>
      <c r="R610" s="28">
        <f t="shared" ca="1" si="133"/>
        <v>7.6344211016142547E-4</v>
      </c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</row>
    <row r="611" spans="1:35">
      <c r="A611" s="28"/>
      <c r="B611" s="28"/>
      <c r="C611" s="121"/>
      <c r="D611" s="123">
        <f t="shared" si="121"/>
        <v>0</v>
      </c>
      <c r="E611" s="123">
        <f t="shared" si="121"/>
        <v>0</v>
      </c>
      <c r="F611" s="44">
        <f t="shared" si="122"/>
        <v>0</v>
      </c>
      <c r="G611" s="44">
        <f t="shared" si="122"/>
        <v>0</v>
      </c>
      <c r="H611" s="44">
        <f t="shared" si="123"/>
        <v>0</v>
      </c>
      <c r="I611" s="44">
        <f t="shared" si="124"/>
        <v>0</v>
      </c>
      <c r="J611" s="44">
        <f t="shared" si="125"/>
        <v>0</v>
      </c>
      <c r="K611" s="44">
        <f t="shared" si="126"/>
        <v>0</v>
      </c>
      <c r="L611" s="44">
        <f t="shared" si="127"/>
        <v>0</v>
      </c>
      <c r="M611" s="44">
        <f t="shared" ca="1" si="132"/>
        <v>-7.6344211016142547E-4</v>
      </c>
      <c r="N611" s="44">
        <f t="shared" ca="1" si="128"/>
        <v>0</v>
      </c>
      <c r="O611" s="124">
        <f t="shared" ca="1" si="129"/>
        <v>0</v>
      </c>
      <c r="P611" s="44">
        <f t="shared" ca="1" si="130"/>
        <v>0</v>
      </c>
      <c r="Q611" s="44">
        <f t="shared" ca="1" si="131"/>
        <v>0</v>
      </c>
      <c r="R611" s="28">
        <f t="shared" ca="1" si="133"/>
        <v>7.6344211016142547E-4</v>
      </c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</row>
    <row r="612" spans="1:35">
      <c r="A612" s="28"/>
      <c r="B612" s="28"/>
      <c r="C612" s="121"/>
      <c r="D612" s="123">
        <f t="shared" si="121"/>
        <v>0</v>
      </c>
      <c r="E612" s="123">
        <f t="shared" si="121"/>
        <v>0</v>
      </c>
      <c r="F612" s="44">
        <f t="shared" si="122"/>
        <v>0</v>
      </c>
      <c r="G612" s="44">
        <f t="shared" si="122"/>
        <v>0</v>
      </c>
      <c r="H612" s="44">
        <f t="shared" si="123"/>
        <v>0</v>
      </c>
      <c r="I612" s="44">
        <f t="shared" si="124"/>
        <v>0</v>
      </c>
      <c r="J612" s="44">
        <f t="shared" si="125"/>
        <v>0</v>
      </c>
      <c r="K612" s="44">
        <f t="shared" si="126"/>
        <v>0</v>
      </c>
      <c r="L612" s="44">
        <f t="shared" si="127"/>
        <v>0</v>
      </c>
      <c r="M612" s="44">
        <f t="shared" ca="1" si="132"/>
        <v>-7.6344211016142547E-4</v>
      </c>
      <c r="N612" s="44">
        <f t="shared" ca="1" si="128"/>
        <v>0</v>
      </c>
      <c r="O612" s="124">
        <f t="shared" ca="1" si="129"/>
        <v>0</v>
      </c>
      <c r="P612" s="44">
        <f t="shared" ca="1" si="130"/>
        <v>0</v>
      </c>
      <c r="Q612" s="44">
        <f t="shared" ca="1" si="131"/>
        <v>0</v>
      </c>
      <c r="R612" s="28">
        <f t="shared" ca="1" si="133"/>
        <v>7.6344211016142547E-4</v>
      </c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</row>
    <row r="613" spans="1:35">
      <c r="A613" s="28"/>
      <c r="B613" s="28"/>
      <c r="C613" s="121"/>
      <c r="D613" s="123">
        <f t="shared" si="121"/>
        <v>0</v>
      </c>
      <c r="E613" s="123">
        <f t="shared" si="121"/>
        <v>0</v>
      </c>
      <c r="F613" s="44">
        <f t="shared" si="122"/>
        <v>0</v>
      </c>
      <c r="G613" s="44">
        <f t="shared" si="122"/>
        <v>0</v>
      </c>
      <c r="H613" s="44">
        <f t="shared" si="123"/>
        <v>0</v>
      </c>
      <c r="I613" s="44">
        <f t="shared" si="124"/>
        <v>0</v>
      </c>
      <c r="J613" s="44">
        <f t="shared" si="125"/>
        <v>0</v>
      </c>
      <c r="K613" s="44">
        <f t="shared" si="126"/>
        <v>0</v>
      </c>
      <c r="L613" s="44">
        <f t="shared" si="127"/>
        <v>0</v>
      </c>
      <c r="M613" s="44">
        <f t="shared" ca="1" si="132"/>
        <v>-7.6344211016142547E-4</v>
      </c>
      <c r="N613" s="44">
        <f t="shared" ca="1" si="128"/>
        <v>0</v>
      </c>
      <c r="O613" s="124">
        <f t="shared" ca="1" si="129"/>
        <v>0</v>
      </c>
      <c r="P613" s="44">
        <f t="shared" ca="1" si="130"/>
        <v>0</v>
      </c>
      <c r="Q613" s="44">
        <f t="shared" ca="1" si="131"/>
        <v>0</v>
      </c>
      <c r="R613" s="28">
        <f t="shared" ca="1" si="133"/>
        <v>7.6344211016142547E-4</v>
      </c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</row>
    <row r="614" spans="1:35">
      <c r="A614" s="28"/>
      <c r="B614" s="28"/>
      <c r="C614" s="121"/>
      <c r="D614" s="123">
        <f t="shared" si="121"/>
        <v>0</v>
      </c>
      <c r="E614" s="123">
        <f t="shared" si="121"/>
        <v>0</v>
      </c>
      <c r="F614" s="44">
        <f t="shared" si="122"/>
        <v>0</v>
      </c>
      <c r="G614" s="44">
        <f t="shared" si="122"/>
        <v>0</v>
      </c>
      <c r="H614" s="44">
        <f t="shared" si="123"/>
        <v>0</v>
      </c>
      <c r="I614" s="44">
        <f t="shared" si="124"/>
        <v>0</v>
      </c>
      <c r="J614" s="44">
        <f t="shared" si="125"/>
        <v>0</v>
      </c>
      <c r="K614" s="44">
        <f t="shared" si="126"/>
        <v>0</v>
      </c>
      <c r="L614" s="44">
        <f t="shared" si="127"/>
        <v>0</v>
      </c>
      <c r="M614" s="44">
        <f t="shared" ca="1" si="132"/>
        <v>-7.6344211016142547E-4</v>
      </c>
      <c r="N614" s="44">
        <f t="shared" ca="1" si="128"/>
        <v>0</v>
      </c>
      <c r="O614" s="124">
        <f t="shared" ca="1" si="129"/>
        <v>0</v>
      </c>
      <c r="P614" s="44">
        <f t="shared" ca="1" si="130"/>
        <v>0</v>
      </c>
      <c r="Q614" s="44">
        <f t="shared" ca="1" si="131"/>
        <v>0</v>
      </c>
      <c r="R614" s="28">
        <f t="shared" ca="1" si="133"/>
        <v>7.6344211016142547E-4</v>
      </c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</row>
    <row r="615" spans="1:35">
      <c r="A615" s="28"/>
      <c r="B615" s="28"/>
      <c r="C615" s="121"/>
      <c r="D615" s="123">
        <f t="shared" si="121"/>
        <v>0</v>
      </c>
      <c r="E615" s="123">
        <f t="shared" si="121"/>
        <v>0</v>
      </c>
      <c r="F615" s="44">
        <f t="shared" si="122"/>
        <v>0</v>
      </c>
      <c r="G615" s="44">
        <f t="shared" si="122"/>
        <v>0</v>
      </c>
      <c r="H615" s="44">
        <f t="shared" si="123"/>
        <v>0</v>
      </c>
      <c r="I615" s="44">
        <f t="shared" si="124"/>
        <v>0</v>
      </c>
      <c r="J615" s="44">
        <f t="shared" si="125"/>
        <v>0</v>
      </c>
      <c r="K615" s="44">
        <f t="shared" si="126"/>
        <v>0</v>
      </c>
      <c r="L615" s="44">
        <f t="shared" si="127"/>
        <v>0</v>
      </c>
      <c r="M615" s="44">
        <f t="shared" ca="1" si="132"/>
        <v>-7.6344211016142547E-4</v>
      </c>
      <c r="N615" s="44">
        <f t="shared" ca="1" si="128"/>
        <v>0</v>
      </c>
      <c r="O615" s="124">
        <f t="shared" ca="1" si="129"/>
        <v>0</v>
      </c>
      <c r="P615" s="44">
        <f t="shared" ca="1" si="130"/>
        <v>0</v>
      </c>
      <c r="Q615" s="44">
        <f t="shared" ca="1" si="131"/>
        <v>0</v>
      </c>
      <c r="R615" s="28">
        <f t="shared" ca="1" si="133"/>
        <v>7.6344211016142547E-4</v>
      </c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</row>
    <row r="616" spans="1:35">
      <c r="A616" s="28"/>
      <c r="B616" s="28"/>
      <c r="C616" s="121"/>
      <c r="D616" s="123">
        <f t="shared" si="121"/>
        <v>0</v>
      </c>
      <c r="E616" s="123">
        <f t="shared" si="121"/>
        <v>0</v>
      </c>
      <c r="F616" s="44">
        <f t="shared" si="122"/>
        <v>0</v>
      </c>
      <c r="G616" s="44">
        <f t="shared" si="122"/>
        <v>0</v>
      </c>
      <c r="H616" s="44">
        <f t="shared" si="123"/>
        <v>0</v>
      </c>
      <c r="I616" s="44">
        <f t="shared" si="124"/>
        <v>0</v>
      </c>
      <c r="J616" s="44">
        <f t="shared" si="125"/>
        <v>0</v>
      </c>
      <c r="K616" s="44">
        <f t="shared" si="126"/>
        <v>0</v>
      </c>
      <c r="L616" s="44">
        <f t="shared" si="127"/>
        <v>0</v>
      </c>
      <c r="M616" s="44">
        <f t="shared" ca="1" si="132"/>
        <v>-7.6344211016142547E-4</v>
      </c>
      <c r="N616" s="44">
        <f t="shared" ca="1" si="128"/>
        <v>0</v>
      </c>
      <c r="O616" s="124">
        <f t="shared" ca="1" si="129"/>
        <v>0</v>
      </c>
      <c r="P616" s="44">
        <f t="shared" ca="1" si="130"/>
        <v>0</v>
      </c>
      <c r="Q616" s="44">
        <f t="shared" ca="1" si="131"/>
        <v>0</v>
      </c>
      <c r="R616" s="28">
        <f t="shared" ca="1" si="133"/>
        <v>7.6344211016142547E-4</v>
      </c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</row>
    <row r="617" spans="1:35">
      <c r="A617" s="28"/>
      <c r="B617" s="28"/>
      <c r="C617" s="121"/>
      <c r="D617" s="123">
        <f t="shared" si="121"/>
        <v>0</v>
      </c>
      <c r="E617" s="123">
        <f t="shared" si="121"/>
        <v>0</v>
      </c>
      <c r="F617" s="44">
        <f t="shared" si="122"/>
        <v>0</v>
      </c>
      <c r="G617" s="44">
        <f t="shared" si="122"/>
        <v>0</v>
      </c>
      <c r="H617" s="44">
        <f t="shared" si="123"/>
        <v>0</v>
      </c>
      <c r="I617" s="44">
        <f t="shared" si="124"/>
        <v>0</v>
      </c>
      <c r="J617" s="44">
        <f t="shared" si="125"/>
        <v>0</v>
      </c>
      <c r="K617" s="44">
        <f t="shared" si="126"/>
        <v>0</v>
      </c>
      <c r="L617" s="44">
        <f t="shared" si="127"/>
        <v>0</v>
      </c>
      <c r="M617" s="44">
        <f t="shared" ca="1" si="132"/>
        <v>-7.6344211016142547E-4</v>
      </c>
      <c r="N617" s="44">
        <f t="shared" ca="1" si="128"/>
        <v>0</v>
      </c>
      <c r="O617" s="124">
        <f t="shared" ca="1" si="129"/>
        <v>0</v>
      </c>
      <c r="P617" s="44">
        <f t="shared" ca="1" si="130"/>
        <v>0</v>
      </c>
      <c r="Q617" s="44">
        <f t="shared" ca="1" si="131"/>
        <v>0</v>
      </c>
      <c r="R617" s="28">
        <f t="shared" ca="1" si="133"/>
        <v>7.6344211016142547E-4</v>
      </c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</row>
    <row r="618" spans="1:35">
      <c r="A618" s="28"/>
      <c r="B618" s="28"/>
      <c r="C618" s="121"/>
      <c r="D618" s="123">
        <f t="shared" si="121"/>
        <v>0</v>
      </c>
      <c r="E618" s="123">
        <f t="shared" si="121"/>
        <v>0</v>
      </c>
      <c r="F618" s="44">
        <f t="shared" si="122"/>
        <v>0</v>
      </c>
      <c r="G618" s="44">
        <f t="shared" si="122"/>
        <v>0</v>
      </c>
      <c r="H618" s="44">
        <f t="shared" si="123"/>
        <v>0</v>
      </c>
      <c r="I618" s="44">
        <f t="shared" si="124"/>
        <v>0</v>
      </c>
      <c r="J618" s="44">
        <f t="shared" si="125"/>
        <v>0</v>
      </c>
      <c r="K618" s="44">
        <f t="shared" si="126"/>
        <v>0</v>
      </c>
      <c r="L618" s="44">
        <f t="shared" si="127"/>
        <v>0</v>
      </c>
      <c r="M618" s="44">
        <f t="shared" ca="1" si="132"/>
        <v>-7.6344211016142547E-4</v>
      </c>
      <c r="N618" s="44">
        <f t="shared" ca="1" si="128"/>
        <v>0</v>
      </c>
      <c r="O618" s="124">
        <f t="shared" ca="1" si="129"/>
        <v>0</v>
      </c>
      <c r="P618" s="44">
        <f t="shared" ca="1" si="130"/>
        <v>0</v>
      </c>
      <c r="Q618" s="44">
        <f t="shared" ca="1" si="131"/>
        <v>0</v>
      </c>
      <c r="R618" s="28">
        <f t="shared" ca="1" si="133"/>
        <v>7.6344211016142547E-4</v>
      </c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</row>
    <row r="619" spans="1:35">
      <c r="A619" s="28"/>
      <c r="B619" s="28"/>
      <c r="C619" s="121"/>
      <c r="D619" s="123">
        <f t="shared" si="121"/>
        <v>0</v>
      </c>
      <c r="E619" s="123">
        <f t="shared" si="121"/>
        <v>0</v>
      </c>
      <c r="F619" s="44">
        <f t="shared" si="122"/>
        <v>0</v>
      </c>
      <c r="G619" s="44">
        <f t="shared" si="122"/>
        <v>0</v>
      </c>
      <c r="H619" s="44">
        <f t="shared" si="123"/>
        <v>0</v>
      </c>
      <c r="I619" s="44">
        <f t="shared" si="124"/>
        <v>0</v>
      </c>
      <c r="J619" s="44">
        <f t="shared" si="125"/>
        <v>0</v>
      </c>
      <c r="K619" s="44">
        <f t="shared" si="126"/>
        <v>0</v>
      </c>
      <c r="L619" s="44">
        <f t="shared" si="127"/>
        <v>0</v>
      </c>
      <c r="M619" s="44">
        <f t="shared" ca="1" si="132"/>
        <v>-7.6344211016142547E-4</v>
      </c>
      <c r="N619" s="44">
        <f t="shared" ca="1" si="128"/>
        <v>0</v>
      </c>
      <c r="O619" s="124">
        <f t="shared" ca="1" si="129"/>
        <v>0</v>
      </c>
      <c r="P619" s="44">
        <f t="shared" ca="1" si="130"/>
        <v>0</v>
      </c>
      <c r="Q619" s="44">
        <f t="shared" ca="1" si="131"/>
        <v>0</v>
      </c>
      <c r="R619" s="28">
        <f t="shared" ca="1" si="133"/>
        <v>7.6344211016142547E-4</v>
      </c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</row>
    <row r="620" spans="1:35">
      <c r="A620" s="28"/>
      <c r="B620" s="28"/>
      <c r="C620" s="121"/>
      <c r="D620" s="123">
        <f t="shared" si="121"/>
        <v>0</v>
      </c>
      <c r="E620" s="123">
        <f t="shared" si="121"/>
        <v>0</v>
      </c>
      <c r="F620" s="44">
        <f t="shared" si="122"/>
        <v>0</v>
      </c>
      <c r="G620" s="44">
        <f t="shared" si="122"/>
        <v>0</v>
      </c>
      <c r="H620" s="44">
        <f t="shared" si="123"/>
        <v>0</v>
      </c>
      <c r="I620" s="44">
        <f t="shared" si="124"/>
        <v>0</v>
      </c>
      <c r="J620" s="44">
        <f t="shared" si="125"/>
        <v>0</v>
      </c>
      <c r="K620" s="44">
        <f t="shared" si="126"/>
        <v>0</v>
      </c>
      <c r="L620" s="44">
        <f t="shared" si="127"/>
        <v>0</v>
      </c>
      <c r="M620" s="44">
        <f t="shared" ca="1" si="132"/>
        <v>-7.6344211016142547E-4</v>
      </c>
      <c r="N620" s="44">
        <f t="shared" ca="1" si="128"/>
        <v>0</v>
      </c>
      <c r="O620" s="124">
        <f t="shared" ca="1" si="129"/>
        <v>0</v>
      </c>
      <c r="P620" s="44">
        <f t="shared" ca="1" si="130"/>
        <v>0</v>
      </c>
      <c r="Q620" s="44">
        <f t="shared" ca="1" si="131"/>
        <v>0</v>
      </c>
      <c r="R620" s="28">
        <f t="shared" ca="1" si="133"/>
        <v>7.6344211016142547E-4</v>
      </c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</row>
    <row r="621" spans="1:35">
      <c r="A621" s="28"/>
      <c r="B621" s="28"/>
      <c r="C621" s="121"/>
      <c r="D621" s="123">
        <f t="shared" si="121"/>
        <v>0</v>
      </c>
      <c r="E621" s="123">
        <f t="shared" si="121"/>
        <v>0</v>
      </c>
      <c r="F621" s="44">
        <f t="shared" si="122"/>
        <v>0</v>
      </c>
      <c r="G621" s="44">
        <f t="shared" si="122"/>
        <v>0</v>
      </c>
      <c r="H621" s="44">
        <f t="shared" si="123"/>
        <v>0</v>
      </c>
      <c r="I621" s="44">
        <f t="shared" si="124"/>
        <v>0</v>
      </c>
      <c r="J621" s="44">
        <f t="shared" si="125"/>
        <v>0</v>
      </c>
      <c r="K621" s="44">
        <f t="shared" si="126"/>
        <v>0</v>
      </c>
      <c r="L621" s="44">
        <f t="shared" si="127"/>
        <v>0</v>
      </c>
      <c r="M621" s="44">
        <f t="shared" ca="1" si="132"/>
        <v>-7.6344211016142547E-4</v>
      </c>
      <c r="N621" s="44">
        <f t="shared" ca="1" si="128"/>
        <v>0</v>
      </c>
      <c r="O621" s="124">
        <f t="shared" ca="1" si="129"/>
        <v>0</v>
      </c>
      <c r="P621" s="44">
        <f t="shared" ca="1" si="130"/>
        <v>0</v>
      </c>
      <c r="Q621" s="44">
        <f t="shared" ca="1" si="131"/>
        <v>0</v>
      </c>
      <c r="R621" s="28">
        <f t="shared" ca="1" si="133"/>
        <v>7.6344211016142547E-4</v>
      </c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</row>
    <row r="622" spans="1:35">
      <c r="A622" s="28"/>
      <c r="B622" s="28"/>
      <c r="C622" s="121"/>
      <c r="D622" s="123">
        <f t="shared" si="121"/>
        <v>0</v>
      </c>
      <c r="E622" s="123">
        <f t="shared" si="121"/>
        <v>0</v>
      </c>
      <c r="F622" s="44">
        <f t="shared" si="122"/>
        <v>0</v>
      </c>
      <c r="G622" s="44">
        <f t="shared" si="122"/>
        <v>0</v>
      </c>
      <c r="H622" s="44">
        <f t="shared" si="123"/>
        <v>0</v>
      </c>
      <c r="I622" s="44">
        <f t="shared" si="124"/>
        <v>0</v>
      </c>
      <c r="J622" s="44">
        <f t="shared" si="125"/>
        <v>0</v>
      </c>
      <c r="K622" s="44">
        <f t="shared" si="126"/>
        <v>0</v>
      </c>
      <c r="L622" s="44">
        <f t="shared" si="127"/>
        <v>0</v>
      </c>
      <c r="M622" s="44">
        <f t="shared" ca="1" si="132"/>
        <v>-7.6344211016142547E-4</v>
      </c>
      <c r="N622" s="44">
        <f t="shared" ca="1" si="128"/>
        <v>0</v>
      </c>
      <c r="O622" s="124">
        <f t="shared" ca="1" si="129"/>
        <v>0</v>
      </c>
      <c r="P622" s="44">
        <f t="shared" ca="1" si="130"/>
        <v>0</v>
      </c>
      <c r="Q622" s="44">
        <f t="shared" ca="1" si="131"/>
        <v>0</v>
      </c>
      <c r="R622" s="28">
        <f t="shared" ca="1" si="133"/>
        <v>7.6344211016142547E-4</v>
      </c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</row>
    <row r="623" spans="1:35">
      <c r="A623" s="28"/>
      <c r="B623" s="28"/>
      <c r="C623" s="121"/>
      <c r="D623" s="123">
        <f t="shared" si="121"/>
        <v>0</v>
      </c>
      <c r="E623" s="123">
        <f t="shared" si="121"/>
        <v>0</v>
      </c>
      <c r="F623" s="44">
        <f t="shared" si="122"/>
        <v>0</v>
      </c>
      <c r="G623" s="44">
        <f t="shared" si="122"/>
        <v>0</v>
      </c>
      <c r="H623" s="44">
        <f t="shared" si="123"/>
        <v>0</v>
      </c>
      <c r="I623" s="44">
        <f t="shared" si="124"/>
        <v>0</v>
      </c>
      <c r="J623" s="44">
        <f t="shared" si="125"/>
        <v>0</v>
      </c>
      <c r="K623" s="44">
        <f t="shared" si="126"/>
        <v>0</v>
      </c>
      <c r="L623" s="44">
        <f t="shared" si="127"/>
        <v>0</v>
      </c>
      <c r="M623" s="44">
        <f t="shared" ca="1" si="132"/>
        <v>-7.6344211016142547E-4</v>
      </c>
      <c r="N623" s="44">
        <f t="shared" ca="1" si="128"/>
        <v>0</v>
      </c>
      <c r="O623" s="124">
        <f t="shared" ca="1" si="129"/>
        <v>0</v>
      </c>
      <c r="P623" s="44">
        <f t="shared" ca="1" si="130"/>
        <v>0</v>
      </c>
      <c r="Q623" s="44">
        <f t="shared" ca="1" si="131"/>
        <v>0</v>
      </c>
      <c r="R623" s="28">
        <f t="shared" ca="1" si="133"/>
        <v>7.6344211016142547E-4</v>
      </c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</row>
    <row r="624" spans="1:35">
      <c r="A624" s="28"/>
      <c r="B624" s="28"/>
      <c r="C624" s="121"/>
      <c r="D624" s="123">
        <f t="shared" si="121"/>
        <v>0</v>
      </c>
      <c r="E624" s="123">
        <f t="shared" si="121"/>
        <v>0</v>
      </c>
      <c r="F624" s="44">
        <f t="shared" si="122"/>
        <v>0</v>
      </c>
      <c r="G624" s="44">
        <f t="shared" si="122"/>
        <v>0</v>
      </c>
      <c r="H624" s="44">
        <f t="shared" si="123"/>
        <v>0</v>
      </c>
      <c r="I624" s="44">
        <f t="shared" si="124"/>
        <v>0</v>
      </c>
      <c r="J624" s="44">
        <f t="shared" si="125"/>
        <v>0</v>
      </c>
      <c r="K624" s="44">
        <f t="shared" si="126"/>
        <v>0</v>
      </c>
      <c r="L624" s="44">
        <f t="shared" si="127"/>
        <v>0</v>
      </c>
      <c r="M624" s="44">
        <f t="shared" ca="1" si="132"/>
        <v>-7.6344211016142547E-4</v>
      </c>
      <c r="N624" s="44">
        <f t="shared" ca="1" si="128"/>
        <v>0</v>
      </c>
      <c r="O624" s="124">
        <f t="shared" ca="1" si="129"/>
        <v>0</v>
      </c>
      <c r="P624" s="44">
        <f t="shared" ca="1" si="130"/>
        <v>0</v>
      </c>
      <c r="Q624" s="44">
        <f t="shared" ca="1" si="131"/>
        <v>0</v>
      </c>
      <c r="R624" s="28">
        <f t="shared" ca="1" si="133"/>
        <v>7.6344211016142547E-4</v>
      </c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</row>
    <row r="625" spans="1:35">
      <c r="A625" s="28"/>
      <c r="B625" s="28"/>
      <c r="C625" s="121"/>
      <c r="D625" s="123">
        <f t="shared" si="121"/>
        <v>0</v>
      </c>
      <c r="E625" s="123">
        <f t="shared" si="121"/>
        <v>0</v>
      </c>
      <c r="F625" s="44">
        <f t="shared" si="122"/>
        <v>0</v>
      </c>
      <c r="G625" s="44">
        <f t="shared" si="122"/>
        <v>0</v>
      </c>
      <c r="H625" s="44">
        <f t="shared" si="123"/>
        <v>0</v>
      </c>
      <c r="I625" s="44">
        <f t="shared" si="124"/>
        <v>0</v>
      </c>
      <c r="J625" s="44">
        <f t="shared" si="125"/>
        <v>0</v>
      </c>
      <c r="K625" s="44">
        <f t="shared" si="126"/>
        <v>0</v>
      </c>
      <c r="L625" s="44">
        <f t="shared" si="127"/>
        <v>0</v>
      </c>
      <c r="M625" s="44">
        <f t="shared" ca="1" si="132"/>
        <v>-7.6344211016142547E-4</v>
      </c>
      <c r="N625" s="44">
        <f t="shared" ca="1" si="128"/>
        <v>0</v>
      </c>
      <c r="O625" s="124">
        <f t="shared" ca="1" si="129"/>
        <v>0</v>
      </c>
      <c r="P625" s="44">
        <f t="shared" ca="1" si="130"/>
        <v>0</v>
      </c>
      <c r="Q625" s="44">
        <f t="shared" ca="1" si="131"/>
        <v>0</v>
      </c>
      <c r="R625" s="28">
        <f t="shared" ca="1" si="133"/>
        <v>7.6344211016142547E-4</v>
      </c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</row>
    <row r="626" spans="1:35">
      <c r="A626" s="28"/>
      <c r="B626" s="28"/>
      <c r="C626" s="121"/>
      <c r="D626" s="123">
        <f t="shared" si="121"/>
        <v>0</v>
      </c>
      <c r="E626" s="123">
        <f t="shared" si="121"/>
        <v>0</v>
      </c>
      <c r="F626" s="44">
        <f t="shared" si="122"/>
        <v>0</v>
      </c>
      <c r="G626" s="44">
        <f t="shared" si="122"/>
        <v>0</v>
      </c>
      <c r="H626" s="44">
        <f t="shared" si="123"/>
        <v>0</v>
      </c>
      <c r="I626" s="44">
        <f t="shared" si="124"/>
        <v>0</v>
      </c>
      <c r="J626" s="44">
        <f t="shared" si="125"/>
        <v>0</v>
      </c>
      <c r="K626" s="44">
        <f t="shared" si="126"/>
        <v>0</v>
      </c>
      <c r="L626" s="44">
        <f t="shared" si="127"/>
        <v>0</v>
      </c>
      <c r="M626" s="44">
        <f t="shared" ca="1" si="132"/>
        <v>-7.6344211016142547E-4</v>
      </c>
      <c r="N626" s="44">
        <f t="shared" ca="1" si="128"/>
        <v>0</v>
      </c>
      <c r="O626" s="124">
        <f t="shared" ca="1" si="129"/>
        <v>0</v>
      </c>
      <c r="P626" s="44">
        <f t="shared" ca="1" si="130"/>
        <v>0</v>
      </c>
      <c r="Q626" s="44">
        <f t="shared" ca="1" si="131"/>
        <v>0</v>
      </c>
      <c r="R626" s="28">
        <f t="shared" ca="1" si="133"/>
        <v>7.6344211016142547E-4</v>
      </c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</row>
    <row r="627" spans="1:35">
      <c r="A627" s="28"/>
      <c r="B627" s="28"/>
      <c r="C627" s="121"/>
      <c r="D627" s="123">
        <f t="shared" si="121"/>
        <v>0</v>
      </c>
      <c r="E627" s="123">
        <f t="shared" si="121"/>
        <v>0</v>
      </c>
      <c r="F627" s="44">
        <f t="shared" si="122"/>
        <v>0</v>
      </c>
      <c r="G627" s="44">
        <f t="shared" si="122"/>
        <v>0</v>
      </c>
      <c r="H627" s="44">
        <f t="shared" si="123"/>
        <v>0</v>
      </c>
      <c r="I627" s="44">
        <f t="shared" si="124"/>
        <v>0</v>
      </c>
      <c r="J627" s="44">
        <f t="shared" si="125"/>
        <v>0</v>
      </c>
      <c r="K627" s="44">
        <f t="shared" si="126"/>
        <v>0</v>
      </c>
      <c r="L627" s="44">
        <f t="shared" si="127"/>
        <v>0</v>
      </c>
      <c r="M627" s="44">
        <f t="shared" ca="1" si="132"/>
        <v>-7.6344211016142547E-4</v>
      </c>
      <c r="N627" s="44">
        <f t="shared" ca="1" si="128"/>
        <v>0</v>
      </c>
      <c r="O627" s="124">
        <f t="shared" ca="1" si="129"/>
        <v>0</v>
      </c>
      <c r="P627" s="44">
        <f t="shared" ca="1" si="130"/>
        <v>0</v>
      </c>
      <c r="Q627" s="44">
        <f t="shared" ca="1" si="131"/>
        <v>0</v>
      </c>
      <c r="R627" s="28">
        <f t="shared" ca="1" si="133"/>
        <v>7.6344211016142547E-4</v>
      </c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</row>
    <row r="628" spans="1:35">
      <c r="A628" s="28"/>
      <c r="B628" s="28"/>
      <c r="C628" s="121"/>
      <c r="D628" s="123">
        <f t="shared" si="121"/>
        <v>0</v>
      </c>
      <c r="E628" s="123">
        <f t="shared" si="121"/>
        <v>0</v>
      </c>
      <c r="F628" s="44">
        <f t="shared" si="122"/>
        <v>0</v>
      </c>
      <c r="G628" s="44">
        <f t="shared" si="122"/>
        <v>0</v>
      </c>
      <c r="H628" s="44">
        <f t="shared" si="123"/>
        <v>0</v>
      </c>
      <c r="I628" s="44">
        <f t="shared" si="124"/>
        <v>0</v>
      </c>
      <c r="J628" s="44">
        <f t="shared" si="125"/>
        <v>0</v>
      </c>
      <c r="K628" s="44">
        <f t="shared" si="126"/>
        <v>0</v>
      </c>
      <c r="L628" s="44">
        <f t="shared" si="127"/>
        <v>0</v>
      </c>
      <c r="M628" s="44">
        <f t="shared" ca="1" si="132"/>
        <v>-7.6344211016142547E-4</v>
      </c>
      <c r="N628" s="44">
        <f t="shared" ca="1" si="128"/>
        <v>0</v>
      </c>
      <c r="O628" s="124">
        <f t="shared" ca="1" si="129"/>
        <v>0</v>
      </c>
      <c r="P628" s="44">
        <f t="shared" ca="1" si="130"/>
        <v>0</v>
      </c>
      <c r="Q628" s="44">
        <f t="shared" ca="1" si="131"/>
        <v>0</v>
      </c>
      <c r="R628" s="28">
        <f t="shared" ca="1" si="133"/>
        <v>7.6344211016142547E-4</v>
      </c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</row>
    <row r="629" spans="1:35">
      <c r="A629" s="28"/>
      <c r="B629" s="28"/>
      <c r="C629" s="121"/>
      <c r="D629" s="123">
        <f t="shared" si="121"/>
        <v>0</v>
      </c>
      <c r="E629" s="123">
        <f t="shared" si="121"/>
        <v>0</v>
      </c>
      <c r="F629" s="44">
        <f t="shared" si="122"/>
        <v>0</v>
      </c>
      <c r="G629" s="44">
        <f t="shared" si="122"/>
        <v>0</v>
      </c>
      <c r="H629" s="44">
        <f t="shared" si="123"/>
        <v>0</v>
      </c>
      <c r="I629" s="44">
        <f t="shared" si="124"/>
        <v>0</v>
      </c>
      <c r="J629" s="44">
        <f t="shared" si="125"/>
        <v>0</v>
      </c>
      <c r="K629" s="44">
        <f t="shared" si="126"/>
        <v>0</v>
      </c>
      <c r="L629" s="44">
        <f t="shared" si="127"/>
        <v>0</v>
      </c>
      <c r="M629" s="44">
        <f t="shared" ca="1" si="132"/>
        <v>-7.6344211016142547E-4</v>
      </c>
      <c r="N629" s="44">
        <f t="shared" ca="1" si="128"/>
        <v>0</v>
      </c>
      <c r="O629" s="124">
        <f t="shared" ca="1" si="129"/>
        <v>0</v>
      </c>
      <c r="P629" s="44">
        <f t="shared" ca="1" si="130"/>
        <v>0</v>
      </c>
      <c r="Q629" s="44">
        <f t="shared" ca="1" si="131"/>
        <v>0</v>
      </c>
      <c r="R629" s="28">
        <f t="shared" ca="1" si="133"/>
        <v>7.6344211016142547E-4</v>
      </c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</row>
    <row r="630" spans="1:35">
      <c r="A630" s="28"/>
      <c r="B630" s="28"/>
      <c r="C630" s="121"/>
      <c r="D630" s="123">
        <f t="shared" si="121"/>
        <v>0</v>
      </c>
      <c r="E630" s="123">
        <f t="shared" si="121"/>
        <v>0</v>
      </c>
      <c r="F630" s="44">
        <f t="shared" si="122"/>
        <v>0</v>
      </c>
      <c r="G630" s="44">
        <f t="shared" si="122"/>
        <v>0</v>
      </c>
      <c r="H630" s="44">
        <f t="shared" si="123"/>
        <v>0</v>
      </c>
      <c r="I630" s="44">
        <f t="shared" si="124"/>
        <v>0</v>
      </c>
      <c r="J630" s="44">
        <f t="shared" si="125"/>
        <v>0</v>
      </c>
      <c r="K630" s="44">
        <f t="shared" si="126"/>
        <v>0</v>
      </c>
      <c r="L630" s="44">
        <f t="shared" si="127"/>
        <v>0</v>
      </c>
      <c r="M630" s="44">
        <f t="shared" ca="1" si="132"/>
        <v>-7.6344211016142547E-4</v>
      </c>
      <c r="N630" s="44">
        <f t="shared" ca="1" si="128"/>
        <v>0</v>
      </c>
      <c r="O630" s="124">
        <f t="shared" ca="1" si="129"/>
        <v>0</v>
      </c>
      <c r="P630" s="44">
        <f t="shared" ca="1" si="130"/>
        <v>0</v>
      </c>
      <c r="Q630" s="44">
        <f t="shared" ca="1" si="131"/>
        <v>0</v>
      </c>
      <c r="R630" s="28">
        <f t="shared" ca="1" si="133"/>
        <v>7.6344211016142547E-4</v>
      </c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</row>
    <row r="631" spans="1:35">
      <c r="A631" s="28"/>
      <c r="B631" s="28"/>
      <c r="C631" s="121"/>
      <c r="D631" s="123">
        <f t="shared" si="121"/>
        <v>0</v>
      </c>
      <c r="E631" s="123">
        <f t="shared" si="121"/>
        <v>0</v>
      </c>
      <c r="F631" s="44">
        <f t="shared" si="122"/>
        <v>0</v>
      </c>
      <c r="G631" s="44">
        <f t="shared" si="122"/>
        <v>0</v>
      </c>
      <c r="H631" s="44">
        <f t="shared" si="123"/>
        <v>0</v>
      </c>
      <c r="I631" s="44">
        <f t="shared" si="124"/>
        <v>0</v>
      </c>
      <c r="J631" s="44">
        <f t="shared" si="125"/>
        <v>0</v>
      </c>
      <c r="K631" s="44">
        <f t="shared" si="126"/>
        <v>0</v>
      </c>
      <c r="L631" s="44">
        <f t="shared" si="127"/>
        <v>0</v>
      </c>
      <c r="M631" s="44">
        <f t="shared" ca="1" si="132"/>
        <v>-7.6344211016142547E-4</v>
      </c>
      <c r="N631" s="44">
        <f t="shared" ca="1" si="128"/>
        <v>0</v>
      </c>
      <c r="O631" s="124">
        <f t="shared" ca="1" si="129"/>
        <v>0</v>
      </c>
      <c r="P631" s="44">
        <f t="shared" ca="1" si="130"/>
        <v>0</v>
      </c>
      <c r="Q631" s="44">
        <f t="shared" ca="1" si="131"/>
        <v>0</v>
      </c>
      <c r="R631" s="28">
        <f t="shared" ca="1" si="133"/>
        <v>7.6344211016142547E-4</v>
      </c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</row>
    <row r="632" spans="1:35">
      <c r="A632" s="28"/>
      <c r="B632" s="28"/>
      <c r="C632" s="121"/>
      <c r="D632" s="123">
        <f t="shared" si="121"/>
        <v>0</v>
      </c>
      <c r="E632" s="123">
        <f t="shared" si="121"/>
        <v>0</v>
      </c>
      <c r="F632" s="44">
        <f t="shared" si="122"/>
        <v>0</v>
      </c>
      <c r="G632" s="44">
        <f t="shared" si="122"/>
        <v>0</v>
      </c>
      <c r="H632" s="44">
        <f t="shared" si="123"/>
        <v>0</v>
      </c>
      <c r="I632" s="44">
        <f t="shared" si="124"/>
        <v>0</v>
      </c>
      <c r="J632" s="44">
        <f t="shared" si="125"/>
        <v>0</v>
      </c>
      <c r="K632" s="44">
        <f t="shared" si="126"/>
        <v>0</v>
      </c>
      <c r="L632" s="44">
        <f t="shared" si="127"/>
        <v>0</v>
      </c>
      <c r="M632" s="44">
        <f t="shared" ca="1" si="132"/>
        <v>-7.6344211016142547E-4</v>
      </c>
      <c r="N632" s="44">
        <f t="shared" ca="1" si="128"/>
        <v>0</v>
      </c>
      <c r="O632" s="124">
        <f t="shared" ca="1" si="129"/>
        <v>0</v>
      </c>
      <c r="P632" s="44">
        <f t="shared" ca="1" si="130"/>
        <v>0</v>
      </c>
      <c r="Q632" s="44">
        <f t="shared" ca="1" si="131"/>
        <v>0</v>
      </c>
      <c r="R632" s="28">
        <f t="shared" ca="1" si="133"/>
        <v>7.6344211016142547E-4</v>
      </c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</row>
    <row r="633" spans="1:35">
      <c r="A633" s="28"/>
      <c r="B633" s="28"/>
      <c r="C633" s="121"/>
      <c r="D633" s="123">
        <f t="shared" si="121"/>
        <v>0</v>
      </c>
      <c r="E633" s="123">
        <f t="shared" si="121"/>
        <v>0</v>
      </c>
      <c r="F633" s="44">
        <f t="shared" si="122"/>
        <v>0</v>
      </c>
      <c r="G633" s="44">
        <f t="shared" si="122"/>
        <v>0</v>
      </c>
      <c r="H633" s="44">
        <f t="shared" si="123"/>
        <v>0</v>
      </c>
      <c r="I633" s="44">
        <f t="shared" si="124"/>
        <v>0</v>
      </c>
      <c r="J633" s="44">
        <f t="shared" si="125"/>
        <v>0</v>
      </c>
      <c r="K633" s="44">
        <f t="shared" si="126"/>
        <v>0</v>
      </c>
      <c r="L633" s="44">
        <f t="shared" si="127"/>
        <v>0</v>
      </c>
      <c r="M633" s="44">
        <f t="shared" ca="1" si="132"/>
        <v>-7.6344211016142547E-4</v>
      </c>
      <c r="N633" s="44">
        <f t="shared" ca="1" si="128"/>
        <v>0</v>
      </c>
      <c r="O633" s="124">
        <f t="shared" ca="1" si="129"/>
        <v>0</v>
      </c>
      <c r="P633" s="44">
        <f t="shared" ca="1" si="130"/>
        <v>0</v>
      </c>
      <c r="Q633" s="44">
        <f t="shared" ca="1" si="131"/>
        <v>0</v>
      </c>
      <c r="R633" s="28">
        <f t="shared" ca="1" si="133"/>
        <v>7.6344211016142547E-4</v>
      </c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</row>
    <row r="634" spans="1:35">
      <c r="A634" s="28"/>
      <c r="B634" s="28"/>
      <c r="C634" s="121"/>
      <c r="D634" s="123">
        <f t="shared" si="121"/>
        <v>0</v>
      </c>
      <c r="E634" s="123">
        <f t="shared" si="121"/>
        <v>0</v>
      </c>
      <c r="F634" s="44">
        <f t="shared" si="122"/>
        <v>0</v>
      </c>
      <c r="G634" s="44">
        <f t="shared" si="122"/>
        <v>0</v>
      </c>
      <c r="H634" s="44">
        <f t="shared" si="123"/>
        <v>0</v>
      </c>
      <c r="I634" s="44">
        <f t="shared" si="124"/>
        <v>0</v>
      </c>
      <c r="J634" s="44">
        <f t="shared" si="125"/>
        <v>0</v>
      </c>
      <c r="K634" s="44">
        <f t="shared" si="126"/>
        <v>0</v>
      </c>
      <c r="L634" s="44">
        <f t="shared" si="127"/>
        <v>0</v>
      </c>
      <c r="M634" s="44">
        <f t="shared" ca="1" si="132"/>
        <v>-7.6344211016142547E-4</v>
      </c>
      <c r="N634" s="44">
        <f t="shared" ca="1" si="128"/>
        <v>0</v>
      </c>
      <c r="O634" s="124">
        <f t="shared" ca="1" si="129"/>
        <v>0</v>
      </c>
      <c r="P634" s="44">
        <f t="shared" ca="1" si="130"/>
        <v>0</v>
      </c>
      <c r="Q634" s="44">
        <f t="shared" ca="1" si="131"/>
        <v>0</v>
      </c>
      <c r="R634" s="28">
        <f t="shared" ca="1" si="133"/>
        <v>7.6344211016142547E-4</v>
      </c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</row>
    <row r="635" spans="1:35">
      <c r="A635" s="28"/>
      <c r="B635" s="28"/>
      <c r="C635" s="121"/>
      <c r="D635" s="123">
        <f t="shared" si="121"/>
        <v>0</v>
      </c>
      <c r="E635" s="123">
        <f t="shared" si="121"/>
        <v>0</v>
      </c>
      <c r="F635" s="44">
        <f t="shared" si="122"/>
        <v>0</v>
      </c>
      <c r="G635" s="44">
        <f t="shared" si="122"/>
        <v>0</v>
      </c>
      <c r="H635" s="44">
        <f t="shared" si="123"/>
        <v>0</v>
      </c>
      <c r="I635" s="44">
        <f t="shared" si="124"/>
        <v>0</v>
      </c>
      <c r="J635" s="44">
        <f t="shared" si="125"/>
        <v>0</v>
      </c>
      <c r="K635" s="44">
        <f t="shared" si="126"/>
        <v>0</v>
      </c>
      <c r="L635" s="44">
        <f t="shared" si="127"/>
        <v>0</v>
      </c>
      <c r="M635" s="44">
        <f t="shared" ca="1" si="132"/>
        <v>-7.6344211016142547E-4</v>
      </c>
      <c r="N635" s="44">
        <f t="shared" ca="1" si="128"/>
        <v>0</v>
      </c>
      <c r="O635" s="124">
        <f t="shared" ca="1" si="129"/>
        <v>0</v>
      </c>
      <c r="P635" s="44">
        <f t="shared" ca="1" si="130"/>
        <v>0</v>
      </c>
      <c r="Q635" s="44">
        <f t="shared" ca="1" si="131"/>
        <v>0</v>
      </c>
      <c r="R635" s="28">
        <f t="shared" ca="1" si="133"/>
        <v>7.6344211016142547E-4</v>
      </c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</row>
    <row r="636" spans="1:35">
      <c r="A636" s="28"/>
      <c r="B636" s="28"/>
      <c r="C636" s="121"/>
      <c r="D636" s="123">
        <f t="shared" si="121"/>
        <v>0</v>
      </c>
      <c r="E636" s="123">
        <f t="shared" si="121"/>
        <v>0</v>
      </c>
      <c r="F636" s="44">
        <f t="shared" si="122"/>
        <v>0</v>
      </c>
      <c r="G636" s="44">
        <f t="shared" si="122"/>
        <v>0</v>
      </c>
      <c r="H636" s="44">
        <f t="shared" si="123"/>
        <v>0</v>
      </c>
      <c r="I636" s="44">
        <f t="shared" si="124"/>
        <v>0</v>
      </c>
      <c r="J636" s="44">
        <f t="shared" si="125"/>
        <v>0</v>
      </c>
      <c r="K636" s="44">
        <f t="shared" si="126"/>
        <v>0</v>
      </c>
      <c r="L636" s="44">
        <f t="shared" si="127"/>
        <v>0</v>
      </c>
      <c r="M636" s="44">
        <f t="shared" ca="1" si="132"/>
        <v>-7.6344211016142547E-4</v>
      </c>
      <c r="N636" s="44">
        <f t="shared" ca="1" si="128"/>
        <v>0</v>
      </c>
      <c r="O636" s="124">
        <f t="shared" ca="1" si="129"/>
        <v>0</v>
      </c>
      <c r="P636" s="44">
        <f t="shared" ca="1" si="130"/>
        <v>0</v>
      </c>
      <c r="Q636" s="44">
        <f t="shared" ca="1" si="131"/>
        <v>0</v>
      </c>
      <c r="R636" s="28">
        <f t="shared" ca="1" si="133"/>
        <v>7.6344211016142547E-4</v>
      </c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</row>
    <row r="637" spans="1:35">
      <c r="A637" s="28"/>
      <c r="B637" s="28"/>
      <c r="C637" s="121"/>
      <c r="D637" s="123">
        <f t="shared" si="121"/>
        <v>0</v>
      </c>
      <c r="E637" s="123">
        <f t="shared" si="121"/>
        <v>0</v>
      </c>
      <c r="F637" s="44">
        <f t="shared" si="122"/>
        <v>0</v>
      </c>
      <c r="G637" s="44">
        <f t="shared" si="122"/>
        <v>0</v>
      </c>
      <c r="H637" s="44">
        <f t="shared" si="123"/>
        <v>0</v>
      </c>
      <c r="I637" s="44">
        <f t="shared" si="124"/>
        <v>0</v>
      </c>
      <c r="J637" s="44">
        <f t="shared" si="125"/>
        <v>0</v>
      </c>
      <c r="K637" s="44">
        <f t="shared" si="126"/>
        <v>0</v>
      </c>
      <c r="L637" s="44">
        <f t="shared" si="127"/>
        <v>0</v>
      </c>
      <c r="M637" s="44">
        <f t="shared" ca="1" si="132"/>
        <v>-7.6344211016142547E-4</v>
      </c>
      <c r="N637" s="44">
        <f t="shared" ca="1" si="128"/>
        <v>0</v>
      </c>
      <c r="O637" s="124">
        <f t="shared" ca="1" si="129"/>
        <v>0</v>
      </c>
      <c r="P637" s="44">
        <f t="shared" ca="1" si="130"/>
        <v>0</v>
      </c>
      <c r="Q637" s="44">
        <f t="shared" ca="1" si="131"/>
        <v>0</v>
      </c>
      <c r="R637" s="28">
        <f t="shared" ca="1" si="133"/>
        <v>7.6344211016142547E-4</v>
      </c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</row>
    <row r="638" spans="1:35">
      <c r="A638" s="28"/>
      <c r="B638" s="28"/>
      <c r="C638" s="121"/>
      <c r="D638" s="123">
        <f t="shared" si="121"/>
        <v>0</v>
      </c>
      <c r="E638" s="123">
        <f t="shared" si="121"/>
        <v>0</v>
      </c>
      <c r="F638" s="44">
        <f t="shared" si="122"/>
        <v>0</v>
      </c>
      <c r="G638" s="44">
        <f t="shared" si="122"/>
        <v>0</v>
      </c>
      <c r="H638" s="44">
        <f t="shared" si="123"/>
        <v>0</v>
      </c>
      <c r="I638" s="44">
        <f t="shared" si="124"/>
        <v>0</v>
      </c>
      <c r="J638" s="44">
        <f t="shared" si="125"/>
        <v>0</v>
      </c>
      <c r="K638" s="44">
        <f t="shared" si="126"/>
        <v>0</v>
      </c>
      <c r="L638" s="44">
        <f t="shared" si="127"/>
        <v>0</v>
      </c>
      <c r="M638" s="44">
        <f t="shared" ca="1" si="132"/>
        <v>-7.6344211016142547E-4</v>
      </c>
      <c r="N638" s="44">
        <f t="shared" ca="1" si="128"/>
        <v>0</v>
      </c>
      <c r="O638" s="124">
        <f t="shared" ca="1" si="129"/>
        <v>0</v>
      </c>
      <c r="P638" s="44">
        <f t="shared" ca="1" si="130"/>
        <v>0</v>
      </c>
      <c r="Q638" s="44">
        <f t="shared" ca="1" si="131"/>
        <v>0</v>
      </c>
      <c r="R638" s="28">
        <f t="shared" ca="1" si="133"/>
        <v>7.6344211016142547E-4</v>
      </c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</row>
    <row r="639" spans="1:35">
      <c r="A639" s="28"/>
      <c r="B639" s="28"/>
      <c r="C639" s="121"/>
      <c r="D639" s="123">
        <f t="shared" si="121"/>
        <v>0</v>
      </c>
      <c r="E639" s="123">
        <f t="shared" si="121"/>
        <v>0</v>
      </c>
      <c r="F639" s="44">
        <f t="shared" si="122"/>
        <v>0</v>
      </c>
      <c r="G639" s="44">
        <f t="shared" si="122"/>
        <v>0</v>
      </c>
      <c r="H639" s="44">
        <f t="shared" si="123"/>
        <v>0</v>
      </c>
      <c r="I639" s="44">
        <f t="shared" si="124"/>
        <v>0</v>
      </c>
      <c r="J639" s="44">
        <f t="shared" si="125"/>
        <v>0</v>
      </c>
      <c r="K639" s="44">
        <f t="shared" si="126"/>
        <v>0</v>
      </c>
      <c r="L639" s="44">
        <f t="shared" si="127"/>
        <v>0</v>
      </c>
      <c r="M639" s="44">
        <f t="shared" ca="1" si="132"/>
        <v>-7.6344211016142547E-4</v>
      </c>
      <c r="N639" s="44">
        <f t="shared" ca="1" si="128"/>
        <v>0</v>
      </c>
      <c r="O639" s="124">
        <f t="shared" ca="1" si="129"/>
        <v>0</v>
      </c>
      <c r="P639" s="44">
        <f t="shared" ca="1" si="130"/>
        <v>0</v>
      </c>
      <c r="Q639" s="44">
        <f t="shared" ca="1" si="131"/>
        <v>0</v>
      </c>
      <c r="R639" s="28">
        <f t="shared" ca="1" si="133"/>
        <v>7.6344211016142547E-4</v>
      </c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</row>
    <row r="640" spans="1:35">
      <c r="A640" s="28"/>
      <c r="B640" s="28"/>
      <c r="C640" s="121"/>
      <c r="D640" s="123">
        <f t="shared" si="121"/>
        <v>0</v>
      </c>
      <c r="E640" s="123">
        <f t="shared" si="121"/>
        <v>0</v>
      </c>
      <c r="F640" s="44">
        <f t="shared" si="122"/>
        <v>0</v>
      </c>
      <c r="G640" s="44">
        <f t="shared" si="122"/>
        <v>0</v>
      </c>
      <c r="H640" s="44">
        <f t="shared" si="123"/>
        <v>0</v>
      </c>
      <c r="I640" s="44">
        <f t="shared" si="124"/>
        <v>0</v>
      </c>
      <c r="J640" s="44">
        <f t="shared" si="125"/>
        <v>0</v>
      </c>
      <c r="K640" s="44">
        <f t="shared" si="126"/>
        <v>0</v>
      </c>
      <c r="L640" s="44">
        <f t="shared" si="127"/>
        <v>0</v>
      </c>
      <c r="M640" s="44">
        <f t="shared" ca="1" si="132"/>
        <v>-7.6344211016142547E-4</v>
      </c>
      <c r="N640" s="44">
        <f t="shared" ca="1" si="128"/>
        <v>0</v>
      </c>
      <c r="O640" s="124">
        <f t="shared" ca="1" si="129"/>
        <v>0</v>
      </c>
      <c r="P640" s="44">
        <f t="shared" ca="1" si="130"/>
        <v>0</v>
      </c>
      <c r="Q640" s="44">
        <f t="shared" ca="1" si="131"/>
        <v>0</v>
      </c>
      <c r="R640" s="28">
        <f t="shared" ca="1" si="133"/>
        <v>7.6344211016142547E-4</v>
      </c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</row>
    <row r="641" spans="1:35">
      <c r="A641" s="28"/>
      <c r="B641" s="28"/>
      <c r="C641" s="121"/>
      <c r="D641" s="123">
        <f t="shared" si="121"/>
        <v>0</v>
      </c>
      <c r="E641" s="123">
        <f t="shared" si="121"/>
        <v>0</v>
      </c>
      <c r="F641" s="44">
        <f t="shared" si="122"/>
        <v>0</v>
      </c>
      <c r="G641" s="44">
        <f t="shared" si="122"/>
        <v>0</v>
      </c>
      <c r="H641" s="44">
        <f t="shared" si="123"/>
        <v>0</v>
      </c>
      <c r="I641" s="44">
        <f t="shared" si="124"/>
        <v>0</v>
      </c>
      <c r="J641" s="44">
        <f t="shared" si="125"/>
        <v>0</v>
      </c>
      <c r="K641" s="44">
        <f t="shared" si="126"/>
        <v>0</v>
      </c>
      <c r="L641" s="44">
        <f t="shared" si="127"/>
        <v>0</v>
      </c>
      <c r="M641" s="44">
        <f t="shared" ca="1" si="132"/>
        <v>-7.6344211016142547E-4</v>
      </c>
      <c r="N641" s="44">
        <f t="shared" ca="1" si="128"/>
        <v>0</v>
      </c>
      <c r="O641" s="124">
        <f t="shared" ca="1" si="129"/>
        <v>0</v>
      </c>
      <c r="P641" s="44">
        <f t="shared" ca="1" si="130"/>
        <v>0</v>
      </c>
      <c r="Q641" s="44">
        <f t="shared" ca="1" si="131"/>
        <v>0</v>
      </c>
      <c r="R641" s="28">
        <f t="shared" ca="1" si="133"/>
        <v>7.6344211016142547E-4</v>
      </c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</row>
    <row r="642" spans="1:35">
      <c r="A642" s="28"/>
      <c r="B642" s="28"/>
      <c r="C642" s="121"/>
      <c r="D642" s="123">
        <f t="shared" si="121"/>
        <v>0</v>
      </c>
      <c r="E642" s="123">
        <f t="shared" si="121"/>
        <v>0</v>
      </c>
      <c r="F642" s="44">
        <f t="shared" si="122"/>
        <v>0</v>
      </c>
      <c r="G642" s="44">
        <f t="shared" si="122"/>
        <v>0</v>
      </c>
      <c r="H642" s="44">
        <f t="shared" si="123"/>
        <v>0</v>
      </c>
      <c r="I642" s="44">
        <f t="shared" si="124"/>
        <v>0</v>
      </c>
      <c r="J642" s="44">
        <f t="shared" si="125"/>
        <v>0</v>
      </c>
      <c r="K642" s="44">
        <f t="shared" si="126"/>
        <v>0</v>
      </c>
      <c r="L642" s="44">
        <f t="shared" si="127"/>
        <v>0</v>
      </c>
      <c r="M642" s="44">
        <f t="shared" ca="1" si="132"/>
        <v>-7.6344211016142547E-4</v>
      </c>
      <c r="N642" s="44">
        <f t="shared" ca="1" si="128"/>
        <v>0</v>
      </c>
      <c r="O642" s="124">
        <f t="shared" ca="1" si="129"/>
        <v>0</v>
      </c>
      <c r="P642" s="44">
        <f t="shared" ca="1" si="130"/>
        <v>0</v>
      </c>
      <c r="Q642" s="44">
        <f t="shared" ca="1" si="131"/>
        <v>0</v>
      </c>
      <c r="R642" s="28">
        <f t="shared" ca="1" si="133"/>
        <v>7.6344211016142547E-4</v>
      </c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</row>
    <row r="643" spans="1:35">
      <c r="A643" s="28"/>
      <c r="B643" s="28"/>
      <c r="C643" s="121"/>
      <c r="D643" s="123">
        <f t="shared" si="121"/>
        <v>0</v>
      </c>
      <c r="E643" s="123">
        <f t="shared" si="121"/>
        <v>0</v>
      </c>
      <c r="F643" s="44">
        <f t="shared" si="122"/>
        <v>0</v>
      </c>
      <c r="G643" s="44">
        <f t="shared" si="122"/>
        <v>0</v>
      </c>
      <c r="H643" s="44">
        <f t="shared" si="123"/>
        <v>0</v>
      </c>
      <c r="I643" s="44">
        <f t="shared" si="124"/>
        <v>0</v>
      </c>
      <c r="J643" s="44">
        <f t="shared" si="125"/>
        <v>0</v>
      </c>
      <c r="K643" s="44">
        <f t="shared" si="126"/>
        <v>0</v>
      </c>
      <c r="L643" s="44">
        <f t="shared" si="127"/>
        <v>0</v>
      </c>
      <c r="M643" s="44">
        <f t="shared" ca="1" si="132"/>
        <v>-7.6344211016142547E-4</v>
      </c>
      <c r="N643" s="44">
        <f t="shared" ca="1" si="128"/>
        <v>0</v>
      </c>
      <c r="O643" s="124">
        <f t="shared" ca="1" si="129"/>
        <v>0</v>
      </c>
      <c r="P643" s="44">
        <f t="shared" ca="1" si="130"/>
        <v>0</v>
      </c>
      <c r="Q643" s="44">
        <f t="shared" ca="1" si="131"/>
        <v>0</v>
      </c>
      <c r="R643" s="28">
        <f t="shared" ca="1" si="133"/>
        <v>7.6344211016142547E-4</v>
      </c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</row>
    <row r="644" spans="1:35">
      <c r="A644" s="28"/>
      <c r="B644" s="28"/>
      <c r="C644" s="121"/>
      <c r="D644" s="123">
        <f t="shared" si="121"/>
        <v>0</v>
      </c>
      <c r="E644" s="123">
        <f t="shared" si="121"/>
        <v>0</v>
      </c>
      <c r="F644" s="44">
        <f t="shared" si="122"/>
        <v>0</v>
      </c>
      <c r="G644" s="44">
        <f t="shared" si="122"/>
        <v>0</v>
      </c>
      <c r="H644" s="44">
        <f t="shared" si="123"/>
        <v>0</v>
      </c>
      <c r="I644" s="44">
        <f t="shared" si="124"/>
        <v>0</v>
      </c>
      <c r="J644" s="44">
        <f t="shared" si="125"/>
        <v>0</v>
      </c>
      <c r="K644" s="44">
        <f t="shared" si="126"/>
        <v>0</v>
      </c>
      <c r="L644" s="44">
        <f t="shared" si="127"/>
        <v>0</v>
      </c>
      <c r="M644" s="44">
        <f t="shared" ca="1" si="132"/>
        <v>-7.6344211016142547E-4</v>
      </c>
      <c r="N644" s="44">
        <f t="shared" ca="1" si="128"/>
        <v>0</v>
      </c>
      <c r="O644" s="124">
        <f t="shared" ca="1" si="129"/>
        <v>0</v>
      </c>
      <c r="P644" s="44">
        <f t="shared" ca="1" si="130"/>
        <v>0</v>
      </c>
      <c r="Q644" s="44">
        <f t="shared" ca="1" si="131"/>
        <v>0</v>
      </c>
      <c r="R644" s="28">
        <f t="shared" ca="1" si="133"/>
        <v>7.6344211016142547E-4</v>
      </c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</row>
    <row r="645" spans="1:35">
      <c r="A645" s="28"/>
      <c r="B645" s="28"/>
      <c r="C645" s="121"/>
      <c r="D645" s="123">
        <f t="shared" si="121"/>
        <v>0</v>
      </c>
      <c r="E645" s="123">
        <f t="shared" si="121"/>
        <v>0</v>
      </c>
      <c r="F645" s="44">
        <f t="shared" si="122"/>
        <v>0</v>
      </c>
      <c r="G645" s="44">
        <f t="shared" si="122"/>
        <v>0</v>
      </c>
      <c r="H645" s="44">
        <f t="shared" si="123"/>
        <v>0</v>
      </c>
      <c r="I645" s="44">
        <f t="shared" si="124"/>
        <v>0</v>
      </c>
      <c r="J645" s="44">
        <f t="shared" si="125"/>
        <v>0</v>
      </c>
      <c r="K645" s="44">
        <f t="shared" si="126"/>
        <v>0</v>
      </c>
      <c r="L645" s="44">
        <f t="shared" si="127"/>
        <v>0</v>
      </c>
      <c r="M645" s="44">
        <f t="shared" ca="1" si="132"/>
        <v>-7.6344211016142547E-4</v>
      </c>
      <c r="N645" s="44">
        <f t="shared" ca="1" si="128"/>
        <v>0</v>
      </c>
      <c r="O645" s="124">
        <f t="shared" ca="1" si="129"/>
        <v>0</v>
      </c>
      <c r="P645" s="44">
        <f t="shared" ca="1" si="130"/>
        <v>0</v>
      </c>
      <c r="Q645" s="44">
        <f t="shared" ca="1" si="131"/>
        <v>0</v>
      </c>
      <c r="R645" s="28">
        <f t="shared" ca="1" si="133"/>
        <v>7.6344211016142547E-4</v>
      </c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</row>
    <row r="646" spans="1:35">
      <c r="A646" s="28"/>
      <c r="B646" s="28"/>
      <c r="C646" s="121"/>
      <c r="D646" s="123">
        <f t="shared" si="121"/>
        <v>0</v>
      </c>
      <c r="E646" s="123">
        <f t="shared" si="121"/>
        <v>0</v>
      </c>
      <c r="F646" s="44">
        <f t="shared" si="122"/>
        <v>0</v>
      </c>
      <c r="G646" s="44">
        <f t="shared" si="122"/>
        <v>0</v>
      </c>
      <c r="H646" s="44">
        <f t="shared" si="123"/>
        <v>0</v>
      </c>
      <c r="I646" s="44">
        <f t="shared" si="124"/>
        <v>0</v>
      </c>
      <c r="J646" s="44">
        <f t="shared" si="125"/>
        <v>0</v>
      </c>
      <c r="K646" s="44">
        <f t="shared" si="126"/>
        <v>0</v>
      </c>
      <c r="L646" s="44">
        <f t="shared" si="127"/>
        <v>0</v>
      </c>
      <c r="M646" s="44">
        <f t="shared" ca="1" si="132"/>
        <v>-7.6344211016142547E-4</v>
      </c>
      <c r="N646" s="44">
        <f t="shared" ca="1" si="128"/>
        <v>0</v>
      </c>
      <c r="O646" s="124">
        <f t="shared" ca="1" si="129"/>
        <v>0</v>
      </c>
      <c r="P646" s="44">
        <f t="shared" ca="1" si="130"/>
        <v>0</v>
      </c>
      <c r="Q646" s="44">
        <f t="shared" ca="1" si="131"/>
        <v>0</v>
      </c>
      <c r="R646" s="28">
        <f t="shared" ca="1" si="133"/>
        <v>7.6344211016142547E-4</v>
      </c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</row>
    <row r="647" spans="1:35">
      <c r="A647" s="28"/>
      <c r="B647" s="28"/>
      <c r="C647" s="121"/>
      <c r="D647" s="123">
        <f t="shared" si="121"/>
        <v>0</v>
      </c>
      <c r="E647" s="123">
        <f t="shared" si="121"/>
        <v>0</v>
      </c>
      <c r="F647" s="44">
        <f t="shared" si="122"/>
        <v>0</v>
      </c>
      <c r="G647" s="44">
        <f t="shared" si="122"/>
        <v>0</v>
      </c>
      <c r="H647" s="44">
        <f t="shared" si="123"/>
        <v>0</v>
      </c>
      <c r="I647" s="44">
        <f t="shared" si="124"/>
        <v>0</v>
      </c>
      <c r="J647" s="44">
        <f t="shared" si="125"/>
        <v>0</v>
      </c>
      <c r="K647" s="44">
        <f t="shared" si="126"/>
        <v>0</v>
      </c>
      <c r="L647" s="44">
        <f t="shared" si="127"/>
        <v>0</v>
      </c>
      <c r="M647" s="44">
        <f t="shared" ca="1" si="132"/>
        <v>-7.6344211016142547E-4</v>
      </c>
      <c r="N647" s="44">
        <f t="shared" ca="1" si="128"/>
        <v>0</v>
      </c>
      <c r="O647" s="124">
        <f t="shared" ca="1" si="129"/>
        <v>0</v>
      </c>
      <c r="P647" s="44">
        <f t="shared" ca="1" si="130"/>
        <v>0</v>
      </c>
      <c r="Q647" s="44">
        <f t="shared" ca="1" si="131"/>
        <v>0</v>
      </c>
      <c r="R647" s="28">
        <f t="shared" ca="1" si="133"/>
        <v>7.6344211016142547E-4</v>
      </c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</row>
    <row r="648" spans="1:35">
      <c r="A648" s="28"/>
      <c r="B648" s="28"/>
      <c r="C648" s="121"/>
      <c r="D648" s="123">
        <f t="shared" si="121"/>
        <v>0</v>
      </c>
      <c r="E648" s="123">
        <f t="shared" si="121"/>
        <v>0</v>
      </c>
      <c r="F648" s="44">
        <f t="shared" si="122"/>
        <v>0</v>
      </c>
      <c r="G648" s="44">
        <f t="shared" si="122"/>
        <v>0</v>
      </c>
      <c r="H648" s="44">
        <f t="shared" si="123"/>
        <v>0</v>
      </c>
      <c r="I648" s="44">
        <f t="shared" si="124"/>
        <v>0</v>
      </c>
      <c r="J648" s="44">
        <f t="shared" si="125"/>
        <v>0</v>
      </c>
      <c r="K648" s="44">
        <f t="shared" si="126"/>
        <v>0</v>
      </c>
      <c r="L648" s="44">
        <f t="shared" si="127"/>
        <v>0</v>
      </c>
      <c r="M648" s="44">
        <f t="shared" ca="1" si="132"/>
        <v>-7.6344211016142547E-4</v>
      </c>
      <c r="N648" s="44">
        <f t="shared" ca="1" si="128"/>
        <v>0</v>
      </c>
      <c r="O648" s="124">
        <f t="shared" ca="1" si="129"/>
        <v>0</v>
      </c>
      <c r="P648" s="44">
        <f t="shared" ca="1" si="130"/>
        <v>0</v>
      </c>
      <c r="Q648" s="44">
        <f t="shared" ca="1" si="131"/>
        <v>0</v>
      </c>
      <c r="R648" s="28">
        <f t="shared" ca="1" si="133"/>
        <v>7.6344211016142547E-4</v>
      </c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</row>
    <row r="649" spans="1:35">
      <c r="A649" s="28"/>
      <c r="B649" s="28"/>
      <c r="C649" s="121"/>
      <c r="D649" s="123">
        <f t="shared" si="121"/>
        <v>0</v>
      </c>
      <c r="E649" s="123">
        <f t="shared" si="121"/>
        <v>0</v>
      </c>
      <c r="F649" s="44">
        <f t="shared" si="122"/>
        <v>0</v>
      </c>
      <c r="G649" s="44">
        <f t="shared" si="122"/>
        <v>0</v>
      </c>
      <c r="H649" s="44">
        <f t="shared" si="123"/>
        <v>0</v>
      </c>
      <c r="I649" s="44">
        <f t="shared" si="124"/>
        <v>0</v>
      </c>
      <c r="J649" s="44">
        <f t="shared" si="125"/>
        <v>0</v>
      </c>
      <c r="K649" s="44">
        <f t="shared" si="126"/>
        <v>0</v>
      </c>
      <c r="L649" s="44">
        <f t="shared" si="127"/>
        <v>0</v>
      </c>
      <c r="M649" s="44">
        <f t="shared" ca="1" si="132"/>
        <v>-7.6344211016142547E-4</v>
      </c>
      <c r="N649" s="44">
        <f t="shared" ca="1" si="128"/>
        <v>0</v>
      </c>
      <c r="O649" s="124">
        <f t="shared" ca="1" si="129"/>
        <v>0</v>
      </c>
      <c r="P649" s="44">
        <f t="shared" ca="1" si="130"/>
        <v>0</v>
      </c>
      <c r="Q649" s="44">
        <f t="shared" ca="1" si="131"/>
        <v>0</v>
      </c>
      <c r="R649" s="28">
        <f t="shared" ca="1" si="133"/>
        <v>7.6344211016142547E-4</v>
      </c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</row>
    <row r="650" spans="1:35">
      <c r="A650" s="28"/>
      <c r="B650" s="28"/>
      <c r="C650" s="121"/>
      <c r="D650" s="123">
        <f t="shared" si="121"/>
        <v>0</v>
      </c>
      <c r="E650" s="123">
        <f t="shared" si="121"/>
        <v>0</v>
      </c>
      <c r="F650" s="44">
        <f t="shared" si="122"/>
        <v>0</v>
      </c>
      <c r="G650" s="44">
        <f t="shared" si="122"/>
        <v>0</v>
      </c>
      <c r="H650" s="44">
        <f t="shared" si="123"/>
        <v>0</v>
      </c>
      <c r="I650" s="44">
        <f t="shared" si="124"/>
        <v>0</v>
      </c>
      <c r="J650" s="44">
        <f t="shared" si="125"/>
        <v>0</v>
      </c>
      <c r="K650" s="44">
        <f t="shared" si="126"/>
        <v>0</v>
      </c>
      <c r="L650" s="44">
        <f t="shared" si="127"/>
        <v>0</v>
      </c>
      <c r="M650" s="44">
        <f t="shared" ca="1" si="132"/>
        <v>-7.6344211016142547E-4</v>
      </c>
      <c r="N650" s="44">
        <f t="shared" ca="1" si="128"/>
        <v>0</v>
      </c>
      <c r="O650" s="124">
        <f t="shared" ca="1" si="129"/>
        <v>0</v>
      </c>
      <c r="P650" s="44">
        <f t="shared" ca="1" si="130"/>
        <v>0</v>
      </c>
      <c r="Q650" s="44">
        <f t="shared" ca="1" si="131"/>
        <v>0</v>
      </c>
      <c r="R650" s="28">
        <f t="shared" ca="1" si="133"/>
        <v>7.6344211016142547E-4</v>
      </c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</row>
    <row r="651" spans="1:35">
      <c r="A651" s="28"/>
      <c r="B651" s="28"/>
      <c r="C651" s="121"/>
      <c r="D651" s="123">
        <f t="shared" si="121"/>
        <v>0</v>
      </c>
      <c r="E651" s="123">
        <f t="shared" si="121"/>
        <v>0</v>
      </c>
      <c r="F651" s="44">
        <f t="shared" si="122"/>
        <v>0</v>
      </c>
      <c r="G651" s="44">
        <f t="shared" si="122"/>
        <v>0</v>
      </c>
      <c r="H651" s="44">
        <f t="shared" si="123"/>
        <v>0</v>
      </c>
      <c r="I651" s="44">
        <f t="shared" si="124"/>
        <v>0</v>
      </c>
      <c r="J651" s="44">
        <f t="shared" si="125"/>
        <v>0</v>
      </c>
      <c r="K651" s="44">
        <f t="shared" si="126"/>
        <v>0</v>
      </c>
      <c r="L651" s="44">
        <f t="shared" si="127"/>
        <v>0</v>
      </c>
      <c r="M651" s="44">
        <f t="shared" ca="1" si="132"/>
        <v>-7.6344211016142547E-4</v>
      </c>
      <c r="N651" s="44">
        <f t="shared" ca="1" si="128"/>
        <v>0</v>
      </c>
      <c r="O651" s="124">
        <f t="shared" ca="1" si="129"/>
        <v>0</v>
      </c>
      <c r="P651" s="44">
        <f t="shared" ca="1" si="130"/>
        <v>0</v>
      </c>
      <c r="Q651" s="44">
        <f t="shared" ca="1" si="131"/>
        <v>0</v>
      </c>
      <c r="R651" s="28">
        <f t="shared" ca="1" si="133"/>
        <v>7.6344211016142547E-4</v>
      </c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</row>
    <row r="652" spans="1:35">
      <c r="A652" s="28"/>
      <c r="B652" s="28"/>
      <c r="C652" s="121"/>
      <c r="D652" s="123">
        <f t="shared" si="121"/>
        <v>0</v>
      </c>
      <c r="E652" s="123">
        <f t="shared" si="121"/>
        <v>0</v>
      </c>
      <c r="F652" s="44">
        <f t="shared" si="122"/>
        <v>0</v>
      </c>
      <c r="G652" s="44">
        <f t="shared" si="122"/>
        <v>0</v>
      </c>
      <c r="H652" s="44">
        <f t="shared" si="123"/>
        <v>0</v>
      </c>
      <c r="I652" s="44">
        <f t="shared" si="124"/>
        <v>0</v>
      </c>
      <c r="J652" s="44">
        <f t="shared" si="125"/>
        <v>0</v>
      </c>
      <c r="K652" s="44">
        <f t="shared" si="126"/>
        <v>0</v>
      </c>
      <c r="L652" s="44">
        <f t="shared" si="127"/>
        <v>0</v>
      </c>
      <c r="M652" s="44">
        <f t="shared" ca="1" si="132"/>
        <v>-7.6344211016142547E-4</v>
      </c>
      <c r="N652" s="44">
        <f t="shared" ca="1" si="128"/>
        <v>0</v>
      </c>
      <c r="O652" s="124">
        <f t="shared" ca="1" si="129"/>
        <v>0</v>
      </c>
      <c r="P652" s="44">
        <f t="shared" ca="1" si="130"/>
        <v>0</v>
      </c>
      <c r="Q652" s="44">
        <f t="shared" ca="1" si="131"/>
        <v>0</v>
      </c>
      <c r="R652" s="28">
        <f t="shared" ca="1" si="133"/>
        <v>7.6344211016142547E-4</v>
      </c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</row>
    <row r="653" spans="1:35">
      <c r="A653" s="28"/>
      <c r="B653" s="28"/>
      <c r="C653" s="121"/>
      <c r="D653" s="123">
        <f t="shared" si="121"/>
        <v>0</v>
      </c>
      <c r="E653" s="123">
        <f t="shared" si="121"/>
        <v>0</v>
      </c>
      <c r="F653" s="44">
        <f t="shared" si="122"/>
        <v>0</v>
      </c>
      <c r="G653" s="44">
        <f t="shared" si="122"/>
        <v>0</v>
      </c>
      <c r="H653" s="44">
        <f t="shared" si="123"/>
        <v>0</v>
      </c>
      <c r="I653" s="44">
        <f t="shared" si="124"/>
        <v>0</v>
      </c>
      <c r="J653" s="44">
        <f t="shared" si="125"/>
        <v>0</v>
      </c>
      <c r="K653" s="44">
        <f t="shared" si="126"/>
        <v>0</v>
      </c>
      <c r="L653" s="44">
        <f t="shared" si="127"/>
        <v>0</v>
      </c>
      <c r="M653" s="44">
        <f t="shared" ca="1" si="132"/>
        <v>-7.6344211016142547E-4</v>
      </c>
      <c r="N653" s="44">
        <f t="shared" ca="1" si="128"/>
        <v>0</v>
      </c>
      <c r="O653" s="124">
        <f t="shared" ca="1" si="129"/>
        <v>0</v>
      </c>
      <c r="P653" s="44">
        <f t="shared" ca="1" si="130"/>
        <v>0</v>
      </c>
      <c r="Q653" s="44">
        <f t="shared" ca="1" si="131"/>
        <v>0</v>
      </c>
      <c r="R653" s="28">
        <f t="shared" ca="1" si="133"/>
        <v>7.6344211016142547E-4</v>
      </c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</row>
    <row r="654" spans="1:35">
      <c r="A654" s="28"/>
      <c r="B654" s="28"/>
      <c r="C654" s="121"/>
      <c r="D654" s="123">
        <f t="shared" si="121"/>
        <v>0</v>
      </c>
      <c r="E654" s="123">
        <f t="shared" si="121"/>
        <v>0</v>
      </c>
      <c r="F654" s="44">
        <f t="shared" si="122"/>
        <v>0</v>
      </c>
      <c r="G654" s="44">
        <f t="shared" si="122"/>
        <v>0</v>
      </c>
      <c r="H654" s="44">
        <f t="shared" si="123"/>
        <v>0</v>
      </c>
      <c r="I654" s="44">
        <f t="shared" si="124"/>
        <v>0</v>
      </c>
      <c r="J654" s="44">
        <f t="shared" si="125"/>
        <v>0</v>
      </c>
      <c r="K654" s="44">
        <f t="shared" si="126"/>
        <v>0</v>
      </c>
      <c r="L654" s="44">
        <f t="shared" si="127"/>
        <v>0</v>
      </c>
      <c r="M654" s="44">
        <f t="shared" ca="1" si="132"/>
        <v>-7.6344211016142547E-4</v>
      </c>
      <c r="N654" s="44">
        <f t="shared" ca="1" si="128"/>
        <v>0</v>
      </c>
      <c r="O654" s="124">
        <f t="shared" ca="1" si="129"/>
        <v>0</v>
      </c>
      <c r="P654" s="44">
        <f t="shared" ca="1" si="130"/>
        <v>0</v>
      </c>
      <c r="Q654" s="44">
        <f t="shared" ca="1" si="131"/>
        <v>0</v>
      </c>
      <c r="R654" s="28">
        <f t="shared" ca="1" si="133"/>
        <v>7.6344211016142547E-4</v>
      </c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</row>
    <row r="655" spans="1:35">
      <c r="A655" s="28"/>
      <c r="B655" s="28"/>
      <c r="C655" s="121"/>
      <c r="D655" s="123">
        <f t="shared" ref="D655:E718" si="134">A655/A$18</f>
        <v>0</v>
      </c>
      <c r="E655" s="123">
        <f t="shared" si="134"/>
        <v>0</v>
      </c>
      <c r="F655" s="44">
        <f t="shared" ref="F655:G718" si="135">$C655*D655</f>
        <v>0</v>
      </c>
      <c r="G655" s="44">
        <f t="shared" si="135"/>
        <v>0</v>
      </c>
      <c r="H655" s="44">
        <f t="shared" si="123"/>
        <v>0</v>
      </c>
      <c r="I655" s="44">
        <f t="shared" si="124"/>
        <v>0</v>
      </c>
      <c r="J655" s="44">
        <f t="shared" si="125"/>
        <v>0</v>
      </c>
      <c r="K655" s="44">
        <f t="shared" si="126"/>
        <v>0</v>
      </c>
      <c r="L655" s="44">
        <f t="shared" si="127"/>
        <v>0</v>
      </c>
      <c r="M655" s="44">
        <f t="shared" ca="1" si="132"/>
        <v>-7.6344211016142547E-4</v>
      </c>
      <c r="N655" s="44">
        <f t="shared" ca="1" si="128"/>
        <v>0</v>
      </c>
      <c r="O655" s="124">
        <f t="shared" ca="1" si="129"/>
        <v>0</v>
      </c>
      <c r="P655" s="44">
        <f t="shared" ca="1" si="130"/>
        <v>0</v>
      </c>
      <c r="Q655" s="44">
        <f t="shared" ca="1" si="131"/>
        <v>0</v>
      </c>
      <c r="R655" s="28">
        <f t="shared" ca="1" si="133"/>
        <v>7.6344211016142547E-4</v>
      </c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</row>
    <row r="656" spans="1:35">
      <c r="A656" s="28"/>
      <c r="B656" s="28"/>
      <c r="C656" s="121"/>
      <c r="D656" s="123">
        <f t="shared" si="134"/>
        <v>0</v>
      </c>
      <c r="E656" s="123">
        <f t="shared" si="134"/>
        <v>0</v>
      </c>
      <c r="F656" s="44">
        <f t="shared" si="135"/>
        <v>0</v>
      </c>
      <c r="G656" s="44">
        <f t="shared" si="135"/>
        <v>0</v>
      </c>
      <c r="H656" s="44">
        <f t="shared" ref="H656:H719" si="136">C656*D656*D656</f>
        <v>0</v>
      </c>
      <c r="I656" s="44">
        <f t="shared" ref="I656:I719" si="137">C656*D656*D656*D656</f>
        <v>0</v>
      </c>
      <c r="J656" s="44">
        <f t="shared" ref="J656:J719" si="138">C656*D656*D656*D656*D656</f>
        <v>0</v>
      </c>
      <c r="K656" s="44">
        <f t="shared" ref="K656:K719" si="139">C656*E656*D656</f>
        <v>0</v>
      </c>
      <c r="L656" s="44">
        <f t="shared" ref="L656:L719" si="140">C656*E656*D656*D656</f>
        <v>0</v>
      </c>
      <c r="M656" s="44">
        <f t="shared" ca="1" si="132"/>
        <v>-7.6344211016142547E-4</v>
      </c>
      <c r="N656" s="44">
        <f t="shared" ref="N656:N719" ca="1" si="141">C656*(M656-E656)^2</f>
        <v>0</v>
      </c>
      <c r="O656" s="124">
        <f t="shared" ref="O656:O719" ca="1" si="142">(C656*O$1-O$2*F656+O$3*H656)^2</f>
        <v>0</v>
      </c>
      <c r="P656" s="44">
        <f t="shared" ref="P656:P719" ca="1" si="143">(-C656*O$2+O$4*F656-O$5*H656)^2</f>
        <v>0</v>
      </c>
      <c r="Q656" s="44">
        <f t="shared" ref="Q656:Q719" ca="1" si="144">+(C656*O$3-F656*O$5+H656*O$6)^2</f>
        <v>0</v>
      </c>
      <c r="R656" s="28">
        <f t="shared" ca="1" si="133"/>
        <v>7.6344211016142547E-4</v>
      </c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</row>
    <row r="657" spans="1:35">
      <c r="A657" s="28"/>
      <c r="B657" s="28"/>
      <c r="C657" s="121"/>
      <c r="D657" s="123">
        <f t="shared" si="134"/>
        <v>0</v>
      </c>
      <c r="E657" s="123">
        <f t="shared" si="134"/>
        <v>0</v>
      </c>
      <c r="F657" s="44">
        <f t="shared" si="135"/>
        <v>0</v>
      </c>
      <c r="G657" s="44">
        <f t="shared" si="135"/>
        <v>0</v>
      </c>
      <c r="H657" s="44">
        <f t="shared" si="136"/>
        <v>0</v>
      </c>
      <c r="I657" s="44">
        <f t="shared" si="137"/>
        <v>0</v>
      </c>
      <c r="J657" s="44">
        <f t="shared" si="138"/>
        <v>0</v>
      </c>
      <c r="K657" s="44">
        <f t="shared" si="139"/>
        <v>0</v>
      </c>
      <c r="L657" s="44">
        <f t="shared" si="140"/>
        <v>0</v>
      </c>
      <c r="M657" s="44">
        <f t="shared" ca="1" si="132"/>
        <v>-7.6344211016142547E-4</v>
      </c>
      <c r="N657" s="44">
        <f t="shared" ca="1" si="141"/>
        <v>0</v>
      </c>
      <c r="O657" s="124">
        <f t="shared" ca="1" si="142"/>
        <v>0</v>
      </c>
      <c r="P657" s="44">
        <f t="shared" ca="1" si="143"/>
        <v>0</v>
      </c>
      <c r="Q657" s="44">
        <f t="shared" ca="1" si="144"/>
        <v>0</v>
      </c>
      <c r="R657" s="28">
        <f t="shared" ca="1" si="133"/>
        <v>7.6344211016142547E-4</v>
      </c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</row>
    <row r="658" spans="1:35">
      <c r="A658" s="28"/>
      <c r="B658" s="28"/>
      <c r="C658" s="121"/>
      <c r="D658" s="123">
        <f t="shared" si="134"/>
        <v>0</v>
      </c>
      <c r="E658" s="123">
        <f t="shared" si="134"/>
        <v>0</v>
      </c>
      <c r="F658" s="44">
        <f t="shared" si="135"/>
        <v>0</v>
      </c>
      <c r="G658" s="44">
        <f t="shared" si="135"/>
        <v>0</v>
      </c>
      <c r="H658" s="44">
        <f t="shared" si="136"/>
        <v>0</v>
      </c>
      <c r="I658" s="44">
        <f t="shared" si="137"/>
        <v>0</v>
      </c>
      <c r="J658" s="44">
        <f t="shared" si="138"/>
        <v>0</v>
      </c>
      <c r="K658" s="44">
        <f t="shared" si="139"/>
        <v>0</v>
      </c>
      <c r="L658" s="44">
        <f t="shared" si="140"/>
        <v>0</v>
      </c>
      <c r="M658" s="44">
        <f t="shared" ca="1" si="132"/>
        <v>-7.6344211016142547E-4</v>
      </c>
      <c r="N658" s="44">
        <f t="shared" ca="1" si="141"/>
        <v>0</v>
      </c>
      <c r="O658" s="124">
        <f t="shared" ca="1" si="142"/>
        <v>0</v>
      </c>
      <c r="P658" s="44">
        <f t="shared" ca="1" si="143"/>
        <v>0</v>
      </c>
      <c r="Q658" s="44">
        <f t="shared" ca="1" si="144"/>
        <v>0</v>
      </c>
      <c r="R658" s="28">
        <f t="shared" ca="1" si="133"/>
        <v>7.6344211016142547E-4</v>
      </c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</row>
    <row r="659" spans="1:35">
      <c r="A659" s="28"/>
      <c r="B659" s="28"/>
      <c r="C659" s="121"/>
      <c r="D659" s="123">
        <f t="shared" si="134"/>
        <v>0</v>
      </c>
      <c r="E659" s="123">
        <f t="shared" si="134"/>
        <v>0</v>
      </c>
      <c r="F659" s="44">
        <f t="shared" si="135"/>
        <v>0</v>
      </c>
      <c r="G659" s="44">
        <f t="shared" si="135"/>
        <v>0</v>
      </c>
      <c r="H659" s="44">
        <f t="shared" si="136"/>
        <v>0</v>
      </c>
      <c r="I659" s="44">
        <f t="shared" si="137"/>
        <v>0</v>
      </c>
      <c r="J659" s="44">
        <f t="shared" si="138"/>
        <v>0</v>
      </c>
      <c r="K659" s="44">
        <f t="shared" si="139"/>
        <v>0</v>
      </c>
      <c r="L659" s="44">
        <f t="shared" si="140"/>
        <v>0</v>
      </c>
      <c r="M659" s="44">
        <f t="shared" ca="1" si="132"/>
        <v>-7.6344211016142547E-4</v>
      </c>
      <c r="N659" s="44">
        <f t="shared" ca="1" si="141"/>
        <v>0</v>
      </c>
      <c r="O659" s="124">
        <f t="shared" ca="1" si="142"/>
        <v>0</v>
      </c>
      <c r="P659" s="44">
        <f t="shared" ca="1" si="143"/>
        <v>0</v>
      </c>
      <c r="Q659" s="44">
        <f t="shared" ca="1" si="144"/>
        <v>0</v>
      </c>
      <c r="R659" s="28">
        <f t="shared" ca="1" si="133"/>
        <v>7.6344211016142547E-4</v>
      </c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</row>
    <row r="660" spans="1:35">
      <c r="A660" s="28"/>
      <c r="B660" s="28"/>
      <c r="C660" s="121"/>
      <c r="D660" s="123">
        <f t="shared" si="134"/>
        <v>0</v>
      </c>
      <c r="E660" s="123">
        <f t="shared" si="134"/>
        <v>0</v>
      </c>
      <c r="F660" s="44">
        <f t="shared" si="135"/>
        <v>0</v>
      </c>
      <c r="G660" s="44">
        <f t="shared" si="135"/>
        <v>0</v>
      </c>
      <c r="H660" s="44">
        <f t="shared" si="136"/>
        <v>0</v>
      </c>
      <c r="I660" s="44">
        <f t="shared" si="137"/>
        <v>0</v>
      </c>
      <c r="J660" s="44">
        <f t="shared" si="138"/>
        <v>0</v>
      </c>
      <c r="K660" s="44">
        <f t="shared" si="139"/>
        <v>0</v>
      </c>
      <c r="L660" s="44">
        <f t="shared" si="140"/>
        <v>0</v>
      </c>
      <c r="M660" s="44">
        <f t="shared" ca="1" si="132"/>
        <v>-7.6344211016142547E-4</v>
      </c>
      <c r="N660" s="44">
        <f t="shared" ca="1" si="141"/>
        <v>0</v>
      </c>
      <c r="O660" s="124">
        <f t="shared" ca="1" si="142"/>
        <v>0</v>
      </c>
      <c r="P660" s="44">
        <f t="shared" ca="1" si="143"/>
        <v>0</v>
      </c>
      <c r="Q660" s="44">
        <f t="shared" ca="1" si="144"/>
        <v>0</v>
      </c>
      <c r="R660" s="28">
        <f t="shared" ca="1" si="133"/>
        <v>7.6344211016142547E-4</v>
      </c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</row>
    <row r="661" spans="1:35">
      <c r="A661" s="28"/>
      <c r="B661" s="28"/>
      <c r="C661" s="121"/>
      <c r="D661" s="123">
        <f t="shared" si="134"/>
        <v>0</v>
      </c>
      <c r="E661" s="123">
        <f t="shared" si="134"/>
        <v>0</v>
      </c>
      <c r="F661" s="44">
        <f t="shared" si="135"/>
        <v>0</v>
      </c>
      <c r="G661" s="44">
        <f t="shared" si="135"/>
        <v>0</v>
      </c>
      <c r="H661" s="44">
        <f t="shared" si="136"/>
        <v>0</v>
      </c>
      <c r="I661" s="44">
        <f t="shared" si="137"/>
        <v>0</v>
      </c>
      <c r="J661" s="44">
        <f t="shared" si="138"/>
        <v>0</v>
      </c>
      <c r="K661" s="44">
        <f t="shared" si="139"/>
        <v>0</v>
      </c>
      <c r="L661" s="44">
        <f t="shared" si="140"/>
        <v>0</v>
      </c>
      <c r="M661" s="44">
        <f t="shared" ref="M661:M724" ca="1" si="145">+E$4+E$5*D661+E$6*D661^2</f>
        <v>-7.6344211016142547E-4</v>
      </c>
      <c r="N661" s="44">
        <f t="shared" ca="1" si="141"/>
        <v>0</v>
      </c>
      <c r="O661" s="124">
        <f t="shared" ca="1" si="142"/>
        <v>0</v>
      </c>
      <c r="P661" s="44">
        <f t="shared" ca="1" si="143"/>
        <v>0</v>
      </c>
      <c r="Q661" s="44">
        <f t="shared" ca="1" si="144"/>
        <v>0</v>
      </c>
      <c r="R661" s="28">
        <f t="shared" ref="R661:R724" ca="1" si="146">+E661-M661</f>
        <v>7.6344211016142547E-4</v>
      </c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</row>
    <row r="662" spans="1:35">
      <c r="A662" s="28"/>
      <c r="B662" s="28"/>
      <c r="C662" s="121"/>
      <c r="D662" s="123">
        <f t="shared" si="134"/>
        <v>0</v>
      </c>
      <c r="E662" s="123">
        <f t="shared" si="134"/>
        <v>0</v>
      </c>
      <c r="F662" s="44">
        <f t="shared" si="135"/>
        <v>0</v>
      </c>
      <c r="G662" s="44">
        <f t="shared" si="135"/>
        <v>0</v>
      </c>
      <c r="H662" s="44">
        <f t="shared" si="136"/>
        <v>0</v>
      </c>
      <c r="I662" s="44">
        <f t="shared" si="137"/>
        <v>0</v>
      </c>
      <c r="J662" s="44">
        <f t="shared" si="138"/>
        <v>0</v>
      </c>
      <c r="K662" s="44">
        <f t="shared" si="139"/>
        <v>0</v>
      </c>
      <c r="L662" s="44">
        <f t="shared" si="140"/>
        <v>0</v>
      </c>
      <c r="M662" s="44">
        <f t="shared" ca="1" si="145"/>
        <v>-7.6344211016142547E-4</v>
      </c>
      <c r="N662" s="44">
        <f t="shared" ca="1" si="141"/>
        <v>0</v>
      </c>
      <c r="O662" s="124">
        <f t="shared" ca="1" si="142"/>
        <v>0</v>
      </c>
      <c r="P662" s="44">
        <f t="shared" ca="1" si="143"/>
        <v>0</v>
      </c>
      <c r="Q662" s="44">
        <f t="shared" ca="1" si="144"/>
        <v>0</v>
      </c>
      <c r="R662" s="28">
        <f t="shared" ca="1" si="146"/>
        <v>7.6344211016142547E-4</v>
      </c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</row>
    <row r="663" spans="1:35">
      <c r="A663" s="28"/>
      <c r="B663" s="28"/>
      <c r="C663" s="121"/>
      <c r="D663" s="123">
        <f t="shared" si="134"/>
        <v>0</v>
      </c>
      <c r="E663" s="123">
        <f t="shared" si="134"/>
        <v>0</v>
      </c>
      <c r="F663" s="44">
        <f t="shared" si="135"/>
        <v>0</v>
      </c>
      <c r="G663" s="44">
        <f t="shared" si="135"/>
        <v>0</v>
      </c>
      <c r="H663" s="44">
        <f t="shared" si="136"/>
        <v>0</v>
      </c>
      <c r="I663" s="44">
        <f t="shared" si="137"/>
        <v>0</v>
      </c>
      <c r="J663" s="44">
        <f t="shared" si="138"/>
        <v>0</v>
      </c>
      <c r="K663" s="44">
        <f t="shared" si="139"/>
        <v>0</v>
      </c>
      <c r="L663" s="44">
        <f t="shared" si="140"/>
        <v>0</v>
      </c>
      <c r="M663" s="44">
        <f t="shared" ca="1" si="145"/>
        <v>-7.6344211016142547E-4</v>
      </c>
      <c r="N663" s="44">
        <f t="shared" ca="1" si="141"/>
        <v>0</v>
      </c>
      <c r="O663" s="124">
        <f t="shared" ca="1" si="142"/>
        <v>0</v>
      </c>
      <c r="P663" s="44">
        <f t="shared" ca="1" si="143"/>
        <v>0</v>
      </c>
      <c r="Q663" s="44">
        <f t="shared" ca="1" si="144"/>
        <v>0</v>
      </c>
      <c r="R663" s="28">
        <f t="shared" ca="1" si="146"/>
        <v>7.6344211016142547E-4</v>
      </c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</row>
    <row r="664" spans="1:35">
      <c r="A664" s="28"/>
      <c r="B664" s="28"/>
      <c r="C664" s="121"/>
      <c r="D664" s="123">
        <f t="shared" si="134"/>
        <v>0</v>
      </c>
      <c r="E664" s="123">
        <f t="shared" si="134"/>
        <v>0</v>
      </c>
      <c r="F664" s="44">
        <f t="shared" si="135"/>
        <v>0</v>
      </c>
      <c r="G664" s="44">
        <f t="shared" si="135"/>
        <v>0</v>
      </c>
      <c r="H664" s="44">
        <f t="shared" si="136"/>
        <v>0</v>
      </c>
      <c r="I664" s="44">
        <f t="shared" si="137"/>
        <v>0</v>
      </c>
      <c r="J664" s="44">
        <f t="shared" si="138"/>
        <v>0</v>
      </c>
      <c r="K664" s="44">
        <f t="shared" si="139"/>
        <v>0</v>
      </c>
      <c r="L664" s="44">
        <f t="shared" si="140"/>
        <v>0</v>
      </c>
      <c r="M664" s="44">
        <f t="shared" ca="1" si="145"/>
        <v>-7.6344211016142547E-4</v>
      </c>
      <c r="N664" s="44">
        <f t="shared" ca="1" si="141"/>
        <v>0</v>
      </c>
      <c r="O664" s="124">
        <f t="shared" ca="1" si="142"/>
        <v>0</v>
      </c>
      <c r="P664" s="44">
        <f t="shared" ca="1" si="143"/>
        <v>0</v>
      </c>
      <c r="Q664" s="44">
        <f t="shared" ca="1" si="144"/>
        <v>0</v>
      </c>
      <c r="R664" s="28">
        <f t="shared" ca="1" si="146"/>
        <v>7.6344211016142547E-4</v>
      </c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</row>
    <row r="665" spans="1:35">
      <c r="A665" s="28"/>
      <c r="B665" s="28"/>
      <c r="C665" s="121"/>
      <c r="D665" s="123">
        <f t="shared" si="134"/>
        <v>0</v>
      </c>
      <c r="E665" s="123">
        <f t="shared" si="134"/>
        <v>0</v>
      </c>
      <c r="F665" s="44">
        <f t="shared" si="135"/>
        <v>0</v>
      </c>
      <c r="G665" s="44">
        <f t="shared" si="135"/>
        <v>0</v>
      </c>
      <c r="H665" s="44">
        <f t="shared" si="136"/>
        <v>0</v>
      </c>
      <c r="I665" s="44">
        <f t="shared" si="137"/>
        <v>0</v>
      </c>
      <c r="J665" s="44">
        <f t="shared" si="138"/>
        <v>0</v>
      </c>
      <c r="K665" s="44">
        <f t="shared" si="139"/>
        <v>0</v>
      </c>
      <c r="L665" s="44">
        <f t="shared" si="140"/>
        <v>0</v>
      </c>
      <c r="M665" s="44">
        <f t="shared" ca="1" si="145"/>
        <v>-7.6344211016142547E-4</v>
      </c>
      <c r="N665" s="44">
        <f t="shared" ca="1" si="141"/>
        <v>0</v>
      </c>
      <c r="O665" s="124">
        <f t="shared" ca="1" si="142"/>
        <v>0</v>
      </c>
      <c r="P665" s="44">
        <f t="shared" ca="1" si="143"/>
        <v>0</v>
      </c>
      <c r="Q665" s="44">
        <f t="shared" ca="1" si="144"/>
        <v>0</v>
      </c>
      <c r="R665" s="28">
        <f t="shared" ca="1" si="146"/>
        <v>7.6344211016142547E-4</v>
      </c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</row>
    <row r="666" spans="1:35">
      <c r="A666" s="28"/>
      <c r="B666" s="28"/>
      <c r="C666" s="121"/>
      <c r="D666" s="123">
        <f t="shared" si="134"/>
        <v>0</v>
      </c>
      <c r="E666" s="123">
        <f t="shared" si="134"/>
        <v>0</v>
      </c>
      <c r="F666" s="44">
        <f t="shared" si="135"/>
        <v>0</v>
      </c>
      <c r="G666" s="44">
        <f t="shared" si="135"/>
        <v>0</v>
      </c>
      <c r="H666" s="44">
        <f t="shared" si="136"/>
        <v>0</v>
      </c>
      <c r="I666" s="44">
        <f t="shared" si="137"/>
        <v>0</v>
      </c>
      <c r="J666" s="44">
        <f t="shared" si="138"/>
        <v>0</v>
      </c>
      <c r="K666" s="44">
        <f t="shared" si="139"/>
        <v>0</v>
      </c>
      <c r="L666" s="44">
        <f t="shared" si="140"/>
        <v>0</v>
      </c>
      <c r="M666" s="44">
        <f t="shared" ca="1" si="145"/>
        <v>-7.6344211016142547E-4</v>
      </c>
      <c r="N666" s="44">
        <f t="shared" ca="1" si="141"/>
        <v>0</v>
      </c>
      <c r="O666" s="124">
        <f t="shared" ca="1" si="142"/>
        <v>0</v>
      </c>
      <c r="P666" s="44">
        <f t="shared" ca="1" si="143"/>
        <v>0</v>
      </c>
      <c r="Q666" s="44">
        <f t="shared" ca="1" si="144"/>
        <v>0</v>
      </c>
      <c r="R666" s="28">
        <f t="shared" ca="1" si="146"/>
        <v>7.6344211016142547E-4</v>
      </c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</row>
    <row r="667" spans="1:35">
      <c r="A667" s="28"/>
      <c r="B667" s="28"/>
      <c r="C667" s="121"/>
      <c r="D667" s="123">
        <f t="shared" si="134"/>
        <v>0</v>
      </c>
      <c r="E667" s="123">
        <f t="shared" si="134"/>
        <v>0</v>
      </c>
      <c r="F667" s="44">
        <f t="shared" si="135"/>
        <v>0</v>
      </c>
      <c r="G667" s="44">
        <f t="shared" si="135"/>
        <v>0</v>
      </c>
      <c r="H667" s="44">
        <f t="shared" si="136"/>
        <v>0</v>
      </c>
      <c r="I667" s="44">
        <f t="shared" si="137"/>
        <v>0</v>
      </c>
      <c r="J667" s="44">
        <f t="shared" si="138"/>
        <v>0</v>
      </c>
      <c r="K667" s="44">
        <f t="shared" si="139"/>
        <v>0</v>
      </c>
      <c r="L667" s="44">
        <f t="shared" si="140"/>
        <v>0</v>
      </c>
      <c r="M667" s="44">
        <f t="shared" ca="1" si="145"/>
        <v>-7.6344211016142547E-4</v>
      </c>
      <c r="N667" s="44">
        <f t="shared" ca="1" si="141"/>
        <v>0</v>
      </c>
      <c r="O667" s="124">
        <f t="shared" ca="1" si="142"/>
        <v>0</v>
      </c>
      <c r="P667" s="44">
        <f t="shared" ca="1" si="143"/>
        <v>0</v>
      </c>
      <c r="Q667" s="44">
        <f t="shared" ca="1" si="144"/>
        <v>0</v>
      </c>
      <c r="R667" s="28">
        <f t="shared" ca="1" si="146"/>
        <v>7.6344211016142547E-4</v>
      </c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</row>
    <row r="668" spans="1:35">
      <c r="A668" s="28"/>
      <c r="B668" s="28"/>
      <c r="C668" s="121"/>
      <c r="D668" s="123">
        <f t="shared" si="134"/>
        <v>0</v>
      </c>
      <c r="E668" s="123">
        <f t="shared" si="134"/>
        <v>0</v>
      </c>
      <c r="F668" s="44">
        <f t="shared" si="135"/>
        <v>0</v>
      </c>
      <c r="G668" s="44">
        <f t="shared" si="135"/>
        <v>0</v>
      </c>
      <c r="H668" s="44">
        <f t="shared" si="136"/>
        <v>0</v>
      </c>
      <c r="I668" s="44">
        <f t="shared" si="137"/>
        <v>0</v>
      </c>
      <c r="J668" s="44">
        <f t="shared" si="138"/>
        <v>0</v>
      </c>
      <c r="K668" s="44">
        <f t="shared" si="139"/>
        <v>0</v>
      </c>
      <c r="L668" s="44">
        <f t="shared" si="140"/>
        <v>0</v>
      </c>
      <c r="M668" s="44">
        <f t="shared" ca="1" si="145"/>
        <v>-7.6344211016142547E-4</v>
      </c>
      <c r="N668" s="44">
        <f t="shared" ca="1" si="141"/>
        <v>0</v>
      </c>
      <c r="O668" s="124">
        <f t="shared" ca="1" si="142"/>
        <v>0</v>
      </c>
      <c r="P668" s="44">
        <f t="shared" ca="1" si="143"/>
        <v>0</v>
      </c>
      <c r="Q668" s="44">
        <f t="shared" ca="1" si="144"/>
        <v>0</v>
      </c>
      <c r="R668" s="28">
        <f t="shared" ca="1" si="146"/>
        <v>7.6344211016142547E-4</v>
      </c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</row>
    <row r="669" spans="1:35">
      <c r="A669" s="28"/>
      <c r="B669" s="28"/>
      <c r="C669" s="121"/>
      <c r="D669" s="123">
        <f t="shared" si="134"/>
        <v>0</v>
      </c>
      <c r="E669" s="123">
        <f t="shared" si="134"/>
        <v>0</v>
      </c>
      <c r="F669" s="44">
        <f t="shared" si="135"/>
        <v>0</v>
      </c>
      <c r="G669" s="44">
        <f t="shared" si="135"/>
        <v>0</v>
      </c>
      <c r="H669" s="44">
        <f t="shared" si="136"/>
        <v>0</v>
      </c>
      <c r="I669" s="44">
        <f t="shared" si="137"/>
        <v>0</v>
      </c>
      <c r="J669" s="44">
        <f t="shared" si="138"/>
        <v>0</v>
      </c>
      <c r="K669" s="44">
        <f t="shared" si="139"/>
        <v>0</v>
      </c>
      <c r="L669" s="44">
        <f t="shared" si="140"/>
        <v>0</v>
      </c>
      <c r="M669" s="44">
        <f t="shared" ca="1" si="145"/>
        <v>-7.6344211016142547E-4</v>
      </c>
      <c r="N669" s="44">
        <f t="shared" ca="1" si="141"/>
        <v>0</v>
      </c>
      <c r="O669" s="124">
        <f t="shared" ca="1" si="142"/>
        <v>0</v>
      </c>
      <c r="P669" s="44">
        <f t="shared" ca="1" si="143"/>
        <v>0</v>
      </c>
      <c r="Q669" s="44">
        <f t="shared" ca="1" si="144"/>
        <v>0</v>
      </c>
      <c r="R669" s="28">
        <f t="shared" ca="1" si="146"/>
        <v>7.6344211016142547E-4</v>
      </c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</row>
    <row r="670" spans="1:35">
      <c r="A670" s="28"/>
      <c r="B670" s="28"/>
      <c r="C670" s="121"/>
      <c r="D670" s="123">
        <f t="shared" si="134"/>
        <v>0</v>
      </c>
      <c r="E670" s="123">
        <f t="shared" si="134"/>
        <v>0</v>
      </c>
      <c r="F670" s="44">
        <f t="shared" si="135"/>
        <v>0</v>
      </c>
      <c r="G670" s="44">
        <f t="shared" si="135"/>
        <v>0</v>
      </c>
      <c r="H670" s="44">
        <f t="shared" si="136"/>
        <v>0</v>
      </c>
      <c r="I670" s="44">
        <f t="shared" si="137"/>
        <v>0</v>
      </c>
      <c r="J670" s="44">
        <f t="shared" si="138"/>
        <v>0</v>
      </c>
      <c r="K670" s="44">
        <f t="shared" si="139"/>
        <v>0</v>
      </c>
      <c r="L670" s="44">
        <f t="shared" si="140"/>
        <v>0</v>
      </c>
      <c r="M670" s="44">
        <f t="shared" ca="1" si="145"/>
        <v>-7.6344211016142547E-4</v>
      </c>
      <c r="N670" s="44">
        <f t="shared" ca="1" si="141"/>
        <v>0</v>
      </c>
      <c r="O670" s="124">
        <f t="shared" ca="1" si="142"/>
        <v>0</v>
      </c>
      <c r="P670" s="44">
        <f t="shared" ca="1" si="143"/>
        <v>0</v>
      </c>
      <c r="Q670" s="44">
        <f t="shared" ca="1" si="144"/>
        <v>0</v>
      </c>
      <c r="R670" s="28">
        <f t="shared" ca="1" si="146"/>
        <v>7.6344211016142547E-4</v>
      </c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</row>
    <row r="671" spans="1:35">
      <c r="A671" s="28"/>
      <c r="B671" s="28"/>
      <c r="C671" s="121"/>
      <c r="D671" s="123">
        <f t="shared" si="134"/>
        <v>0</v>
      </c>
      <c r="E671" s="123">
        <f t="shared" si="134"/>
        <v>0</v>
      </c>
      <c r="F671" s="44">
        <f t="shared" si="135"/>
        <v>0</v>
      </c>
      <c r="G671" s="44">
        <f t="shared" si="135"/>
        <v>0</v>
      </c>
      <c r="H671" s="44">
        <f t="shared" si="136"/>
        <v>0</v>
      </c>
      <c r="I671" s="44">
        <f t="shared" si="137"/>
        <v>0</v>
      </c>
      <c r="J671" s="44">
        <f t="shared" si="138"/>
        <v>0</v>
      </c>
      <c r="K671" s="44">
        <f t="shared" si="139"/>
        <v>0</v>
      </c>
      <c r="L671" s="44">
        <f t="shared" si="140"/>
        <v>0</v>
      </c>
      <c r="M671" s="44">
        <f t="shared" ca="1" si="145"/>
        <v>-7.6344211016142547E-4</v>
      </c>
      <c r="N671" s="44">
        <f t="shared" ca="1" si="141"/>
        <v>0</v>
      </c>
      <c r="O671" s="124">
        <f t="shared" ca="1" si="142"/>
        <v>0</v>
      </c>
      <c r="P671" s="44">
        <f t="shared" ca="1" si="143"/>
        <v>0</v>
      </c>
      <c r="Q671" s="44">
        <f t="shared" ca="1" si="144"/>
        <v>0</v>
      </c>
      <c r="R671" s="28">
        <f t="shared" ca="1" si="146"/>
        <v>7.6344211016142547E-4</v>
      </c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</row>
    <row r="672" spans="1:35">
      <c r="A672" s="28"/>
      <c r="B672" s="28"/>
      <c r="C672" s="121"/>
      <c r="D672" s="123">
        <f t="shared" si="134"/>
        <v>0</v>
      </c>
      <c r="E672" s="123">
        <f t="shared" si="134"/>
        <v>0</v>
      </c>
      <c r="F672" s="44">
        <f t="shared" si="135"/>
        <v>0</v>
      </c>
      <c r="G672" s="44">
        <f t="shared" si="135"/>
        <v>0</v>
      </c>
      <c r="H672" s="44">
        <f t="shared" si="136"/>
        <v>0</v>
      </c>
      <c r="I672" s="44">
        <f t="shared" si="137"/>
        <v>0</v>
      </c>
      <c r="J672" s="44">
        <f t="shared" si="138"/>
        <v>0</v>
      </c>
      <c r="K672" s="44">
        <f t="shared" si="139"/>
        <v>0</v>
      </c>
      <c r="L672" s="44">
        <f t="shared" si="140"/>
        <v>0</v>
      </c>
      <c r="M672" s="44">
        <f t="shared" ca="1" si="145"/>
        <v>-7.6344211016142547E-4</v>
      </c>
      <c r="N672" s="44">
        <f t="shared" ca="1" si="141"/>
        <v>0</v>
      </c>
      <c r="O672" s="124">
        <f t="shared" ca="1" si="142"/>
        <v>0</v>
      </c>
      <c r="P672" s="44">
        <f t="shared" ca="1" si="143"/>
        <v>0</v>
      </c>
      <c r="Q672" s="44">
        <f t="shared" ca="1" si="144"/>
        <v>0</v>
      </c>
      <c r="R672" s="28">
        <f t="shared" ca="1" si="146"/>
        <v>7.6344211016142547E-4</v>
      </c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</row>
    <row r="673" spans="1:35">
      <c r="A673" s="28"/>
      <c r="B673" s="28"/>
      <c r="C673" s="121"/>
      <c r="D673" s="123">
        <f t="shared" si="134"/>
        <v>0</v>
      </c>
      <c r="E673" s="123">
        <f t="shared" si="134"/>
        <v>0</v>
      </c>
      <c r="F673" s="44">
        <f t="shared" si="135"/>
        <v>0</v>
      </c>
      <c r="G673" s="44">
        <f t="shared" si="135"/>
        <v>0</v>
      </c>
      <c r="H673" s="44">
        <f t="shared" si="136"/>
        <v>0</v>
      </c>
      <c r="I673" s="44">
        <f t="shared" si="137"/>
        <v>0</v>
      </c>
      <c r="J673" s="44">
        <f t="shared" si="138"/>
        <v>0</v>
      </c>
      <c r="K673" s="44">
        <f t="shared" si="139"/>
        <v>0</v>
      </c>
      <c r="L673" s="44">
        <f t="shared" si="140"/>
        <v>0</v>
      </c>
      <c r="M673" s="44">
        <f t="shared" ca="1" si="145"/>
        <v>-7.6344211016142547E-4</v>
      </c>
      <c r="N673" s="44">
        <f t="shared" ca="1" si="141"/>
        <v>0</v>
      </c>
      <c r="O673" s="124">
        <f t="shared" ca="1" si="142"/>
        <v>0</v>
      </c>
      <c r="P673" s="44">
        <f t="shared" ca="1" si="143"/>
        <v>0</v>
      </c>
      <c r="Q673" s="44">
        <f t="shared" ca="1" si="144"/>
        <v>0</v>
      </c>
      <c r="R673" s="28">
        <f t="shared" ca="1" si="146"/>
        <v>7.6344211016142547E-4</v>
      </c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</row>
    <row r="674" spans="1:35">
      <c r="A674" s="28"/>
      <c r="B674" s="28"/>
      <c r="C674" s="121"/>
      <c r="D674" s="123">
        <f t="shared" si="134"/>
        <v>0</v>
      </c>
      <c r="E674" s="123">
        <f t="shared" si="134"/>
        <v>0</v>
      </c>
      <c r="F674" s="44">
        <f t="shared" si="135"/>
        <v>0</v>
      </c>
      <c r="G674" s="44">
        <f t="shared" si="135"/>
        <v>0</v>
      </c>
      <c r="H674" s="44">
        <f t="shared" si="136"/>
        <v>0</v>
      </c>
      <c r="I674" s="44">
        <f t="shared" si="137"/>
        <v>0</v>
      </c>
      <c r="J674" s="44">
        <f t="shared" si="138"/>
        <v>0</v>
      </c>
      <c r="K674" s="44">
        <f t="shared" si="139"/>
        <v>0</v>
      </c>
      <c r="L674" s="44">
        <f t="shared" si="140"/>
        <v>0</v>
      </c>
      <c r="M674" s="44">
        <f t="shared" ca="1" si="145"/>
        <v>-7.6344211016142547E-4</v>
      </c>
      <c r="N674" s="44">
        <f t="shared" ca="1" si="141"/>
        <v>0</v>
      </c>
      <c r="O674" s="124">
        <f t="shared" ca="1" si="142"/>
        <v>0</v>
      </c>
      <c r="P674" s="44">
        <f t="shared" ca="1" si="143"/>
        <v>0</v>
      </c>
      <c r="Q674" s="44">
        <f t="shared" ca="1" si="144"/>
        <v>0</v>
      </c>
      <c r="R674" s="28">
        <f t="shared" ca="1" si="146"/>
        <v>7.6344211016142547E-4</v>
      </c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</row>
    <row r="675" spans="1:35">
      <c r="A675" s="28"/>
      <c r="B675" s="28"/>
      <c r="C675" s="121"/>
      <c r="D675" s="123">
        <f t="shared" si="134"/>
        <v>0</v>
      </c>
      <c r="E675" s="123">
        <f t="shared" si="134"/>
        <v>0</v>
      </c>
      <c r="F675" s="44">
        <f t="shared" si="135"/>
        <v>0</v>
      </c>
      <c r="G675" s="44">
        <f t="shared" si="135"/>
        <v>0</v>
      </c>
      <c r="H675" s="44">
        <f t="shared" si="136"/>
        <v>0</v>
      </c>
      <c r="I675" s="44">
        <f t="shared" si="137"/>
        <v>0</v>
      </c>
      <c r="J675" s="44">
        <f t="shared" si="138"/>
        <v>0</v>
      </c>
      <c r="K675" s="44">
        <f t="shared" si="139"/>
        <v>0</v>
      </c>
      <c r="L675" s="44">
        <f t="shared" si="140"/>
        <v>0</v>
      </c>
      <c r="M675" s="44">
        <f t="shared" ca="1" si="145"/>
        <v>-7.6344211016142547E-4</v>
      </c>
      <c r="N675" s="44">
        <f t="shared" ca="1" si="141"/>
        <v>0</v>
      </c>
      <c r="O675" s="124">
        <f t="shared" ca="1" si="142"/>
        <v>0</v>
      </c>
      <c r="P675" s="44">
        <f t="shared" ca="1" si="143"/>
        <v>0</v>
      </c>
      <c r="Q675" s="44">
        <f t="shared" ca="1" si="144"/>
        <v>0</v>
      </c>
      <c r="R675" s="28">
        <f t="shared" ca="1" si="146"/>
        <v>7.6344211016142547E-4</v>
      </c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</row>
    <row r="676" spans="1:35">
      <c r="A676" s="28"/>
      <c r="B676" s="28"/>
      <c r="C676" s="121"/>
      <c r="D676" s="123">
        <f t="shared" si="134"/>
        <v>0</v>
      </c>
      <c r="E676" s="123">
        <f t="shared" si="134"/>
        <v>0</v>
      </c>
      <c r="F676" s="44">
        <f t="shared" si="135"/>
        <v>0</v>
      </c>
      <c r="G676" s="44">
        <f t="shared" si="135"/>
        <v>0</v>
      </c>
      <c r="H676" s="44">
        <f t="shared" si="136"/>
        <v>0</v>
      </c>
      <c r="I676" s="44">
        <f t="shared" si="137"/>
        <v>0</v>
      </c>
      <c r="J676" s="44">
        <f t="shared" si="138"/>
        <v>0</v>
      </c>
      <c r="K676" s="44">
        <f t="shared" si="139"/>
        <v>0</v>
      </c>
      <c r="L676" s="44">
        <f t="shared" si="140"/>
        <v>0</v>
      </c>
      <c r="M676" s="44">
        <f t="shared" ca="1" si="145"/>
        <v>-7.6344211016142547E-4</v>
      </c>
      <c r="N676" s="44">
        <f t="shared" ca="1" si="141"/>
        <v>0</v>
      </c>
      <c r="O676" s="124">
        <f t="shared" ca="1" si="142"/>
        <v>0</v>
      </c>
      <c r="P676" s="44">
        <f t="shared" ca="1" si="143"/>
        <v>0</v>
      </c>
      <c r="Q676" s="44">
        <f t="shared" ca="1" si="144"/>
        <v>0</v>
      </c>
      <c r="R676" s="28">
        <f t="shared" ca="1" si="146"/>
        <v>7.6344211016142547E-4</v>
      </c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</row>
    <row r="677" spans="1:35">
      <c r="A677" s="28"/>
      <c r="B677" s="28"/>
      <c r="C677" s="121"/>
      <c r="D677" s="123">
        <f t="shared" si="134"/>
        <v>0</v>
      </c>
      <c r="E677" s="123">
        <f t="shared" si="134"/>
        <v>0</v>
      </c>
      <c r="F677" s="44">
        <f t="shared" si="135"/>
        <v>0</v>
      </c>
      <c r="G677" s="44">
        <f t="shared" si="135"/>
        <v>0</v>
      </c>
      <c r="H677" s="44">
        <f t="shared" si="136"/>
        <v>0</v>
      </c>
      <c r="I677" s="44">
        <f t="shared" si="137"/>
        <v>0</v>
      </c>
      <c r="J677" s="44">
        <f t="shared" si="138"/>
        <v>0</v>
      </c>
      <c r="K677" s="44">
        <f t="shared" si="139"/>
        <v>0</v>
      </c>
      <c r="L677" s="44">
        <f t="shared" si="140"/>
        <v>0</v>
      </c>
      <c r="M677" s="44">
        <f t="shared" ca="1" si="145"/>
        <v>-7.6344211016142547E-4</v>
      </c>
      <c r="N677" s="44">
        <f t="shared" ca="1" si="141"/>
        <v>0</v>
      </c>
      <c r="O677" s="124">
        <f t="shared" ca="1" si="142"/>
        <v>0</v>
      </c>
      <c r="P677" s="44">
        <f t="shared" ca="1" si="143"/>
        <v>0</v>
      </c>
      <c r="Q677" s="44">
        <f t="shared" ca="1" si="144"/>
        <v>0</v>
      </c>
      <c r="R677" s="28">
        <f t="shared" ca="1" si="146"/>
        <v>7.6344211016142547E-4</v>
      </c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</row>
    <row r="678" spans="1:35">
      <c r="A678" s="28"/>
      <c r="B678" s="28"/>
      <c r="C678" s="121"/>
      <c r="D678" s="123">
        <f t="shared" si="134"/>
        <v>0</v>
      </c>
      <c r="E678" s="123">
        <f t="shared" si="134"/>
        <v>0</v>
      </c>
      <c r="F678" s="44">
        <f t="shared" si="135"/>
        <v>0</v>
      </c>
      <c r="G678" s="44">
        <f t="shared" si="135"/>
        <v>0</v>
      </c>
      <c r="H678" s="44">
        <f t="shared" si="136"/>
        <v>0</v>
      </c>
      <c r="I678" s="44">
        <f t="shared" si="137"/>
        <v>0</v>
      </c>
      <c r="J678" s="44">
        <f t="shared" si="138"/>
        <v>0</v>
      </c>
      <c r="K678" s="44">
        <f t="shared" si="139"/>
        <v>0</v>
      </c>
      <c r="L678" s="44">
        <f t="shared" si="140"/>
        <v>0</v>
      </c>
      <c r="M678" s="44">
        <f t="shared" ca="1" si="145"/>
        <v>-7.6344211016142547E-4</v>
      </c>
      <c r="N678" s="44">
        <f t="shared" ca="1" si="141"/>
        <v>0</v>
      </c>
      <c r="O678" s="124">
        <f t="shared" ca="1" si="142"/>
        <v>0</v>
      </c>
      <c r="P678" s="44">
        <f t="shared" ca="1" si="143"/>
        <v>0</v>
      </c>
      <c r="Q678" s="44">
        <f t="shared" ca="1" si="144"/>
        <v>0</v>
      </c>
      <c r="R678" s="28">
        <f t="shared" ca="1" si="146"/>
        <v>7.6344211016142547E-4</v>
      </c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</row>
    <row r="679" spans="1:35">
      <c r="A679" s="28"/>
      <c r="B679" s="28"/>
      <c r="C679" s="121"/>
      <c r="D679" s="123">
        <f t="shared" si="134"/>
        <v>0</v>
      </c>
      <c r="E679" s="123">
        <f t="shared" si="134"/>
        <v>0</v>
      </c>
      <c r="F679" s="44">
        <f t="shared" si="135"/>
        <v>0</v>
      </c>
      <c r="G679" s="44">
        <f t="shared" si="135"/>
        <v>0</v>
      </c>
      <c r="H679" s="44">
        <f t="shared" si="136"/>
        <v>0</v>
      </c>
      <c r="I679" s="44">
        <f t="shared" si="137"/>
        <v>0</v>
      </c>
      <c r="J679" s="44">
        <f t="shared" si="138"/>
        <v>0</v>
      </c>
      <c r="K679" s="44">
        <f t="shared" si="139"/>
        <v>0</v>
      </c>
      <c r="L679" s="44">
        <f t="shared" si="140"/>
        <v>0</v>
      </c>
      <c r="M679" s="44">
        <f t="shared" ca="1" si="145"/>
        <v>-7.6344211016142547E-4</v>
      </c>
      <c r="N679" s="44">
        <f t="shared" ca="1" si="141"/>
        <v>0</v>
      </c>
      <c r="O679" s="124">
        <f t="shared" ca="1" si="142"/>
        <v>0</v>
      </c>
      <c r="P679" s="44">
        <f t="shared" ca="1" si="143"/>
        <v>0</v>
      </c>
      <c r="Q679" s="44">
        <f t="shared" ca="1" si="144"/>
        <v>0</v>
      </c>
      <c r="R679" s="28">
        <f t="shared" ca="1" si="146"/>
        <v>7.6344211016142547E-4</v>
      </c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</row>
    <row r="680" spans="1:35">
      <c r="A680" s="28"/>
      <c r="B680" s="28"/>
      <c r="C680" s="121"/>
      <c r="D680" s="123">
        <f t="shared" si="134"/>
        <v>0</v>
      </c>
      <c r="E680" s="123">
        <f t="shared" si="134"/>
        <v>0</v>
      </c>
      <c r="F680" s="44">
        <f t="shared" si="135"/>
        <v>0</v>
      </c>
      <c r="G680" s="44">
        <f t="shared" si="135"/>
        <v>0</v>
      </c>
      <c r="H680" s="44">
        <f t="shared" si="136"/>
        <v>0</v>
      </c>
      <c r="I680" s="44">
        <f t="shared" si="137"/>
        <v>0</v>
      </c>
      <c r="J680" s="44">
        <f t="shared" si="138"/>
        <v>0</v>
      </c>
      <c r="K680" s="44">
        <f t="shared" si="139"/>
        <v>0</v>
      </c>
      <c r="L680" s="44">
        <f t="shared" si="140"/>
        <v>0</v>
      </c>
      <c r="M680" s="44">
        <f t="shared" ca="1" si="145"/>
        <v>-7.6344211016142547E-4</v>
      </c>
      <c r="N680" s="44">
        <f t="shared" ca="1" si="141"/>
        <v>0</v>
      </c>
      <c r="O680" s="124">
        <f t="shared" ca="1" si="142"/>
        <v>0</v>
      </c>
      <c r="P680" s="44">
        <f t="shared" ca="1" si="143"/>
        <v>0</v>
      </c>
      <c r="Q680" s="44">
        <f t="shared" ca="1" si="144"/>
        <v>0</v>
      </c>
      <c r="R680" s="28">
        <f t="shared" ca="1" si="146"/>
        <v>7.6344211016142547E-4</v>
      </c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</row>
    <row r="681" spans="1:35">
      <c r="A681" s="28"/>
      <c r="B681" s="28"/>
      <c r="C681" s="121"/>
      <c r="D681" s="123">
        <f t="shared" si="134"/>
        <v>0</v>
      </c>
      <c r="E681" s="123">
        <f t="shared" si="134"/>
        <v>0</v>
      </c>
      <c r="F681" s="44">
        <f t="shared" si="135"/>
        <v>0</v>
      </c>
      <c r="G681" s="44">
        <f t="shared" si="135"/>
        <v>0</v>
      </c>
      <c r="H681" s="44">
        <f t="shared" si="136"/>
        <v>0</v>
      </c>
      <c r="I681" s="44">
        <f t="shared" si="137"/>
        <v>0</v>
      </c>
      <c r="J681" s="44">
        <f t="shared" si="138"/>
        <v>0</v>
      </c>
      <c r="K681" s="44">
        <f t="shared" si="139"/>
        <v>0</v>
      </c>
      <c r="L681" s="44">
        <f t="shared" si="140"/>
        <v>0</v>
      </c>
      <c r="M681" s="44">
        <f t="shared" ca="1" si="145"/>
        <v>-7.6344211016142547E-4</v>
      </c>
      <c r="N681" s="44">
        <f t="shared" ca="1" si="141"/>
        <v>0</v>
      </c>
      <c r="O681" s="124">
        <f t="shared" ca="1" si="142"/>
        <v>0</v>
      </c>
      <c r="P681" s="44">
        <f t="shared" ca="1" si="143"/>
        <v>0</v>
      </c>
      <c r="Q681" s="44">
        <f t="shared" ca="1" si="144"/>
        <v>0</v>
      </c>
      <c r="R681" s="28">
        <f t="shared" ca="1" si="146"/>
        <v>7.6344211016142547E-4</v>
      </c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</row>
    <row r="682" spans="1:35">
      <c r="A682" s="28"/>
      <c r="B682" s="28"/>
      <c r="C682" s="121"/>
      <c r="D682" s="123">
        <f t="shared" si="134"/>
        <v>0</v>
      </c>
      <c r="E682" s="123">
        <f t="shared" si="134"/>
        <v>0</v>
      </c>
      <c r="F682" s="44">
        <f t="shared" si="135"/>
        <v>0</v>
      </c>
      <c r="G682" s="44">
        <f t="shared" si="135"/>
        <v>0</v>
      </c>
      <c r="H682" s="44">
        <f t="shared" si="136"/>
        <v>0</v>
      </c>
      <c r="I682" s="44">
        <f t="shared" si="137"/>
        <v>0</v>
      </c>
      <c r="J682" s="44">
        <f t="shared" si="138"/>
        <v>0</v>
      </c>
      <c r="K682" s="44">
        <f t="shared" si="139"/>
        <v>0</v>
      </c>
      <c r="L682" s="44">
        <f t="shared" si="140"/>
        <v>0</v>
      </c>
      <c r="M682" s="44">
        <f t="shared" ca="1" si="145"/>
        <v>-7.6344211016142547E-4</v>
      </c>
      <c r="N682" s="44">
        <f t="shared" ca="1" si="141"/>
        <v>0</v>
      </c>
      <c r="O682" s="124">
        <f t="shared" ca="1" si="142"/>
        <v>0</v>
      </c>
      <c r="P682" s="44">
        <f t="shared" ca="1" si="143"/>
        <v>0</v>
      </c>
      <c r="Q682" s="44">
        <f t="shared" ca="1" si="144"/>
        <v>0</v>
      </c>
      <c r="R682" s="28">
        <f t="shared" ca="1" si="146"/>
        <v>7.6344211016142547E-4</v>
      </c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</row>
    <row r="683" spans="1:35">
      <c r="A683" s="28"/>
      <c r="B683" s="28"/>
      <c r="C683" s="121"/>
      <c r="D683" s="123">
        <f t="shared" si="134"/>
        <v>0</v>
      </c>
      <c r="E683" s="123">
        <f t="shared" si="134"/>
        <v>0</v>
      </c>
      <c r="F683" s="44">
        <f t="shared" si="135"/>
        <v>0</v>
      </c>
      <c r="G683" s="44">
        <f t="shared" si="135"/>
        <v>0</v>
      </c>
      <c r="H683" s="44">
        <f t="shared" si="136"/>
        <v>0</v>
      </c>
      <c r="I683" s="44">
        <f t="shared" si="137"/>
        <v>0</v>
      </c>
      <c r="J683" s="44">
        <f t="shared" si="138"/>
        <v>0</v>
      </c>
      <c r="K683" s="44">
        <f t="shared" si="139"/>
        <v>0</v>
      </c>
      <c r="L683" s="44">
        <f t="shared" si="140"/>
        <v>0</v>
      </c>
      <c r="M683" s="44">
        <f t="shared" ca="1" si="145"/>
        <v>-7.6344211016142547E-4</v>
      </c>
      <c r="N683" s="44">
        <f t="shared" ca="1" si="141"/>
        <v>0</v>
      </c>
      <c r="O683" s="124">
        <f t="shared" ca="1" si="142"/>
        <v>0</v>
      </c>
      <c r="P683" s="44">
        <f t="shared" ca="1" si="143"/>
        <v>0</v>
      </c>
      <c r="Q683" s="44">
        <f t="shared" ca="1" si="144"/>
        <v>0</v>
      </c>
      <c r="R683" s="28">
        <f t="shared" ca="1" si="146"/>
        <v>7.6344211016142547E-4</v>
      </c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</row>
    <row r="684" spans="1:35">
      <c r="A684" s="28"/>
      <c r="B684" s="28"/>
      <c r="C684" s="121"/>
      <c r="D684" s="123">
        <f t="shared" si="134"/>
        <v>0</v>
      </c>
      <c r="E684" s="123">
        <f t="shared" si="134"/>
        <v>0</v>
      </c>
      <c r="F684" s="44">
        <f t="shared" si="135"/>
        <v>0</v>
      </c>
      <c r="G684" s="44">
        <f t="shared" si="135"/>
        <v>0</v>
      </c>
      <c r="H684" s="44">
        <f t="shared" si="136"/>
        <v>0</v>
      </c>
      <c r="I684" s="44">
        <f t="shared" si="137"/>
        <v>0</v>
      </c>
      <c r="J684" s="44">
        <f t="shared" si="138"/>
        <v>0</v>
      </c>
      <c r="K684" s="44">
        <f t="shared" si="139"/>
        <v>0</v>
      </c>
      <c r="L684" s="44">
        <f t="shared" si="140"/>
        <v>0</v>
      </c>
      <c r="M684" s="44">
        <f t="shared" ca="1" si="145"/>
        <v>-7.6344211016142547E-4</v>
      </c>
      <c r="N684" s="44">
        <f t="shared" ca="1" si="141"/>
        <v>0</v>
      </c>
      <c r="O684" s="124">
        <f t="shared" ca="1" si="142"/>
        <v>0</v>
      </c>
      <c r="P684" s="44">
        <f t="shared" ca="1" si="143"/>
        <v>0</v>
      </c>
      <c r="Q684" s="44">
        <f t="shared" ca="1" si="144"/>
        <v>0</v>
      </c>
      <c r="R684" s="28">
        <f t="shared" ca="1" si="146"/>
        <v>7.6344211016142547E-4</v>
      </c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</row>
    <row r="685" spans="1:35">
      <c r="A685" s="28"/>
      <c r="B685" s="28"/>
      <c r="C685" s="121"/>
      <c r="D685" s="123">
        <f t="shared" si="134"/>
        <v>0</v>
      </c>
      <c r="E685" s="123">
        <f t="shared" si="134"/>
        <v>0</v>
      </c>
      <c r="F685" s="44">
        <f t="shared" si="135"/>
        <v>0</v>
      </c>
      <c r="G685" s="44">
        <f t="shared" si="135"/>
        <v>0</v>
      </c>
      <c r="H685" s="44">
        <f t="shared" si="136"/>
        <v>0</v>
      </c>
      <c r="I685" s="44">
        <f t="shared" si="137"/>
        <v>0</v>
      </c>
      <c r="J685" s="44">
        <f t="shared" si="138"/>
        <v>0</v>
      </c>
      <c r="K685" s="44">
        <f t="shared" si="139"/>
        <v>0</v>
      </c>
      <c r="L685" s="44">
        <f t="shared" si="140"/>
        <v>0</v>
      </c>
      <c r="M685" s="44">
        <f t="shared" ca="1" si="145"/>
        <v>-7.6344211016142547E-4</v>
      </c>
      <c r="N685" s="44">
        <f t="shared" ca="1" si="141"/>
        <v>0</v>
      </c>
      <c r="O685" s="124">
        <f t="shared" ca="1" si="142"/>
        <v>0</v>
      </c>
      <c r="P685" s="44">
        <f t="shared" ca="1" si="143"/>
        <v>0</v>
      </c>
      <c r="Q685" s="44">
        <f t="shared" ca="1" si="144"/>
        <v>0</v>
      </c>
      <c r="R685" s="28">
        <f t="shared" ca="1" si="146"/>
        <v>7.6344211016142547E-4</v>
      </c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</row>
    <row r="686" spans="1:35">
      <c r="A686" s="28"/>
      <c r="B686" s="28"/>
      <c r="C686" s="121"/>
      <c r="D686" s="123">
        <f t="shared" si="134"/>
        <v>0</v>
      </c>
      <c r="E686" s="123">
        <f t="shared" si="134"/>
        <v>0</v>
      </c>
      <c r="F686" s="44">
        <f t="shared" si="135"/>
        <v>0</v>
      </c>
      <c r="G686" s="44">
        <f t="shared" si="135"/>
        <v>0</v>
      </c>
      <c r="H686" s="44">
        <f t="shared" si="136"/>
        <v>0</v>
      </c>
      <c r="I686" s="44">
        <f t="shared" si="137"/>
        <v>0</v>
      </c>
      <c r="J686" s="44">
        <f t="shared" si="138"/>
        <v>0</v>
      </c>
      <c r="K686" s="44">
        <f t="shared" si="139"/>
        <v>0</v>
      </c>
      <c r="L686" s="44">
        <f t="shared" si="140"/>
        <v>0</v>
      </c>
      <c r="M686" s="44">
        <f t="shared" ca="1" si="145"/>
        <v>-7.6344211016142547E-4</v>
      </c>
      <c r="N686" s="44">
        <f t="shared" ca="1" si="141"/>
        <v>0</v>
      </c>
      <c r="O686" s="124">
        <f t="shared" ca="1" si="142"/>
        <v>0</v>
      </c>
      <c r="P686" s="44">
        <f t="shared" ca="1" si="143"/>
        <v>0</v>
      </c>
      <c r="Q686" s="44">
        <f t="shared" ca="1" si="144"/>
        <v>0</v>
      </c>
      <c r="R686" s="28">
        <f t="shared" ca="1" si="146"/>
        <v>7.6344211016142547E-4</v>
      </c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</row>
    <row r="687" spans="1:35">
      <c r="A687" s="28"/>
      <c r="B687" s="28"/>
      <c r="C687" s="121"/>
      <c r="D687" s="123">
        <f t="shared" si="134"/>
        <v>0</v>
      </c>
      <c r="E687" s="123">
        <f t="shared" si="134"/>
        <v>0</v>
      </c>
      <c r="F687" s="44">
        <f t="shared" si="135"/>
        <v>0</v>
      </c>
      <c r="G687" s="44">
        <f t="shared" si="135"/>
        <v>0</v>
      </c>
      <c r="H687" s="44">
        <f t="shared" si="136"/>
        <v>0</v>
      </c>
      <c r="I687" s="44">
        <f t="shared" si="137"/>
        <v>0</v>
      </c>
      <c r="J687" s="44">
        <f t="shared" si="138"/>
        <v>0</v>
      </c>
      <c r="K687" s="44">
        <f t="shared" si="139"/>
        <v>0</v>
      </c>
      <c r="L687" s="44">
        <f t="shared" si="140"/>
        <v>0</v>
      </c>
      <c r="M687" s="44">
        <f t="shared" ca="1" si="145"/>
        <v>-7.6344211016142547E-4</v>
      </c>
      <c r="N687" s="44">
        <f t="shared" ca="1" si="141"/>
        <v>0</v>
      </c>
      <c r="O687" s="124">
        <f t="shared" ca="1" si="142"/>
        <v>0</v>
      </c>
      <c r="P687" s="44">
        <f t="shared" ca="1" si="143"/>
        <v>0</v>
      </c>
      <c r="Q687" s="44">
        <f t="shared" ca="1" si="144"/>
        <v>0</v>
      </c>
      <c r="R687" s="28">
        <f t="shared" ca="1" si="146"/>
        <v>7.6344211016142547E-4</v>
      </c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</row>
    <row r="688" spans="1:35">
      <c r="A688" s="28"/>
      <c r="B688" s="28"/>
      <c r="C688" s="121"/>
      <c r="D688" s="123">
        <f t="shared" si="134"/>
        <v>0</v>
      </c>
      <c r="E688" s="123">
        <f t="shared" si="134"/>
        <v>0</v>
      </c>
      <c r="F688" s="44">
        <f t="shared" si="135"/>
        <v>0</v>
      </c>
      <c r="G688" s="44">
        <f t="shared" si="135"/>
        <v>0</v>
      </c>
      <c r="H688" s="44">
        <f t="shared" si="136"/>
        <v>0</v>
      </c>
      <c r="I688" s="44">
        <f t="shared" si="137"/>
        <v>0</v>
      </c>
      <c r="J688" s="44">
        <f t="shared" si="138"/>
        <v>0</v>
      </c>
      <c r="K688" s="44">
        <f t="shared" si="139"/>
        <v>0</v>
      </c>
      <c r="L688" s="44">
        <f t="shared" si="140"/>
        <v>0</v>
      </c>
      <c r="M688" s="44">
        <f t="shared" ca="1" si="145"/>
        <v>-7.6344211016142547E-4</v>
      </c>
      <c r="N688" s="44">
        <f t="shared" ca="1" si="141"/>
        <v>0</v>
      </c>
      <c r="O688" s="124">
        <f t="shared" ca="1" si="142"/>
        <v>0</v>
      </c>
      <c r="P688" s="44">
        <f t="shared" ca="1" si="143"/>
        <v>0</v>
      </c>
      <c r="Q688" s="44">
        <f t="shared" ca="1" si="144"/>
        <v>0</v>
      </c>
      <c r="R688" s="28">
        <f t="shared" ca="1" si="146"/>
        <v>7.6344211016142547E-4</v>
      </c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</row>
    <row r="689" spans="1:35">
      <c r="A689" s="28"/>
      <c r="B689" s="28"/>
      <c r="C689" s="121"/>
      <c r="D689" s="123">
        <f t="shared" si="134"/>
        <v>0</v>
      </c>
      <c r="E689" s="123">
        <f t="shared" si="134"/>
        <v>0</v>
      </c>
      <c r="F689" s="44">
        <f t="shared" si="135"/>
        <v>0</v>
      </c>
      <c r="G689" s="44">
        <f t="shared" si="135"/>
        <v>0</v>
      </c>
      <c r="H689" s="44">
        <f t="shared" si="136"/>
        <v>0</v>
      </c>
      <c r="I689" s="44">
        <f t="shared" si="137"/>
        <v>0</v>
      </c>
      <c r="J689" s="44">
        <f t="shared" si="138"/>
        <v>0</v>
      </c>
      <c r="K689" s="44">
        <f t="shared" si="139"/>
        <v>0</v>
      </c>
      <c r="L689" s="44">
        <f t="shared" si="140"/>
        <v>0</v>
      </c>
      <c r="M689" s="44">
        <f t="shared" ca="1" si="145"/>
        <v>-7.6344211016142547E-4</v>
      </c>
      <c r="N689" s="44">
        <f t="shared" ca="1" si="141"/>
        <v>0</v>
      </c>
      <c r="O689" s="124">
        <f t="shared" ca="1" si="142"/>
        <v>0</v>
      </c>
      <c r="P689" s="44">
        <f t="shared" ca="1" si="143"/>
        <v>0</v>
      </c>
      <c r="Q689" s="44">
        <f t="shared" ca="1" si="144"/>
        <v>0</v>
      </c>
      <c r="R689" s="28">
        <f t="shared" ca="1" si="146"/>
        <v>7.6344211016142547E-4</v>
      </c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</row>
    <row r="690" spans="1:35">
      <c r="A690" s="28"/>
      <c r="B690" s="28"/>
      <c r="C690" s="121"/>
      <c r="D690" s="123">
        <f t="shared" si="134"/>
        <v>0</v>
      </c>
      <c r="E690" s="123">
        <f t="shared" si="134"/>
        <v>0</v>
      </c>
      <c r="F690" s="44">
        <f t="shared" si="135"/>
        <v>0</v>
      </c>
      <c r="G690" s="44">
        <f t="shared" si="135"/>
        <v>0</v>
      </c>
      <c r="H690" s="44">
        <f t="shared" si="136"/>
        <v>0</v>
      </c>
      <c r="I690" s="44">
        <f t="shared" si="137"/>
        <v>0</v>
      </c>
      <c r="J690" s="44">
        <f t="shared" si="138"/>
        <v>0</v>
      </c>
      <c r="K690" s="44">
        <f t="shared" si="139"/>
        <v>0</v>
      </c>
      <c r="L690" s="44">
        <f t="shared" si="140"/>
        <v>0</v>
      </c>
      <c r="M690" s="44">
        <f t="shared" ca="1" si="145"/>
        <v>-7.6344211016142547E-4</v>
      </c>
      <c r="N690" s="44">
        <f t="shared" ca="1" si="141"/>
        <v>0</v>
      </c>
      <c r="O690" s="124">
        <f t="shared" ca="1" si="142"/>
        <v>0</v>
      </c>
      <c r="P690" s="44">
        <f t="shared" ca="1" si="143"/>
        <v>0</v>
      </c>
      <c r="Q690" s="44">
        <f t="shared" ca="1" si="144"/>
        <v>0</v>
      </c>
      <c r="R690" s="28">
        <f t="shared" ca="1" si="146"/>
        <v>7.6344211016142547E-4</v>
      </c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</row>
    <row r="691" spans="1:35">
      <c r="A691" s="28"/>
      <c r="B691" s="28"/>
      <c r="C691" s="121"/>
      <c r="D691" s="123">
        <f t="shared" si="134"/>
        <v>0</v>
      </c>
      <c r="E691" s="123">
        <f t="shared" si="134"/>
        <v>0</v>
      </c>
      <c r="F691" s="44">
        <f t="shared" si="135"/>
        <v>0</v>
      </c>
      <c r="G691" s="44">
        <f t="shared" si="135"/>
        <v>0</v>
      </c>
      <c r="H691" s="44">
        <f t="shared" si="136"/>
        <v>0</v>
      </c>
      <c r="I691" s="44">
        <f t="shared" si="137"/>
        <v>0</v>
      </c>
      <c r="J691" s="44">
        <f t="shared" si="138"/>
        <v>0</v>
      </c>
      <c r="K691" s="44">
        <f t="shared" si="139"/>
        <v>0</v>
      </c>
      <c r="L691" s="44">
        <f t="shared" si="140"/>
        <v>0</v>
      </c>
      <c r="M691" s="44">
        <f t="shared" ca="1" si="145"/>
        <v>-7.6344211016142547E-4</v>
      </c>
      <c r="N691" s="44">
        <f t="shared" ca="1" si="141"/>
        <v>0</v>
      </c>
      <c r="O691" s="124">
        <f t="shared" ca="1" si="142"/>
        <v>0</v>
      </c>
      <c r="P691" s="44">
        <f t="shared" ca="1" si="143"/>
        <v>0</v>
      </c>
      <c r="Q691" s="44">
        <f t="shared" ca="1" si="144"/>
        <v>0</v>
      </c>
      <c r="R691" s="28">
        <f t="shared" ca="1" si="146"/>
        <v>7.6344211016142547E-4</v>
      </c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</row>
    <row r="692" spans="1:35">
      <c r="A692" s="28"/>
      <c r="B692" s="28"/>
      <c r="C692" s="121"/>
      <c r="D692" s="123">
        <f t="shared" si="134"/>
        <v>0</v>
      </c>
      <c r="E692" s="123">
        <f t="shared" si="134"/>
        <v>0</v>
      </c>
      <c r="F692" s="44">
        <f t="shared" si="135"/>
        <v>0</v>
      </c>
      <c r="G692" s="44">
        <f t="shared" si="135"/>
        <v>0</v>
      </c>
      <c r="H692" s="44">
        <f t="shared" si="136"/>
        <v>0</v>
      </c>
      <c r="I692" s="44">
        <f t="shared" si="137"/>
        <v>0</v>
      </c>
      <c r="J692" s="44">
        <f t="shared" si="138"/>
        <v>0</v>
      </c>
      <c r="K692" s="44">
        <f t="shared" si="139"/>
        <v>0</v>
      </c>
      <c r="L692" s="44">
        <f t="shared" si="140"/>
        <v>0</v>
      </c>
      <c r="M692" s="44">
        <f t="shared" ca="1" si="145"/>
        <v>-7.6344211016142547E-4</v>
      </c>
      <c r="N692" s="44">
        <f t="shared" ca="1" si="141"/>
        <v>0</v>
      </c>
      <c r="O692" s="124">
        <f t="shared" ca="1" si="142"/>
        <v>0</v>
      </c>
      <c r="P692" s="44">
        <f t="shared" ca="1" si="143"/>
        <v>0</v>
      </c>
      <c r="Q692" s="44">
        <f t="shared" ca="1" si="144"/>
        <v>0</v>
      </c>
      <c r="R692" s="28">
        <f t="shared" ca="1" si="146"/>
        <v>7.6344211016142547E-4</v>
      </c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</row>
    <row r="693" spans="1:35">
      <c r="A693" s="28"/>
      <c r="B693" s="28"/>
      <c r="C693" s="121"/>
      <c r="D693" s="123">
        <f t="shared" si="134"/>
        <v>0</v>
      </c>
      <c r="E693" s="123">
        <f t="shared" si="134"/>
        <v>0</v>
      </c>
      <c r="F693" s="44">
        <f t="shared" si="135"/>
        <v>0</v>
      </c>
      <c r="G693" s="44">
        <f t="shared" si="135"/>
        <v>0</v>
      </c>
      <c r="H693" s="44">
        <f t="shared" si="136"/>
        <v>0</v>
      </c>
      <c r="I693" s="44">
        <f t="shared" si="137"/>
        <v>0</v>
      </c>
      <c r="J693" s="44">
        <f t="shared" si="138"/>
        <v>0</v>
      </c>
      <c r="K693" s="44">
        <f t="shared" si="139"/>
        <v>0</v>
      </c>
      <c r="L693" s="44">
        <f t="shared" si="140"/>
        <v>0</v>
      </c>
      <c r="M693" s="44">
        <f t="shared" ca="1" si="145"/>
        <v>-7.6344211016142547E-4</v>
      </c>
      <c r="N693" s="44">
        <f t="shared" ca="1" si="141"/>
        <v>0</v>
      </c>
      <c r="O693" s="124">
        <f t="shared" ca="1" si="142"/>
        <v>0</v>
      </c>
      <c r="P693" s="44">
        <f t="shared" ca="1" si="143"/>
        <v>0</v>
      </c>
      <c r="Q693" s="44">
        <f t="shared" ca="1" si="144"/>
        <v>0</v>
      </c>
      <c r="R693" s="28">
        <f t="shared" ca="1" si="146"/>
        <v>7.6344211016142547E-4</v>
      </c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</row>
    <row r="694" spans="1:35">
      <c r="A694" s="28"/>
      <c r="B694" s="28"/>
      <c r="C694" s="121"/>
      <c r="D694" s="123">
        <f t="shared" si="134"/>
        <v>0</v>
      </c>
      <c r="E694" s="123">
        <f t="shared" si="134"/>
        <v>0</v>
      </c>
      <c r="F694" s="44">
        <f t="shared" si="135"/>
        <v>0</v>
      </c>
      <c r="G694" s="44">
        <f t="shared" si="135"/>
        <v>0</v>
      </c>
      <c r="H694" s="44">
        <f t="shared" si="136"/>
        <v>0</v>
      </c>
      <c r="I694" s="44">
        <f t="shared" si="137"/>
        <v>0</v>
      </c>
      <c r="J694" s="44">
        <f t="shared" si="138"/>
        <v>0</v>
      </c>
      <c r="K694" s="44">
        <f t="shared" si="139"/>
        <v>0</v>
      </c>
      <c r="L694" s="44">
        <f t="shared" si="140"/>
        <v>0</v>
      </c>
      <c r="M694" s="44">
        <f t="shared" ca="1" si="145"/>
        <v>-7.6344211016142547E-4</v>
      </c>
      <c r="N694" s="44">
        <f t="shared" ca="1" si="141"/>
        <v>0</v>
      </c>
      <c r="O694" s="124">
        <f t="shared" ca="1" si="142"/>
        <v>0</v>
      </c>
      <c r="P694" s="44">
        <f t="shared" ca="1" si="143"/>
        <v>0</v>
      </c>
      <c r="Q694" s="44">
        <f t="shared" ca="1" si="144"/>
        <v>0</v>
      </c>
      <c r="R694" s="28">
        <f t="shared" ca="1" si="146"/>
        <v>7.6344211016142547E-4</v>
      </c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</row>
    <row r="695" spans="1:35">
      <c r="A695" s="28"/>
      <c r="B695" s="28"/>
      <c r="C695" s="121"/>
      <c r="D695" s="123">
        <f t="shared" si="134"/>
        <v>0</v>
      </c>
      <c r="E695" s="123">
        <f t="shared" si="134"/>
        <v>0</v>
      </c>
      <c r="F695" s="44">
        <f t="shared" si="135"/>
        <v>0</v>
      </c>
      <c r="G695" s="44">
        <f t="shared" si="135"/>
        <v>0</v>
      </c>
      <c r="H695" s="44">
        <f t="shared" si="136"/>
        <v>0</v>
      </c>
      <c r="I695" s="44">
        <f t="shared" si="137"/>
        <v>0</v>
      </c>
      <c r="J695" s="44">
        <f t="shared" si="138"/>
        <v>0</v>
      </c>
      <c r="K695" s="44">
        <f t="shared" si="139"/>
        <v>0</v>
      </c>
      <c r="L695" s="44">
        <f t="shared" si="140"/>
        <v>0</v>
      </c>
      <c r="M695" s="44">
        <f t="shared" ca="1" si="145"/>
        <v>-7.6344211016142547E-4</v>
      </c>
      <c r="N695" s="44">
        <f t="shared" ca="1" si="141"/>
        <v>0</v>
      </c>
      <c r="O695" s="124">
        <f t="shared" ca="1" si="142"/>
        <v>0</v>
      </c>
      <c r="P695" s="44">
        <f t="shared" ca="1" si="143"/>
        <v>0</v>
      </c>
      <c r="Q695" s="44">
        <f t="shared" ca="1" si="144"/>
        <v>0</v>
      </c>
      <c r="R695" s="28">
        <f t="shared" ca="1" si="146"/>
        <v>7.6344211016142547E-4</v>
      </c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</row>
    <row r="696" spans="1:35">
      <c r="A696" s="28"/>
      <c r="B696" s="28"/>
      <c r="C696" s="121"/>
      <c r="D696" s="123">
        <f t="shared" si="134"/>
        <v>0</v>
      </c>
      <c r="E696" s="123">
        <f t="shared" si="134"/>
        <v>0</v>
      </c>
      <c r="F696" s="44">
        <f t="shared" si="135"/>
        <v>0</v>
      </c>
      <c r="G696" s="44">
        <f t="shared" si="135"/>
        <v>0</v>
      </c>
      <c r="H696" s="44">
        <f t="shared" si="136"/>
        <v>0</v>
      </c>
      <c r="I696" s="44">
        <f t="shared" si="137"/>
        <v>0</v>
      </c>
      <c r="J696" s="44">
        <f t="shared" si="138"/>
        <v>0</v>
      </c>
      <c r="K696" s="44">
        <f t="shared" si="139"/>
        <v>0</v>
      </c>
      <c r="L696" s="44">
        <f t="shared" si="140"/>
        <v>0</v>
      </c>
      <c r="M696" s="44">
        <f t="shared" ca="1" si="145"/>
        <v>-7.6344211016142547E-4</v>
      </c>
      <c r="N696" s="44">
        <f t="shared" ca="1" si="141"/>
        <v>0</v>
      </c>
      <c r="O696" s="124">
        <f t="shared" ca="1" si="142"/>
        <v>0</v>
      </c>
      <c r="P696" s="44">
        <f t="shared" ca="1" si="143"/>
        <v>0</v>
      </c>
      <c r="Q696" s="44">
        <f t="shared" ca="1" si="144"/>
        <v>0</v>
      </c>
      <c r="R696" s="28">
        <f t="shared" ca="1" si="146"/>
        <v>7.6344211016142547E-4</v>
      </c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</row>
    <row r="697" spans="1:35">
      <c r="A697" s="28"/>
      <c r="B697" s="28"/>
      <c r="C697" s="121"/>
      <c r="D697" s="123">
        <f t="shared" si="134"/>
        <v>0</v>
      </c>
      <c r="E697" s="123">
        <f t="shared" si="134"/>
        <v>0</v>
      </c>
      <c r="F697" s="44">
        <f t="shared" si="135"/>
        <v>0</v>
      </c>
      <c r="G697" s="44">
        <f t="shared" si="135"/>
        <v>0</v>
      </c>
      <c r="H697" s="44">
        <f t="shared" si="136"/>
        <v>0</v>
      </c>
      <c r="I697" s="44">
        <f t="shared" si="137"/>
        <v>0</v>
      </c>
      <c r="J697" s="44">
        <f t="shared" si="138"/>
        <v>0</v>
      </c>
      <c r="K697" s="44">
        <f t="shared" si="139"/>
        <v>0</v>
      </c>
      <c r="L697" s="44">
        <f t="shared" si="140"/>
        <v>0</v>
      </c>
      <c r="M697" s="44">
        <f t="shared" ca="1" si="145"/>
        <v>-7.6344211016142547E-4</v>
      </c>
      <c r="N697" s="44">
        <f t="shared" ca="1" si="141"/>
        <v>0</v>
      </c>
      <c r="O697" s="124">
        <f t="shared" ca="1" si="142"/>
        <v>0</v>
      </c>
      <c r="P697" s="44">
        <f t="shared" ca="1" si="143"/>
        <v>0</v>
      </c>
      <c r="Q697" s="44">
        <f t="shared" ca="1" si="144"/>
        <v>0</v>
      </c>
      <c r="R697" s="28">
        <f t="shared" ca="1" si="146"/>
        <v>7.6344211016142547E-4</v>
      </c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</row>
    <row r="698" spans="1:35">
      <c r="A698" s="28"/>
      <c r="B698" s="28"/>
      <c r="C698" s="121"/>
      <c r="D698" s="123">
        <f t="shared" si="134"/>
        <v>0</v>
      </c>
      <c r="E698" s="123">
        <f t="shared" si="134"/>
        <v>0</v>
      </c>
      <c r="F698" s="44">
        <f t="shared" si="135"/>
        <v>0</v>
      </c>
      <c r="G698" s="44">
        <f t="shared" si="135"/>
        <v>0</v>
      </c>
      <c r="H698" s="44">
        <f t="shared" si="136"/>
        <v>0</v>
      </c>
      <c r="I698" s="44">
        <f t="shared" si="137"/>
        <v>0</v>
      </c>
      <c r="J698" s="44">
        <f t="shared" si="138"/>
        <v>0</v>
      </c>
      <c r="K698" s="44">
        <f t="shared" si="139"/>
        <v>0</v>
      </c>
      <c r="L698" s="44">
        <f t="shared" si="140"/>
        <v>0</v>
      </c>
      <c r="M698" s="44">
        <f t="shared" ca="1" si="145"/>
        <v>-7.6344211016142547E-4</v>
      </c>
      <c r="N698" s="44">
        <f t="shared" ca="1" si="141"/>
        <v>0</v>
      </c>
      <c r="O698" s="124">
        <f t="shared" ca="1" si="142"/>
        <v>0</v>
      </c>
      <c r="P698" s="44">
        <f t="shared" ca="1" si="143"/>
        <v>0</v>
      </c>
      <c r="Q698" s="44">
        <f t="shared" ca="1" si="144"/>
        <v>0</v>
      </c>
      <c r="R698" s="28">
        <f t="shared" ca="1" si="146"/>
        <v>7.6344211016142547E-4</v>
      </c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</row>
    <row r="699" spans="1:35">
      <c r="A699" s="28"/>
      <c r="B699" s="28"/>
      <c r="C699" s="121"/>
      <c r="D699" s="123">
        <f t="shared" si="134"/>
        <v>0</v>
      </c>
      <c r="E699" s="123">
        <f t="shared" si="134"/>
        <v>0</v>
      </c>
      <c r="F699" s="44">
        <f t="shared" si="135"/>
        <v>0</v>
      </c>
      <c r="G699" s="44">
        <f t="shared" si="135"/>
        <v>0</v>
      </c>
      <c r="H699" s="44">
        <f t="shared" si="136"/>
        <v>0</v>
      </c>
      <c r="I699" s="44">
        <f t="shared" si="137"/>
        <v>0</v>
      </c>
      <c r="J699" s="44">
        <f t="shared" si="138"/>
        <v>0</v>
      </c>
      <c r="K699" s="44">
        <f t="shared" si="139"/>
        <v>0</v>
      </c>
      <c r="L699" s="44">
        <f t="shared" si="140"/>
        <v>0</v>
      </c>
      <c r="M699" s="44">
        <f t="shared" ca="1" si="145"/>
        <v>-7.6344211016142547E-4</v>
      </c>
      <c r="N699" s="44">
        <f t="shared" ca="1" si="141"/>
        <v>0</v>
      </c>
      <c r="O699" s="124">
        <f t="shared" ca="1" si="142"/>
        <v>0</v>
      </c>
      <c r="P699" s="44">
        <f t="shared" ca="1" si="143"/>
        <v>0</v>
      </c>
      <c r="Q699" s="44">
        <f t="shared" ca="1" si="144"/>
        <v>0</v>
      </c>
      <c r="R699" s="28">
        <f t="shared" ca="1" si="146"/>
        <v>7.6344211016142547E-4</v>
      </c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</row>
    <row r="700" spans="1:35">
      <c r="A700" s="28"/>
      <c r="B700" s="28"/>
      <c r="C700" s="121"/>
      <c r="D700" s="123">
        <f t="shared" si="134"/>
        <v>0</v>
      </c>
      <c r="E700" s="123">
        <f t="shared" si="134"/>
        <v>0</v>
      </c>
      <c r="F700" s="44">
        <f t="shared" si="135"/>
        <v>0</v>
      </c>
      <c r="G700" s="44">
        <f t="shared" si="135"/>
        <v>0</v>
      </c>
      <c r="H700" s="44">
        <f t="shared" si="136"/>
        <v>0</v>
      </c>
      <c r="I700" s="44">
        <f t="shared" si="137"/>
        <v>0</v>
      </c>
      <c r="J700" s="44">
        <f t="shared" si="138"/>
        <v>0</v>
      </c>
      <c r="K700" s="44">
        <f t="shared" si="139"/>
        <v>0</v>
      </c>
      <c r="L700" s="44">
        <f t="shared" si="140"/>
        <v>0</v>
      </c>
      <c r="M700" s="44">
        <f t="shared" ca="1" si="145"/>
        <v>-7.6344211016142547E-4</v>
      </c>
      <c r="N700" s="44">
        <f t="shared" ca="1" si="141"/>
        <v>0</v>
      </c>
      <c r="O700" s="124">
        <f t="shared" ca="1" si="142"/>
        <v>0</v>
      </c>
      <c r="P700" s="44">
        <f t="shared" ca="1" si="143"/>
        <v>0</v>
      </c>
      <c r="Q700" s="44">
        <f t="shared" ca="1" si="144"/>
        <v>0</v>
      </c>
      <c r="R700" s="28">
        <f t="shared" ca="1" si="146"/>
        <v>7.6344211016142547E-4</v>
      </c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</row>
    <row r="701" spans="1:35">
      <c r="A701" s="28"/>
      <c r="B701" s="28"/>
      <c r="C701" s="121"/>
      <c r="D701" s="123">
        <f t="shared" si="134"/>
        <v>0</v>
      </c>
      <c r="E701" s="123">
        <f t="shared" si="134"/>
        <v>0</v>
      </c>
      <c r="F701" s="44">
        <f t="shared" si="135"/>
        <v>0</v>
      </c>
      <c r="G701" s="44">
        <f t="shared" si="135"/>
        <v>0</v>
      </c>
      <c r="H701" s="44">
        <f t="shared" si="136"/>
        <v>0</v>
      </c>
      <c r="I701" s="44">
        <f t="shared" si="137"/>
        <v>0</v>
      </c>
      <c r="J701" s="44">
        <f t="shared" si="138"/>
        <v>0</v>
      </c>
      <c r="K701" s="44">
        <f t="shared" si="139"/>
        <v>0</v>
      </c>
      <c r="L701" s="44">
        <f t="shared" si="140"/>
        <v>0</v>
      </c>
      <c r="M701" s="44">
        <f t="shared" ca="1" si="145"/>
        <v>-7.6344211016142547E-4</v>
      </c>
      <c r="N701" s="44">
        <f t="shared" ca="1" si="141"/>
        <v>0</v>
      </c>
      <c r="O701" s="124">
        <f t="shared" ca="1" si="142"/>
        <v>0</v>
      </c>
      <c r="P701" s="44">
        <f t="shared" ca="1" si="143"/>
        <v>0</v>
      </c>
      <c r="Q701" s="44">
        <f t="shared" ca="1" si="144"/>
        <v>0</v>
      </c>
      <c r="R701" s="28">
        <f t="shared" ca="1" si="146"/>
        <v>7.6344211016142547E-4</v>
      </c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</row>
    <row r="702" spans="1:35">
      <c r="A702" s="28"/>
      <c r="B702" s="28"/>
      <c r="C702" s="121"/>
      <c r="D702" s="123">
        <f t="shared" si="134"/>
        <v>0</v>
      </c>
      <c r="E702" s="123">
        <f t="shared" si="134"/>
        <v>0</v>
      </c>
      <c r="F702" s="44">
        <f t="shared" si="135"/>
        <v>0</v>
      </c>
      <c r="G702" s="44">
        <f t="shared" si="135"/>
        <v>0</v>
      </c>
      <c r="H702" s="44">
        <f t="shared" si="136"/>
        <v>0</v>
      </c>
      <c r="I702" s="44">
        <f t="shared" si="137"/>
        <v>0</v>
      </c>
      <c r="J702" s="44">
        <f t="shared" si="138"/>
        <v>0</v>
      </c>
      <c r="K702" s="44">
        <f t="shared" si="139"/>
        <v>0</v>
      </c>
      <c r="L702" s="44">
        <f t="shared" si="140"/>
        <v>0</v>
      </c>
      <c r="M702" s="44">
        <f t="shared" ca="1" si="145"/>
        <v>-7.6344211016142547E-4</v>
      </c>
      <c r="N702" s="44">
        <f t="shared" ca="1" si="141"/>
        <v>0</v>
      </c>
      <c r="O702" s="124">
        <f t="shared" ca="1" si="142"/>
        <v>0</v>
      </c>
      <c r="P702" s="44">
        <f t="shared" ca="1" si="143"/>
        <v>0</v>
      </c>
      <c r="Q702" s="44">
        <f t="shared" ca="1" si="144"/>
        <v>0</v>
      </c>
      <c r="R702" s="28">
        <f t="shared" ca="1" si="146"/>
        <v>7.6344211016142547E-4</v>
      </c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</row>
    <row r="703" spans="1:35">
      <c r="A703" s="28"/>
      <c r="B703" s="28"/>
      <c r="C703" s="121"/>
      <c r="D703" s="123">
        <f t="shared" si="134"/>
        <v>0</v>
      </c>
      <c r="E703" s="123">
        <f t="shared" si="134"/>
        <v>0</v>
      </c>
      <c r="F703" s="44">
        <f t="shared" si="135"/>
        <v>0</v>
      </c>
      <c r="G703" s="44">
        <f t="shared" si="135"/>
        <v>0</v>
      </c>
      <c r="H703" s="44">
        <f t="shared" si="136"/>
        <v>0</v>
      </c>
      <c r="I703" s="44">
        <f t="shared" si="137"/>
        <v>0</v>
      </c>
      <c r="J703" s="44">
        <f t="shared" si="138"/>
        <v>0</v>
      </c>
      <c r="K703" s="44">
        <f t="shared" si="139"/>
        <v>0</v>
      </c>
      <c r="L703" s="44">
        <f t="shared" si="140"/>
        <v>0</v>
      </c>
      <c r="M703" s="44">
        <f t="shared" ca="1" si="145"/>
        <v>-7.6344211016142547E-4</v>
      </c>
      <c r="N703" s="44">
        <f t="shared" ca="1" si="141"/>
        <v>0</v>
      </c>
      <c r="O703" s="124">
        <f t="shared" ca="1" si="142"/>
        <v>0</v>
      </c>
      <c r="P703" s="44">
        <f t="shared" ca="1" si="143"/>
        <v>0</v>
      </c>
      <c r="Q703" s="44">
        <f t="shared" ca="1" si="144"/>
        <v>0</v>
      </c>
      <c r="R703" s="28">
        <f t="shared" ca="1" si="146"/>
        <v>7.6344211016142547E-4</v>
      </c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</row>
    <row r="704" spans="1:35">
      <c r="A704" s="28"/>
      <c r="B704" s="28"/>
      <c r="C704" s="121"/>
      <c r="D704" s="123">
        <f t="shared" si="134"/>
        <v>0</v>
      </c>
      <c r="E704" s="123">
        <f t="shared" si="134"/>
        <v>0</v>
      </c>
      <c r="F704" s="44">
        <f t="shared" si="135"/>
        <v>0</v>
      </c>
      <c r="G704" s="44">
        <f t="shared" si="135"/>
        <v>0</v>
      </c>
      <c r="H704" s="44">
        <f t="shared" si="136"/>
        <v>0</v>
      </c>
      <c r="I704" s="44">
        <f t="shared" si="137"/>
        <v>0</v>
      </c>
      <c r="J704" s="44">
        <f t="shared" si="138"/>
        <v>0</v>
      </c>
      <c r="K704" s="44">
        <f t="shared" si="139"/>
        <v>0</v>
      </c>
      <c r="L704" s="44">
        <f t="shared" si="140"/>
        <v>0</v>
      </c>
      <c r="M704" s="44">
        <f t="shared" ca="1" si="145"/>
        <v>-7.6344211016142547E-4</v>
      </c>
      <c r="N704" s="44">
        <f t="shared" ca="1" si="141"/>
        <v>0</v>
      </c>
      <c r="O704" s="124">
        <f t="shared" ca="1" si="142"/>
        <v>0</v>
      </c>
      <c r="P704" s="44">
        <f t="shared" ca="1" si="143"/>
        <v>0</v>
      </c>
      <c r="Q704" s="44">
        <f t="shared" ca="1" si="144"/>
        <v>0</v>
      </c>
      <c r="R704" s="28">
        <f t="shared" ca="1" si="146"/>
        <v>7.6344211016142547E-4</v>
      </c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</row>
    <row r="705" spans="1:35">
      <c r="A705" s="28"/>
      <c r="B705" s="28"/>
      <c r="C705" s="121"/>
      <c r="D705" s="123">
        <f t="shared" si="134"/>
        <v>0</v>
      </c>
      <c r="E705" s="123">
        <f t="shared" si="134"/>
        <v>0</v>
      </c>
      <c r="F705" s="44">
        <f t="shared" si="135"/>
        <v>0</v>
      </c>
      <c r="G705" s="44">
        <f t="shared" si="135"/>
        <v>0</v>
      </c>
      <c r="H705" s="44">
        <f t="shared" si="136"/>
        <v>0</v>
      </c>
      <c r="I705" s="44">
        <f t="shared" si="137"/>
        <v>0</v>
      </c>
      <c r="J705" s="44">
        <f t="shared" si="138"/>
        <v>0</v>
      </c>
      <c r="K705" s="44">
        <f t="shared" si="139"/>
        <v>0</v>
      </c>
      <c r="L705" s="44">
        <f t="shared" si="140"/>
        <v>0</v>
      </c>
      <c r="M705" s="44">
        <f t="shared" ca="1" si="145"/>
        <v>-7.6344211016142547E-4</v>
      </c>
      <c r="N705" s="44">
        <f t="shared" ca="1" si="141"/>
        <v>0</v>
      </c>
      <c r="O705" s="124">
        <f t="shared" ca="1" si="142"/>
        <v>0</v>
      </c>
      <c r="P705" s="44">
        <f t="shared" ca="1" si="143"/>
        <v>0</v>
      </c>
      <c r="Q705" s="44">
        <f t="shared" ca="1" si="144"/>
        <v>0</v>
      </c>
      <c r="R705" s="28">
        <f t="shared" ca="1" si="146"/>
        <v>7.6344211016142547E-4</v>
      </c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</row>
    <row r="706" spans="1:35">
      <c r="A706" s="28"/>
      <c r="B706" s="28"/>
      <c r="C706" s="121"/>
      <c r="D706" s="123">
        <f t="shared" si="134"/>
        <v>0</v>
      </c>
      <c r="E706" s="123">
        <f t="shared" si="134"/>
        <v>0</v>
      </c>
      <c r="F706" s="44">
        <f t="shared" si="135"/>
        <v>0</v>
      </c>
      <c r="G706" s="44">
        <f t="shared" si="135"/>
        <v>0</v>
      </c>
      <c r="H706" s="44">
        <f t="shared" si="136"/>
        <v>0</v>
      </c>
      <c r="I706" s="44">
        <f t="shared" si="137"/>
        <v>0</v>
      </c>
      <c r="J706" s="44">
        <f t="shared" si="138"/>
        <v>0</v>
      </c>
      <c r="K706" s="44">
        <f t="shared" si="139"/>
        <v>0</v>
      </c>
      <c r="L706" s="44">
        <f t="shared" si="140"/>
        <v>0</v>
      </c>
      <c r="M706" s="44">
        <f t="shared" ca="1" si="145"/>
        <v>-7.6344211016142547E-4</v>
      </c>
      <c r="N706" s="44">
        <f t="shared" ca="1" si="141"/>
        <v>0</v>
      </c>
      <c r="O706" s="124">
        <f t="shared" ca="1" si="142"/>
        <v>0</v>
      </c>
      <c r="P706" s="44">
        <f t="shared" ca="1" si="143"/>
        <v>0</v>
      </c>
      <c r="Q706" s="44">
        <f t="shared" ca="1" si="144"/>
        <v>0</v>
      </c>
      <c r="R706" s="28">
        <f t="shared" ca="1" si="146"/>
        <v>7.6344211016142547E-4</v>
      </c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</row>
    <row r="707" spans="1:35">
      <c r="A707" s="28"/>
      <c r="B707" s="28"/>
      <c r="C707" s="121"/>
      <c r="D707" s="123">
        <f t="shared" si="134"/>
        <v>0</v>
      </c>
      <c r="E707" s="123">
        <f t="shared" si="134"/>
        <v>0</v>
      </c>
      <c r="F707" s="44">
        <f t="shared" si="135"/>
        <v>0</v>
      </c>
      <c r="G707" s="44">
        <f t="shared" si="135"/>
        <v>0</v>
      </c>
      <c r="H707" s="44">
        <f t="shared" si="136"/>
        <v>0</v>
      </c>
      <c r="I707" s="44">
        <f t="shared" si="137"/>
        <v>0</v>
      </c>
      <c r="J707" s="44">
        <f t="shared" si="138"/>
        <v>0</v>
      </c>
      <c r="K707" s="44">
        <f t="shared" si="139"/>
        <v>0</v>
      </c>
      <c r="L707" s="44">
        <f t="shared" si="140"/>
        <v>0</v>
      </c>
      <c r="M707" s="44">
        <f t="shared" ca="1" si="145"/>
        <v>-7.6344211016142547E-4</v>
      </c>
      <c r="N707" s="44">
        <f t="shared" ca="1" si="141"/>
        <v>0</v>
      </c>
      <c r="O707" s="124">
        <f t="shared" ca="1" si="142"/>
        <v>0</v>
      </c>
      <c r="P707" s="44">
        <f t="shared" ca="1" si="143"/>
        <v>0</v>
      </c>
      <c r="Q707" s="44">
        <f t="shared" ca="1" si="144"/>
        <v>0</v>
      </c>
      <c r="R707" s="28">
        <f t="shared" ca="1" si="146"/>
        <v>7.6344211016142547E-4</v>
      </c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</row>
    <row r="708" spans="1:35">
      <c r="A708" s="28"/>
      <c r="B708" s="28"/>
      <c r="C708" s="121"/>
      <c r="D708" s="123">
        <f t="shared" si="134"/>
        <v>0</v>
      </c>
      <c r="E708" s="123">
        <f t="shared" si="134"/>
        <v>0</v>
      </c>
      <c r="F708" s="44">
        <f t="shared" si="135"/>
        <v>0</v>
      </c>
      <c r="G708" s="44">
        <f t="shared" si="135"/>
        <v>0</v>
      </c>
      <c r="H708" s="44">
        <f t="shared" si="136"/>
        <v>0</v>
      </c>
      <c r="I708" s="44">
        <f t="shared" si="137"/>
        <v>0</v>
      </c>
      <c r="J708" s="44">
        <f t="shared" si="138"/>
        <v>0</v>
      </c>
      <c r="K708" s="44">
        <f t="shared" si="139"/>
        <v>0</v>
      </c>
      <c r="L708" s="44">
        <f t="shared" si="140"/>
        <v>0</v>
      </c>
      <c r="M708" s="44">
        <f t="shared" ca="1" si="145"/>
        <v>-7.6344211016142547E-4</v>
      </c>
      <c r="N708" s="44">
        <f t="shared" ca="1" si="141"/>
        <v>0</v>
      </c>
      <c r="O708" s="124">
        <f t="shared" ca="1" si="142"/>
        <v>0</v>
      </c>
      <c r="P708" s="44">
        <f t="shared" ca="1" si="143"/>
        <v>0</v>
      </c>
      <c r="Q708" s="44">
        <f t="shared" ca="1" si="144"/>
        <v>0</v>
      </c>
      <c r="R708" s="28">
        <f t="shared" ca="1" si="146"/>
        <v>7.6344211016142547E-4</v>
      </c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</row>
    <row r="709" spans="1:35">
      <c r="A709" s="28"/>
      <c r="B709" s="28"/>
      <c r="C709" s="121"/>
      <c r="D709" s="123">
        <f t="shared" si="134"/>
        <v>0</v>
      </c>
      <c r="E709" s="123">
        <f t="shared" si="134"/>
        <v>0</v>
      </c>
      <c r="F709" s="44">
        <f t="shared" si="135"/>
        <v>0</v>
      </c>
      <c r="G709" s="44">
        <f t="shared" si="135"/>
        <v>0</v>
      </c>
      <c r="H709" s="44">
        <f t="shared" si="136"/>
        <v>0</v>
      </c>
      <c r="I709" s="44">
        <f t="shared" si="137"/>
        <v>0</v>
      </c>
      <c r="J709" s="44">
        <f t="shared" si="138"/>
        <v>0</v>
      </c>
      <c r="K709" s="44">
        <f t="shared" si="139"/>
        <v>0</v>
      </c>
      <c r="L709" s="44">
        <f t="shared" si="140"/>
        <v>0</v>
      </c>
      <c r="M709" s="44">
        <f t="shared" ca="1" si="145"/>
        <v>-7.6344211016142547E-4</v>
      </c>
      <c r="N709" s="44">
        <f t="shared" ca="1" si="141"/>
        <v>0</v>
      </c>
      <c r="O709" s="124">
        <f t="shared" ca="1" si="142"/>
        <v>0</v>
      </c>
      <c r="P709" s="44">
        <f t="shared" ca="1" si="143"/>
        <v>0</v>
      </c>
      <c r="Q709" s="44">
        <f t="shared" ca="1" si="144"/>
        <v>0</v>
      </c>
      <c r="R709" s="28">
        <f t="shared" ca="1" si="146"/>
        <v>7.6344211016142547E-4</v>
      </c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</row>
    <row r="710" spans="1:35">
      <c r="A710" s="28"/>
      <c r="B710" s="28"/>
      <c r="C710" s="121"/>
      <c r="D710" s="123">
        <f t="shared" si="134"/>
        <v>0</v>
      </c>
      <c r="E710" s="123">
        <f t="shared" si="134"/>
        <v>0</v>
      </c>
      <c r="F710" s="44">
        <f t="shared" si="135"/>
        <v>0</v>
      </c>
      <c r="G710" s="44">
        <f t="shared" si="135"/>
        <v>0</v>
      </c>
      <c r="H710" s="44">
        <f t="shared" si="136"/>
        <v>0</v>
      </c>
      <c r="I710" s="44">
        <f t="shared" si="137"/>
        <v>0</v>
      </c>
      <c r="J710" s="44">
        <f t="shared" si="138"/>
        <v>0</v>
      </c>
      <c r="K710" s="44">
        <f t="shared" si="139"/>
        <v>0</v>
      </c>
      <c r="L710" s="44">
        <f t="shared" si="140"/>
        <v>0</v>
      </c>
      <c r="M710" s="44">
        <f t="shared" ca="1" si="145"/>
        <v>-7.6344211016142547E-4</v>
      </c>
      <c r="N710" s="44">
        <f t="shared" ca="1" si="141"/>
        <v>0</v>
      </c>
      <c r="O710" s="124">
        <f t="shared" ca="1" si="142"/>
        <v>0</v>
      </c>
      <c r="P710" s="44">
        <f t="shared" ca="1" si="143"/>
        <v>0</v>
      </c>
      <c r="Q710" s="44">
        <f t="shared" ca="1" si="144"/>
        <v>0</v>
      </c>
      <c r="R710" s="28">
        <f t="shared" ca="1" si="146"/>
        <v>7.6344211016142547E-4</v>
      </c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</row>
    <row r="711" spans="1:35">
      <c r="A711" s="28"/>
      <c r="B711" s="28"/>
      <c r="C711" s="121"/>
      <c r="D711" s="123">
        <f t="shared" si="134"/>
        <v>0</v>
      </c>
      <c r="E711" s="123">
        <f t="shared" si="134"/>
        <v>0</v>
      </c>
      <c r="F711" s="44">
        <f t="shared" si="135"/>
        <v>0</v>
      </c>
      <c r="G711" s="44">
        <f t="shared" si="135"/>
        <v>0</v>
      </c>
      <c r="H711" s="44">
        <f t="shared" si="136"/>
        <v>0</v>
      </c>
      <c r="I711" s="44">
        <f t="shared" si="137"/>
        <v>0</v>
      </c>
      <c r="J711" s="44">
        <f t="shared" si="138"/>
        <v>0</v>
      </c>
      <c r="K711" s="44">
        <f t="shared" si="139"/>
        <v>0</v>
      </c>
      <c r="L711" s="44">
        <f t="shared" si="140"/>
        <v>0</v>
      </c>
      <c r="M711" s="44">
        <f t="shared" ca="1" si="145"/>
        <v>-7.6344211016142547E-4</v>
      </c>
      <c r="N711" s="44">
        <f t="shared" ca="1" si="141"/>
        <v>0</v>
      </c>
      <c r="O711" s="124">
        <f t="shared" ca="1" si="142"/>
        <v>0</v>
      </c>
      <c r="P711" s="44">
        <f t="shared" ca="1" si="143"/>
        <v>0</v>
      </c>
      <c r="Q711" s="44">
        <f t="shared" ca="1" si="144"/>
        <v>0</v>
      </c>
      <c r="R711" s="28">
        <f t="shared" ca="1" si="146"/>
        <v>7.6344211016142547E-4</v>
      </c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</row>
    <row r="712" spans="1:35">
      <c r="A712" s="28"/>
      <c r="B712" s="28"/>
      <c r="C712" s="121"/>
      <c r="D712" s="123">
        <f t="shared" si="134"/>
        <v>0</v>
      </c>
      <c r="E712" s="123">
        <f t="shared" si="134"/>
        <v>0</v>
      </c>
      <c r="F712" s="44">
        <f t="shared" si="135"/>
        <v>0</v>
      </c>
      <c r="G712" s="44">
        <f t="shared" si="135"/>
        <v>0</v>
      </c>
      <c r="H712" s="44">
        <f t="shared" si="136"/>
        <v>0</v>
      </c>
      <c r="I712" s="44">
        <f t="shared" si="137"/>
        <v>0</v>
      </c>
      <c r="J712" s="44">
        <f t="shared" si="138"/>
        <v>0</v>
      </c>
      <c r="K712" s="44">
        <f t="shared" si="139"/>
        <v>0</v>
      </c>
      <c r="L712" s="44">
        <f t="shared" si="140"/>
        <v>0</v>
      </c>
      <c r="M712" s="44">
        <f t="shared" ca="1" si="145"/>
        <v>-7.6344211016142547E-4</v>
      </c>
      <c r="N712" s="44">
        <f t="shared" ca="1" si="141"/>
        <v>0</v>
      </c>
      <c r="O712" s="124">
        <f t="shared" ca="1" si="142"/>
        <v>0</v>
      </c>
      <c r="P712" s="44">
        <f t="shared" ca="1" si="143"/>
        <v>0</v>
      </c>
      <c r="Q712" s="44">
        <f t="shared" ca="1" si="144"/>
        <v>0</v>
      </c>
      <c r="R712" s="28">
        <f t="shared" ca="1" si="146"/>
        <v>7.6344211016142547E-4</v>
      </c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</row>
    <row r="713" spans="1:35">
      <c r="A713" s="28"/>
      <c r="B713" s="28"/>
      <c r="C713" s="121"/>
      <c r="D713" s="123">
        <f t="shared" si="134"/>
        <v>0</v>
      </c>
      <c r="E713" s="123">
        <f t="shared" si="134"/>
        <v>0</v>
      </c>
      <c r="F713" s="44">
        <f t="shared" si="135"/>
        <v>0</v>
      </c>
      <c r="G713" s="44">
        <f t="shared" si="135"/>
        <v>0</v>
      </c>
      <c r="H713" s="44">
        <f t="shared" si="136"/>
        <v>0</v>
      </c>
      <c r="I713" s="44">
        <f t="shared" si="137"/>
        <v>0</v>
      </c>
      <c r="J713" s="44">
        <f t="shared" si="138"/>
        <v>0</v>
      </c>
      <c r="K713" s="44">
        <f t="shared" si="139"/>
        <v>0</v>
      </c>
      <c r="L713" s="44">
        <f t="shared" si="140"/>
        <v>0</v>
      </c>
      <c r="M713" s="44">
        <f t="shared" ca="1" si="145"/>
        <v>-7.6344211016142547E-4</v>
      </c>
      <c r="N713" s="44">
        <f t="shared" ca="1" si="141"/>
        <v>0</v>
      </c>
      <c r="O713" s="124">
        <f t="shared" ca="1" si="142"/>
        <v>0</v>
      </c>
      <c r="P713" s="44">
        <f t="shared" ca="1" si="143"/>
        <v>0</v>
      </c>
      <c r="Q713" s="44">
        <f t="shared" ca="1" si="144"/>
        <v>0</v>
      </c>
      <c r="R713" s="28">
        <f t="shared" ca="1" si="146"/>
        <v>7.6344211016142547E-4</v>
      </c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</row>
    <row r="714" spans="1:35">
      <c r="A714" s="28"/>
      <c r="B714" s="28"/>
      <c r="C714" s="121"/>
      <c r="D714" s="123">
        <f t="shared" si="134"/>
        <v>0</v>
      </c>
      <c r="E714" s="123">
        <f t="shared" si="134"/>
        <v>0</v>
      </c>
      <c r="F714" s="44">
        <f t="shared" si="135"/>
        <v>0</v>
      </c>
      <c r="G714" s="44">
        <f t="shared" si="135"/>
        <v>0</v>
      </c>
      <c r="H714" s="44">
        <f t="shared" si="136"/>
        <v>0</v>
      </c>
      <c r="I714" s="44">
        <f t="shared" si="137"/>
        <v>0</v>
      </c>
      <c r="J714" s="44">
        <f t="shared" si="138"/>
        <v>0</v>
      </c>
      <c r="K714" s="44">
        <f t="shared" si="139"/>
        <v>0</v>
      </c>
      <c r="L714" s="44">
        <f t="shared" si="140"/>
        <v>0</v>
      </c>
      <c r="M714" s="44">
        <f t="shared" ca="1" si="145"/>
        <v>-7.6344211016142547E-4</v>
      </c>
      <c r="N714" s="44">
        <f t="shared" ca="1" si="141"/>
        <v>0</v>
      </c>
      <c r="O714" s="124">
        <f t="shared" ca="1" si="142"/>
        <v>0</v>
      </c>
      <c r="P714" s="44">
        <f t="shared" ca="1" si="143"/>
        <v>0</v>
      </c>
      <c r="Q714" s="44">
        <f t="shared" ca="1" si="144"/>
        <v>0</v>
      </c>
      <c r="R714" s="28">
        <f t="shared" ca="1" si="146"/>
        <v>7.6344211016142547E-4</v>
      </c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</row>
    <row r="715" spans="1:35">
      <c r="A715" s="28"/>
      <c r="B715" s="28"/>
      <c r="C715" s="121"/>
      <c r="D715" s="123">
        <f t="shared" si="134"/>
        <v>0</v>
      </c>
      <c r="E715" s="123">
        <f t="shared" si="134"/>
        <v>0</v>
      </c>
      <c r="F715" s="44">
        <f t="shared" si="135"/>
        <v>0</v>
      </c>
      <c r="G715" s="44">
        <f t="shared" si="135"/>
        <v>0</v>
      </c>
      <c r="H715" s="44">
        <f t="shared" si="136"/>
        <v>0</v>
      </c>
      <c r="I715" s="44">
        <f t="shared" si="137"/>
        <v>0</v>
      </c>
      <c r="J715" s="44">
        <f t="shared" si="138"/>
        <v>0</v>
      </c>
      <c r="K715" s="44">
        <f t="shared" si="139"/>
        <v>0</v>
      </c>
      <c r="L715" s="44">
        <f t="shared" si="140"/>
        <v>0</v>
      </c>
      <c r="M715" s="44">
        <f t="shared" ca="1" si="145"/>
        <v>-7.6344211016142547E-4</v>
      </c>
      <c r="N715" s="44">
        <f t="shared" ca="1" si="141"/>
        <v>0</v>
      </c>
      <c r="O715" s="124">
        <f t="shared" ca="1" si="142"/>
        <v>0</v>
      </c>
      <c r="P715" s="44">
        <f t="shared" ca="1" si="143"/>
        <v>0</v>
      </c>
      <c r="Q715" s="44">
        <f t="shared" ca="1" si="144"/>
        <v>0</v>
      </c>
      <c r="R715" s="28">
        <f t="shared" ca="1" si="146"/>
        <v>7.6344211016142547E-4</v>
      </c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</row>
    <row r="716" spans="1:35">
      <c r="A716" s="28"/>
      <c r="B716" s="28"/>
      <c r="C716" s="121"/>
      <c r="D716" s="123">
        <f t="shared" si="134"/>
        <v>0</v>
      </c>
      <c r="E716" s="123">
        <f t="shared" si="134"/>
        <v>0</v>
      </c>
      <c r="F716" s="44">
        <f t="shared" si="135"/>
        <v>0</v>
      </c>
      <c r="G716" s="44">
        <f t="shared" si="135"/>
        <v>0</v>
      </c>
      <c r="H716" s="44">
        <f t="shared" si="136"/>
        <v>0</v>
      </c>
      <c r="I716" s="44">
        <f t="shared" si="137"/>
        <v>0</v>
      </c>
      <c r="J716" s="44">
        <f t="shared" si="138"/>
        <v>0</v>
      </c>
      <c r="K716" s="44">
        <f t="shared" si="139"/>
        <v>0</v>
      </c>
      <c r="L716" s="44">
        <f t="shared" si="140"/>
        <v>0</v>
      </c>
      <c r="M716" s="44">
        <f t="shared" ca="1" si="145"/>
        <v>-7.6344211016142547E-4</v>
      </c>
      <c r="N716" s="44">
        <f t="shared" ca="1" si="141"/>
        <v>0</v>
      </c>
      <c r="O716" s="124">
        <f t="shared" ca="1" si="142"/>
        <v>0</v>
      </c>
      <c r="P716" s="44">
        <f t="shared" ca="1" si="143"/>
        <v>0</v>
      </c>
      <c r="Q716" s="44">
        <f t="shared" ca="1" si="144"/>
        <v>0</v>
      </c>
      <c r="R716" s="28">
        <f t="shared" ca="1" si="146"/>
        <v>7.6344211016142547E-4</v>
      </c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</row>
    <row r="717" spans="1:35">
      <c r="A717" s="28"/>
      <c r="B717" s="28"/>
      <c r="C717" s="121"/>
      <c r="D717" s="123">
        <f t="shared" si="134"/>
        <v>0</v>
      </c>
      <c r="E717" s="123">
        <f t="shared" si="134"/>
        <v>0</v>
      </c>
      <c r="F717" s="44">
        <f t="shared" si="135"/>
        <v>0</v>
      </c>
      <c r="G717" s="44">
        <f t="shared" si="135"/>
        <v>0</v>
      </c>
      <c r="H717" s="44">
        <f t="shared" si="136"/>
        <v>0</v>
      </c>
      <c r="I717" s="44">
        <f t="shared" si="137"/>
        <v>0</v>
      </c>
      <c r="J717" s="44">
        <f t="shared" si="138"/>
        <v>0</v>
      </c>
      <c r="K717" s="44">
        <f t="shared" si="139"/>
        <v>0</v>
      </c>
      <c r="L717" s="44">
        <f t="shared" si="140"/>
        <v>0</v>
      </c>
      <c r="M717" s="44">
        <f t="shared" ca="1" si="145"/>
        <v>-7.6344211016142547E-4</v>
      </c>
      <c r="N717" s="44">
        <f t="shared" ca="1" si="141"/>
        <v>0</v>
      </c>
      <c r="O717" s="124">
        <f t="shared" ca="1" si="142"/>
        <v>0</v>
      </c>
      <c r="P717" s="44">
        <f t="shared" ca="1" si="143"/>
        <v>0</v>
      </c>
      <c r="Q717" s="44">
        <f t="shared" ca="1" si="144"/>
        <v>0</v>
      </c>
      <c r="R717" s="28">
        <f t="shared" ca="1" si="146"/>
        <v>7.6344211016142547E-4</v>
      </c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</row>
    <row r="718" spans="1:35">
      <c r="A718" s="28"/>
      <c r="B718" s="28"/>
      <c r="C718" s="121"/>
      <c r="D718" s="123">
        <f t="shared" si="134"/>
        <v>0</v>
      </c>
      <c r="E718" s="123">
        <f t="shared" si="134"/>
        <v>0</v>
      </c>
      <c r="F718" s="44">
        <f t="shared" si="135"/>
        <v>0</v>
      </c>
      <c r="G718" s="44">
        <f t="shared" si="135"/>
        <v>0</v>
      </c>
      <c r="H718" s="44">
        <f t="shared" si="136"/>
        <v>0</v>
      </c>
      <c r="I718" s="44">
        <f t="shared" si="137"/>
        <v>0</v>
      </c>
      <c r="J718" s="44">
        <f t="shared" si="138"/>
        <v>0</v>
      </c>
      <c r="K718" s="44">
        <f t="shared" si="139"/>
        <v>0</v>
      </c>
      <c r="L718" s="44">
        <f t="shared" si="140"/>
        <v>0</v>
      </c>
      <c r="M718" s="44">
        <f t="shared" ca="1" si="145"/>
        <v>-7.6344211016142547E-4</v>
      </c>
      <c r="N718" s="44">
        <f t="shared" ca="1" si="141"/>
        <v>0</v>
      </c>
      <c r="O718" s="124">
        <f t="shared" ca="1" si="142"/>
        <v>0</v>
      </c>
      <c r="P718" s="44">
        <f t="shared" ca="1" si="143"/>
        <v>0</v>
      </c>
      <c r="Q718" s="44">
        <f t="shared" ca="1" si="144"/>
        <v>0</v>
      </c>
      <c r="R718" s="28">
        <f t="shared" ca="1" si="146"/>
        <v>7.6344211016142547E-4</v>
      </c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</row>
    <row r="719" spans="1:35">
      <c r="A719" s="28"/>
      <c r="B719" s="28"/>
      <c r="C719" s="121"/>
      <c r="D719" s="123">
        <f t="shared" ref="D719:E782" si="147">A719/A$18</f>
        <v>0</v>
      </c>
      <c r="E719" s="123">
        <f t="shared" si="147"/>
        <v>0</v>
      </c>
      <c r="F719" s="44">
        <f t="shared" ref="F719:G782" si="148">$C719*D719</f>
        <v>0</v>
      </c>
      <c r="G719" s="44">
        <f t="shared" si="148"/>
        <v>0</v>
      </c>
      <c r="H719" s="44">
        <f t="shared" si="136"/>
        <v>0</v>
      </c>
      <c r="I719" s="44">
        <f t="shared" si="137"/>
        <v>0</v>
      </c>
      <c r="J719" s="44">
        <f t="shared" si="138"/>
        <v>0</v>
      </c>
      <c r="K719" s="44">
        <f t="shared" si="139"/>
        <v>0</v>
      </c>
      <c r="L719" s="44">
        <f t="shared" si="140"/>
        <v>0</v>
      </c>
      <c r="M719" s="44">
        <f t="shared" ca="1" si="145"/>
        <v>-7.6344211016142547E-4</v>
      </c>
      <c r="N719" s="44">
        <f t="shared" ca="1" si="141"/>
        <v>0</v>
      </c>
      <c r="O719" s="124">
        <f t="shared" ca="1" si="142"/>
        <v>0</v>
      </c>
      <c r="P719" s="44">
        <f t="shared" ca="1" si="143"/>
        <v>0</v>
      </c>
      <c r="Q719" s="44">
        <f t="shared" ca="1" si="144"/>
        <v>0</v>
      </c>
      <c r="R719" s="28">
        <f t="shared" ca="1" si="146"/>
        <v>7.6344211016142547E-4</v>
      </c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</row>
    <row r="720" spans="1:35">
      <c r="A720" s="28"/>
      <c r="B720" s="28"/>
      <c r="C720" s="121"/>
      <c r="D720" s="123">
        <f t="shared" si="147"/>
        <v>0</v>
      </c>
      <c r="E720" s="123">
        <f t="shared" si="147"/>
        <v>0</v>
      </c>
      <c r="F720" s="44">
        <f t="shared" si="148"/>
        <v>0</v>
      </c>
      <c r="G720" s="44">
        <f t="shared" si="148"/>
        <v>0</v>
      </c>
      <c r="H720" s="44">
        <f t="shared" ref="H720:H783" si="149">C720*D720*D720</f>
        <v>0</v>
      </c>
      <c r="I720" s="44">
        <f t="shared" ref="I720:I783" si="150">C720*D720*D720*D720</f>
        <v>0</v>
      </c>
      <c r="J720" s="44">
        <f t="shared" ref="J720:J783" si="151">C720*D720*D720*D720*D720</f>
        <v>0</v>
      </c>
      <c r="K720" s="44">
        <f t="shared" ref="K720:K783" si="152">C720*E720*D720</f>
        <v>0</v>
      </c>
      <c r="L720" s="44">
        <f t="shared" ref="L720:L783" si="153">C720*E720*D720*D720</f>
        <v>0</v>
      </c>
      <c r="M720" s="44">
        <f t="shared" ca="1" si="145"/>
        <v>-7.6344211016142547E-4</v>
      </c>
      <c r="N720" s="44">
        <f t="shared" ref="N720:N783" ca="1" si="154">C720*(M720-E720)^2</f>
        <v>0</v>
      </c>
      <c r="O720" s="124">
        <f t="shared" ref="O720:O783" ca="1" si="155">(C720*O$1-O$2*F720+O$3*H720)^2</f>
        <v>0</v>
      </c>
      <c r="P720" s="44">
        <f t="shared" ref="P720:P783" ca="1" si="156">(-C720*O$2+O$4*F720-O$5*H720)^2</f>
        <v>0</v>
      </c>
      <c r="Q720" s="44">
        <f t="shared" ref="Q720:Q783" ca="1" si="157">+(C720*O$3-F720*O$5+H720*O$6)^2</f>
        <v>0</v>
      </c>
      <c r="R720" s="28">
        <f t="shared" ca="1" si="146"/>
        <v>7.6344211016142547E-4</v>
      </c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</row>
    <row r="721" spans="1:35">
      <c r="A721" s="28"/>
      <c r="B721" s="28"/>
      <c r="C721" s="121"/>
      <c r="D721" s="123">
        <f t="shared" si="147"/>
        <v>0</v>
      </c>
      <c r="E721" s="123">
        <f t="shared" si="147"/>
        <v>0</v>
      </c>
      <c r="F721" s="44">
        <f t="shared" si="148"/>
        <v>0</v>
      </c>
      <c r="G721" s="44">
        <f t="shared" si="148"/>
        <v>0</v>
      </c>
      <c r="H721" s="44">
        <f t="shared" si="149"/>
        <v>0</v>
      </c>
      <c r="I721" s="44">
        <f t="shared" si="150"/>
        <v>0</v>
      </c>
      <c r="J721" s="44">
        <f t="shared" si="151"/>
        <v>0</v>
      </c>
      <c r="K721" s="44">
        <f t="shared" si="152"/>
        <v>0</v>
      </c>
      <c r="L721" s="44">
        <f t="shared" si="153"/>
        <v>0</v>
      </c>
      <c r="M721" s="44">
        <f t="shared" ca="1" si="145"/>
        <v>-7.6344211016142547E-4</v>
      </c>
      <c r="N721" s="44">
        <f t="shared" ca="1" si="154"/>
        <v>0</v>
      </c>
      <c r="O721" s="124">
        <f t="shared" ca="1" si="155"/>
        <v>0</v>
      </c>
      <c r="P721" s="44">
        <f t="shared" ca="1" si="156"/>
        <v>0</v>
      </c>
      <c r="Q721" s="44">
        <f t="shared" ca="1" si="157"/>
        <v>0</v>
      </c>
      <c r="R721" s="28">
        <f t="shared" ca="1" si="146"/>
        <v>7.6344211016142547E-4</v>
      </c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</row>
    <row r="722" spans="1:35">
      <c r="A722" s="28"/>
      <c r="B722" s="28"/>
      <c r="C722" s="121"/>
      <c r="D722" s="123">
        <f t="shared" si="147"/>
        <v>0</v>
      </c>
      <c r="E722" s="123">
        <f t="shared" si="147"/>
        <v>0</v>
      </c>
      <c r="F722" s="44">
        <f t="shared" si="148"/>
        <v>0</v>
      </c>
      <c r="G722" s="44">
        <f t="shared" si="148"/>
        <v>0</v>
      </c>
      <c r="H722" s="44">
        <f t="shared" si="149"/>
        <v>0</v>
      </c>
      <c r="I722" s="44">
        <f t="shared" si="150"/>
        <v>0</v>
      </c>
      <c r="J722" s="44">
        <f t="shared" si="151"/>
        <v>0</v>
      </c>
      <c r="K722" s="44">
        <f t="shared" si="152"/>
        <v>0</v>
      </c>
      <c r="L722" s="44">
        <f t="shared" si="153"/>
        <v>0</v>
      </c>
      <c r="M722" s="44">
        <f t="shared" ca="1" si="145"/>
        <v>-7.6344211016142547E-4</v>
      </c>
      <c r="N722" s="44">
        <f t="shared" ca="1" si="154"/>
        <v>0</v>
      </c>
      <c r="O722" s="124">
        <f t="shared" ca="1" si="155"/>
        <v>0</v>
      </c>
      <c r="P722" s="44">
        <f t="shared" ca="1" si="156"/>
        <v>0</v>
      </c>
      <c r="Q722" s="44">
        <f t="shared" ca="1" si="157"/>
        <v>0</v>
      </c>
      <c r="R722" s="28">
        <f t="shared" ca="1" si="146"/>
        <v>7.6344211016142547E-4</v>
      </c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</row>
    <row r="723" spans="1:35">
      <c r="A723" s="28"/>
      <c r="B723" s="28"/>
      <c r="C723" s="121"/>
      <c r="D723" s="123">
        <f t="shared" si="147"/>
        <v>0</v>
      </c>
      <c r="E723" s="123">
        <f t="shared" si="147"/>
        <v>0</v>
      </c>
      <c r="F723" s="44">
        <f t="shared" si="148"/>
        <v>0</v>
      </c>
      <c r="G723" s="44">
        <f t="shared" si="148"/>
        <v>0</v>
      </c>
      <c r="H723" s="44">
        <f t="shared" si="149"/>
        <v>0</v>
      </c>
      <c r="I723" s="44">
        <f t="shared" si="150"/>
        <v>0</v>
      </c>
      <c r="J723" s="44">
        <f t="shared" si="151"/>
        <v>0</v>
      </c>
      <c r="K723" s="44">
        <f t="shared" si="152"/>
        <v>0</v>
      </c>
      <c r="L723" s="44">
        <f t="shared" si="153"/>
        <v>0</v>
      </c>
      <c r="M723" s="44">
        <f t="shared" ca="1" si="145"/>
        <v>-7.6344211016142547E-4</v>
      </c>
      <c r="N723" s="44">
        <f t="shared" ca="1" si="154"/>
        <v>0</v>
      </c>
      <c r="O723" s="124">
        <f t="shared" ca="1" si="155"/>
        <v>0</v>
      </c>
      <c r="P723" s="44">
        <f t="shared" ca="1" si="156"/>
        <v>0</v>
      </c>
      <c r="Q723" s="44">
        <f t="shared" ca="1" si="157"/>
        <v>0</v>
      </c>
      <c r="R723" s="28">
        <f t="shared" ca="1" si="146"/>
        <v>7.6344211016142547E-4</v>
      </c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</row>
    <row r="724" spans="1:35">
      <c r="A724" s="28"/>
      <c r="B724" s="28"/>
      <c r="C724" s="121"/>
      <c r="D724" s="123">
        <f t="shared" si="147"/>
        <v>0</v>
      </c>
      <c r="E724" s="123">
        <f t="shared" si="147"/>
        <v>0</v>
      </c>
      <c r="F724" s="44">
        <f t="shared" si="148"/>
        <v>0</v>
      </c>
      <c r="G724" s="44">
        <f t="shared" si="148"/>
        <v>0</v>
      </c>
      <c r="H724" s="44">
        <f t="shared" si="149"/>
        <v>0</v>
      </c>
      <c r="I724" s="44">
        <f t="shared" si="150"/>
        <v>0</v>
      </c>
      <c r="J724" s="44">
        <f t="shared" si="151"/>
        <v>0</v>
      </c>
      <c r="K724" s="44">
        <f t="shared" si="152"/>
        <v>0</v>
      </c>
      <c r="L724" s="44">
        <f t="shared" si="153"/>
        <v>0</v>
      </c>
      <c r="M724" s="44">
        <f t="shared" ca="1" si="145"/>
        <v>-7.6344211016142547E-4</v>
      </c>
      <c r="N724" s="44">
        <f t="shared" ca="1" si="154"/>
        <v>0</v>
      </c>
      <c r="O724" s="124">
        <f t="shared" ca="1" si="155"/>
        <v>0</v>
      </c>
      <c r="P724" s="44">
        <f t="shared" ca="1" si="156"/>
        <v>0</v>
      </c>
      <c r="Q724" s="44">
        <f t="shared" ca="1" si="157"/>
        <v>0</v>
      </c>
      <c r="R724" s="28">
        <f t="shared" ca="1" si="146"/>
        <v>7.6344211016142547E-4</v>
      </c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</row>
    <row r="725" spans="1:35">
      <c r="A725" s="28"/>
      <c r="B725" s="28"/>
      <c r="C725" s="121"/>
      <c r="D725" s="123">
        <f t="shared" si="147"/>
        <v>0</v>
      </c>
      <c r="E725" s="123">
        <f t="shared" si="147"/>
        <v>0</v>
      </c>
      <c r="F725" s="44">
        <f t="shared" si="148"/>
        <v>0</v>
      </c>
      <c r="G725" s="44">
        <f t="shared" si="148"/>
        <v>0</v>
      </c>
      <c r="H725" s="44">
        <f t="shared" si="149"/>
        <v>0</v>
      </c>
      <c r="I725" s="44">
        <f t="shared" si="150"/>
        <v>0</v>
      </c>
      <c r="J725" s="44">
        <f t="shared" si="151"/>
        <v>0</v>
      </c>
      <c r="K725" s="44">
        <f t="shared" si="152"/>
        <v>0</v>
      </c>
      <c r="L725" s="44">
        <f t="shared" si="153"/>
        <v>0</v>
      </c>
      <c r="M725" s="44">
        <f t="shared" ref="M725:M788" ca="1" si="158">+E$4+E$5*D725+E$6*D725^2</f>
        <v>-7.6344211016142547E-4</v>
      </c>
      <c r="N725" s="44">
        <f t="shared" ca="1" si="154"/>
        <v>0</v>
      </c>
      <c r="O725" s="124">
        <f t="shared" ca="1" si="155"/>
        <v>0</v>
      </c>
      <c r="P725" s="44">
        <f t="shared" ca="1" si="156"/>
        <v>0</v>
      </c>
      <c r="Q725" s="44">
        <f t="shared" ca="1" si="157"/>
        <v>0</v>
      </c>
      <c r="R725" s="28">
        <f t="shared" ref="R725:R788" ca="1" si="159">+E725-M725</f>
        <v>7.6344211016142547E-4</v>
      </c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</row>
    <row r="726" spans="1:35">
      <c r="A726" s="28"/>
      <c r="B726" s="28"/>
      <c r="C726" s="121"/>
      <c r="D726" s="123">
        <f t="shared" si="147"/>
        <v>0</v>
      </c>
      <c r="E726" s="123">
        <f t="shared" si="147"/>
        <v>0</v>
      </c>
      <c r="F726" s="44">
        <f t="shared" si="148"/>
        <v>0</v>
      </c>
      <c r="G726" s="44">
        <f t="shared" si="148"/>
        <v>0</v>
      </c>
      <c r="H726" s="44">
        <f t="shared" si="149"/>
        <v>0</v>
      </c>
      <c r="I726" s="44">
        <f t="shared" si="150"/>
        <v>0</v>
      </c>
      <c r="J726" s="44">
        <f t="shared" si="151"/>
        <v>0</v>
      </c>
      <c r="K726" s="44">
        <f t="shared" si="152"/>
        <v>0</v>
      </c>
      <c r="L726" s="44">
        <f t="shared" si="153"/>
        <v>0</v>
      </c>
      <c r="M726" s="44">
        <f t="shared" ca="1" si="158"/>
        <v>-7.6344211016142547E-4</v>
      </c>
      <c r="N726" s="44">
        <f t="shared" ca="1" si="154"/>
        <v>0</v>
      </c>
      <c r="O726" s="124">
        <f t="shared" ca="1" si="155"/>
        <v>0</v>
      </c>
      <c r="P726" s="44">
        <f t="shared" ca="1" si="156"/>
        <v>0</v>
      </c>
      <c r="Q726" s="44">
        <f t="shared" ca="1" si="157"/>
        <v>0</v>
      </c>
      <c r="R726" s="28">
        <f t="shared" ca="1" si="159"/>
        <v>7.6344211016142547E-4</v>
      </c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</row>
    <row r="727" spans="1:35">
      <c r="A727" s="28"/>
      <c r="B727" s="28"/>
      <c r="C727" s="121"/>
      <c r="D727" s="123">
        <f t="shared" si="147"/>
        <v>0</v>
      </c>
      <c r="E727" s="123">
        <f t="shared" si="147"/>
        <v>0</v>
      </c>
      <c r="F727" s="44">
        <f t="shared" si="148"/>
        <v>0</v>
      </c>
      <c r="G727" s="44">
        <f t="shared" si="148"/>
        <v>0</v>
      </c>
      <c r="H727" s="44">
        <f t="shared" si="149"/>
        <v>0</v>
      </c>
      <c r="I727" s="44">
        <f t="shared" si="150"/>
        <v>0</v>
      </c>
      <c r="J727" s="44">
        <f t="shared" si="151"/>
        <v>0</v>
      </c>
      <c r="K727" s="44">
        <f t="shared" si="152"/>
        <v>0</v>
      </c>
      <c r="L727" s="44">
        <f t="shared" si="153"/>
        <v>0</v>
      </c>
      <c r="M727" s="44">
        <f t="shared" ca="1" si="158"/>
        <v>-7.6344211016142547E-4</v>
      </c>
      <c r="N727" s="44">
        <f t="shared" ca="1" si="154"/>
        <v>0</v>
      </c>
      <c r="O727" s="124">
        <f t="shared" ca="1" si="155"/>
        <v>0</v>
      </c>
      <c r="P727" s="44">
        <f t="shared" ca="1" si="156"/>
        <v>0</v>
      </c>
      <c r="Q727" s="44">
        <f t="shared" ca="1" si="157"/>
        <v>0</v>
      </c>
      <c r="R727" s="28">
        <f t="shared" ca="1" si="159"/>
        <v>7.6344211016142547E-4</v>
      </c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</row>
    <row r="728" spans="1:35">
      <c r="A728" s="28"/>
      <c r="B728" s="28"/>
      <c r="C728" s="121"/>
      <c r="D728" s="123">
        <f t="shared" si="147"/>
        <v>0</v>
      </c>
      <c r="E728" s="123">
        <f t="shared" si="147"/>
        <v>0</v>
      </c>
      <c r="F728" s="44">
        <f t="shared" si="148"/>
        <v>0</v>
      </c>
      <c r="G728" s="44">
        <f t="shared" si="148"/>
        <v>0</v>
      </c>
      <c r="H728" s="44">
        <f t="shared" si="149"/>
        <v>0</v>
      </c>
      <c r="I728" s="44">
        <f t="shared" si="150"/>
        <v>0</v>
      </c>
      <c r="J728" s="44">
        <f t="shared" si="151"/>
        <v>0</v>
      </c>
      <c r="K728" s="44">
        <f t="shared" si="152"/>
        <v>0</v>
      </c>
      <c r="L728" s="44">
        <f t="shared" si="153"/>
        <v>0</v>
      </c>
      <c r="M728" s="44">
        <f t="shared" ca="1" si="158"/>
        <v>-7.6344211016142547E-4</v>
      </c>
      <c r="N728" s="44">
        <f t="shared" ca="1" si="154"/>
        <v>0</v>
      </c>
      <c r="O728" s="124">
        <f t="shared" ca="1" si="155"/>
        <v>0</v>
      </c>
      <c r="P728" s="44">
        <f t="shared" ca="1" si="156"/>
        <v>0</v>
      </c>
      <c r="Q728" s="44">
        <f t="shared" ca="1" si="157"/>
        <v>0</v>
      </c>
      <c r="R728" s="28">
        <f t="shared" ca="1" si="159"/>
        <v>7.6344211016142547E-4</v>
      </c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</row>
    <row r="729" spans="1:35">
      <c r="A729" s="28"/>
      <c r="B729" s="28"/>
      <c r="C729" s="121"/>
      <c r="D729" s="123">
        <f t="shared" si="147"/>
        <v>0</v>
      </c>
      <c r="E729" s="123">
        <f t="shared" si="147"/>
        <v>0</v>
      </c>
      <c r="F729" s="44">
        <f t="shared" si="148"/>
        <v>0</v>
      </c>
      <c r="G729" s="44">
        <f t="shared" si="148"/>
        <v>0</v>
      </c>
      <c r="H729" s="44">
        <f t="shared" si="149"/>
        <v>0</v>
      </c>
      <c r="I729" s="44">
        <f t="shared" si="150"/>
        <v>0</v>
      </c>
      <c r="J729" s="44">
        <f t="shared" si="151"/>
        <v>0</v>
      </c>
      <c r="K729" s="44">
        <f t="shared" si="152"/>
        <v>0</v>
      </c>
      <c r="L729" s="44">
        <f t="shared" si="153"/>
        <v>0</v>
      </c>
      <c r="M729" s="44">
        <f t="shared" ca="1" si="158"/>
        <v>-7.6344211016142547E-4</v>
      </c>
      <c r="N729" s="44">
        <f t="shared" ca="1" si="154"/>
        <v>0</v>
      </c>
      <c r="O729" s="124">
        <f t="shared" ca="1" si="155"/>
        <v>0</v>
      </c>
      <c r="P729" s="44">
        <f t="shared" ca="1" si="156"/>
        <v>0</v>
      </c>
      <c r="Q729" s="44">
        <f t="shared" ca="1" si="157"/>
        <v>0</v>
      </c>
      <c r="R729" s="28">
        <f t="shared" ca="1" si="159"/>
        <v>7.6344211016142547E-4</v>
      </c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</row>
    <row r="730" spans="1:35">
      <c r="A730" s="28"/>
      <c r="B730" s="28"/>
      <c r="C730" s="121"/>
      <c r="D730" s="123">
        <f t="shared" si="147"/>
        <v>0</v>
      </c>
      <c r="E730" s="123">
        <f t="shared" si="147"/>
        <v>0</v>
      </c>
      <c r="F730" s="44">
        <f t="shared" si="148"/>
        <v>0</v>
      </c>
      <c r="G730" s="44">
        <f t="shared" si="148"/>
        <v>0</v>
      </c>
      <c r="H730" s="44">
        <f t="shared" si="149"/>
        <v>0</v>
      </c>
      <c r="I730" s="44">
        <f t="shared" si="150"/>
        <v>0</v>
      </c>
      <c r="J730" s="44">
        <f t="shared" si="151"/>
        <v>0</v>
      </c>
      <c r="K730" s="44">
        <f t="shared" si="152"/>
        <v>0</v>
      </c>
      <c r="L730" s="44">
        <f t="shared" si="153"/>
        <v>0</v>
      </c>
      <c r="M730" s="44">
        <f t="shared" ca="1" si="158"/>
        <v>-7.6344211016142547E-4</v>
      </c>
      <c r="N730" s="44">
        <f t="shared" ca="1" si="154"/>
        <v>0</v>
      </c>
      <c r="O730" s="124">
        <f t="shared" ca="1" si="155"/>
        <v>0</v>
      </c>
      <c r="P730" s="44">
        <f t="shared" ca="1" si="156"/>
        <v>0</v>
      </c>
      <c r="Q730" s="44">
        <f t="shared" ca="1" si="157"/>
        <v>0</v>
      </c>
      <c r="R730" s="28">
        <f t="shared" ca="1" si="159"/>
        <v>7.6344211016142547E-4</v>
      </c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</row>
    <row r="731" spans="1:35">
      <c r="A731" s="28"/>
      <c r="B731" s="28"/>
      <c r="C731" s="121"/>
      <c r="D731" s="123">
        <f t="shared" si="147"/>
        <v>0</v>
      </c>
      <c r="E731" s="123">
        <f t="shared" si="147"/>
        <v>0</v>
      </c>
      <c r="F731" s="44">
        <f t="shared" si="148"/>
        <v>0</v>
      </c>
      <c r="G731" s="44">
        <f t="shared" si="148"/>
        <v>0</v>
      </c>
      <c r="H731" s="44">
        <f t="shared" si="149"/>
        <v>0</v>
      </c>
      <c r="I731" s="44">
        <f t="shared" si="150"/>
        <v>0</v>
      </c>
      <c r="J731" s="44">
        <f t="shared" si="151"/>
        <v>0</v>
      </c>
      <c r="K731" s="44">
        <f t="shared" si="152"/>
        <v>0</v>
      </c>
      <c r="L731" s="44">
        <f t="shared" si="153"/>
        <v>0</v>
      </c>
      <c r="M731" s="44">
        <f t="shared" ca="1" si="158"/>
        <v>-7.6344211016142547E-4</v>
      </c>
      <c r="N731" s="44">
        <f t="shared" ca="1" si="154"/>
        <v>0</v>
      </c>
      <c r="O731" s="124">
        <f t="shared" ca="1" si="155"/>
        <v>0</v>
      </c>
      <c r="P731" s="44">
        <f t="shared" ca="1" si="156"/>
        <v>0</v>
      </c>
      <c r="Q731" s="44">
        <f t="shared" ca="1" si="157"/>
        <v>0</v>
      </c>
      <c r="R731" s="28">
        <f t="shared" ca="1" si="159"/>
        <v>7.6344211016142547E-4</v>
      </c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</row>
    <row r="732" spans="1:35">
      <c r="A732" s="28"/>
      <c r="B732" s="28"/>
      <c r="C732" s="121"/>
      <c r="D732" s="123">
        <f t="shared" si="147"/>
        <v>0</v>
      </c>
      <c r="E732" s="123">
        <f t="shared" si="147"/>
        <v>0</v>
      </c>
      <c r="F732" s="44">
        <f t="shared" si="148"/>
        <v>0</v>
      </c>
      <c r="G732" s="44">
        <f t="shared" si="148"/>
        <v>0</v>
      </c>
      <c r="H732" s="44">
        <f t="shared" si="149"/>
        <v>0</v>
      </c>
      <c r="I732" s="44">
        <f t="shared" si="150"/>
        <v>0</v>
      </c>
      <c r="J732" s="44">
        <f t="shared" si="151"/>
        <v>0</v>
      </c>
      <c r="K732" s="44">
        <f t="shared" si="152"/>
        <v>0</v>
      </c>
      <c r="L732" s="44">
        <f t="shared" si="153"/>
        <v>0</v>
      </c>
      <c r="M732" s="44">
        <f t="shared" ca="1" si="158"/>
        <v>-7.6344211016142547E-4</v>
      </c>
      <c r="N732" s="44">
        <f t="shared" ca="1" si="154"/>
        <v>0</v>
      </c>
      <c r="O732" s="124">
        <f t="shared" ca="1" si="155"/>
        <v>0</v>
      </c>
      <c r="P732" s="44">
        <f t="shared" ca="1" si="156"/>
        <v>0</v>
      </c>
      <c r="Q732" s="44">
        <f t="shared" ca="1" si="157"/>
        <v>0</v>
      </c>
      <c r="R732" s="28">
        <f t="shared" ca="1" si="159"/>
        <v>7.6344211016142547E-4</v>
      </c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</row>
    <row r="733" spans="1:35">
      <c r="A733" s="28"/>
      <c r="B733" s="28"/>
      <c r="C733" s="121"/>
      <c r="D733" s="123">
        <f t="shared" si="147"/>
        <v>0</v>
      </c>
      <c r="E733" s="123">
        <f t="shared" si="147"/>
        <v>0</v>
      </c>
      <c r="F733" s="44">
        <f t="shared" si="148"/>
        <v>0</v>
      </c>
      <c r="G733" s="44">
        <f t="shared" si="148"/>
        <v>0</v>
      </c>
      <c r="H733" s="44">
        <f t="shared" si="149"/>
        <v>0</v>
      </c>
      <c r="I733" s="44">
        <f t="shared" si="150"/>
        <v>0</v>
      </c>
      <c r="J733" s="44">
        <f t="shared" si="151"/>
        <v>0</v>
      </c>
      <c r="K733" s="44">
        <f t="shared" si="152"/>
        <v>0</v>
      </c>
      <c r="L733" s="44">
        <f t="shared" si="153"/>
        <v>0</v>
      </c>
      <c r="M733" s="44">
        <f t="shared" ca="1" si="158"/>
        <v>-7.6344211016142547E-4</v>
      </c>
      <c r="N733" s="44">
        <f t="shared" ca="1" si="154"/>
        <v>0</v>
      </c>
      <c r="O733" s="124">
        <f t="shared" ca="1" si="155"/>
        <v>0</v>
      </c>
      <c r="P733" s="44">
        <f t="shared" ca="1" si="156"/>
        <v>0</v>
      </c>
      <c r="Q733" s="44">
        <f t="shared" ca="1" si="157"/>
        <v>0</v>
      </c>
      <c r="R733" s="28">
        <f t="shared" ca="1" si="159"/>
        <v>7.6344211016142547E-4</v>
      </c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</row>
    <row r="734" spans="1:35">
      <c r="A734" s="28"/>
      <c r="B734" s="28"/>
      <c r="C734" s="121"/>
      <c r="D734" s="123">
        <f t="shared" si="147"/>
        <v>0</v>
      </c>
      <c r="E734" s="123">
        <f t="shared" si="147"/>
        <v>0</v>
      </c>
      <c r="F734" s="44">
        <f t="shared" si="148"/>
        <v>0</v>
      </c>
      <c r="G734" s="44">
        <f t="shared" si="148"/>
        <v>0</v>
      </c>
      <c r="H734" s="44">
        <f t="shared" si="149"/>
        <v>0</v>
      </c>
      <c r="I734" s="44">
        <f t="shared" si="150"/>
        <v>0</v>
      </c>
      <c r="J734" s="44">
        <f t="shared" si="151"/>
        <v>0</v>
      </c>
      <c r="K734" s="44">
        <f t="shared" si="152"/>
        <v>0</v>
      </c>
      <c r="L734" s="44">
        <f t="shared" si="153"/>
        <v>0</v>
      </c>
      <c r="M734" s="44">
        <f t="shared" ca="1" si="158"/>
        <v>-7.6344211016142547E-4</v>
      </c>
      <c r="N734" s="44">
        <f t="shared" ca="1" si="154"/>
        <v>0</v>
      </c>
      <c r="O734" s="124">
        <f t="shared" ca="1" si="155"/>
        <v>0</v>
      </c>
      <c r="P734" s="44">
        <f t="shared" ca="1" si="156"/>
        <v>0</v>
      </c>
      <c r="Q734" s="44">
        <f t="shared" ca="1" si="157"/>
        <v>0</v>
      </c>
      <c r="R734" s="28">
        <f t="shared" ca="1" si="159"/>
        <v>7.6344211016142547E-4</v>
      </c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</row>
    <row r="735" spans="1:35">
      <c r="A735" s="28"/>
      <c r="B735" s="28"/>
      <c r="C735" s="121"/>
      <c r="D735" s="123">
        <f t="shared" si="147"/>
        <v>0</v>
      </c>
      <c r="E735" s="123">
        <f t="shared" si="147"/>
        <v>0</v>
      </c>
      <c r="F735" s="44">
        <f t="shared" si="148"/>
        <v>0</v>
      </c>
      <c r="G735" s="44">
        <f t="shared" si="148"/>
        <v>0</v>
      </c>
      <c r="H735" s="44">
        <f t="shared" si="149"/>
        <v>0</v>
      </c>
      <c r="I735" s="44">
        <f t="shared" si="150"/>
        <v>0</v>
      </c>
      <c r="J735" s="44">
        <f t="shared" si="151"/>
        <v>0</v>
      </c>
      <c r="K735" s="44">
        <f t="shared" si="152"/>
        <v>0</v>
      </c>
      <c r="L735" s="44">
        <f t="shared" si="153"/>
        <v>0</v>
      </c>
      <c r="M735" s="44">
        <f t="shared" ca="1" si="158"/>
        <v>-7.6344211016142547E-4</v>
      </c>
      <c r="N735" s="44">
        <f t="shared" ca="1" si="154"/>
        <v>0</v>
      </c>
      <c r="O735" s="124">
        <f t="shared" ca="1" si="155"/>
        <v>0</v>
      </c>
      <c r="P735" s="44">
        <f t="shared" ca="1" si="156"/>
        <v>0</v>
      </c>
      <c r="Q735" s="44">
        <f t="shared" ca="1" si="157"/>
        <v>0</v>
      </c>
      <c r="R735" s="28">
        <f t="shared" ca="1" si="159"/>
        <v>7.6344211016142547E-4</v>
      </c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</row>
    <row r="736" spans="1:35">
      <c r="A736" s="28"/>
      <c r="B736" s="28"/>
      <c r="C736" s="121"/>
      <c r="D736" s="123">
        <f t="shared" si="147"/>
        <v>0</v>
      </c>
      <c r="E736" s="123">
        <f t="shared" si="147"/>
        <v>0</v>
      </c>
      <c r="F736" s="44">
        <f t="shared" si="148"/>
        <v>0</v>
      </c>
      <c r="G736" s="44">
        <f t="shared" si="148"/>
        <v>0</v>
      </c>
      <c r="H736" s="44">
        <f t="shared" si="149"/>
        <v>0</v>
      </c>
      <c r="I736" s="44">
        <f t="shared" si="150"/>
        <v>0</v>
      </c>
      <c r="J736" s="44">
        <f t="shared" si="151"/>
        <v>0</v>
      </c>
      <c r="K736" s="44">
        <f t="shared" si="152"/>
        <v>0</v>
      </c>
      <c r="L736" s="44">
        <f t="shared" si="153"/>
        <v>0</v>
      </c>
      <c r="M736" s="44">
        <f t="shared" ca="1" si="158"/>
        <v>-7.6344211016142547E-4</v>
      </c>
      <c r="N736" s="44">
        <f t="shared" ca="1" si="154"/>
        <v>0</v>
      </c>
      <c r="O736" s="124">
        <f t="shared" ca="1" si="155"/>
        <v>0</v>
      </c>
      <c r="P736" s="44">
        <f t="shared" ca="1" si="156"/>
        <v>0</v>
      </c>
      <c r="Q736" s="44">
        <f t="shared" ca="1" si="157"/>
        <v>0</v>
      </c>
      <c r="R736" s="28">
        <f t="shared" ca="1" si="159"/>
        <v>7.6344211016142547E-4</v>
      </c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</row>
    <row r="737" spans="1:35">
      <c r="A737" s="28"/>
      <c r="B737" s="28"/>
      <c r="C737" s="121"/>
      <c r="D737" s="123">
        <f t="shared" si="147"/>
        <v>0</v>
      </c>
      <c r="E737" s="123">
        <f t="shared" si="147"/>
        <v>0</v>
      </c>
      <c r="F737" s="44">
        <f t="shared" si="148"/>
        <v>0</v>
      </c>
      <c r="G737" s="44">
        <f t="shared" si="148"/>
        <v>0</v>
      </c>
      <c r="H737" s="44">
        <f t="shared" si="149"/>
        <v>0</v>
      </c>
      <c r="I737" s="44">
        <f t="shared" si="150"/>
        <v>0</v>
      </c>
      <c r="J737" s="44">
        <f t="shared" si="151"/>
        <v>0</v>
      </c>
      <c r="K737" s="44">
        <f t="shared" si="152"/>
        <v>0</v>
      </c>
      <c r="L737" s="44">
        <f t="shared" si="153"/>
        <v>0</v>
      </c>
      <c r="M737" s="44">
        <f t="shared" ca="1" si="158"/>
        <v>-7.6344211016142547E-4</v>
      </c>
      <c r="N737" s="44">
        <f t="shared" ca="1" si="154"/>
        <v>0</v>
      </c>
      <c r="O737" s="124">
        <f t="shared" ca="1" si="155"/>
        <v>0</v>
      </c>
      <c r="P737" s="44">
        <f t="shared" ca="1" si="156"/>
        <v>0</v>
      </c>
      <c r="Q737" s="44">
        <f t="shared" ca="1" si="157"/>
        <v>0</v>
      </c>
      <c r="R737" s="28">
        <f t="shared" ca="1" si="159"/>
        <v>7.6344211016142547E-4</v>
      </c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</row>
    <row r="738" spans="1:35">
      <c r="A738" s="28"/>
      <c r="B738" s="28"/>
      <c r="C738" s="121"/>
      <c r="D738" s="123">
        <f t="shared" si="147"/>
        <v>0</v>
      </c>
      <c r="E738" s="123">
        <f t="shared" si="147"/>
        <v>0</v>
      </c>
      <c r="F738" s="44">
        <f t="shared" si="148"/>
        <v>0</v>
      </c>
      <c r="G738" s="44">
        <f t="shared" si="148"/>
        <v>0</v>
      </c>
      <c r="H738" s="44">
        <f t="shared" si="149"/>
        <v>0</v>
      </c>
      <c r="I738" s="44">
        <f t="shared" si="150"/>
        <v>0</v>
      </c>
      <c r="J738" s="44">
        <f t="shared" si="151"/>
        <v>0</v>
      </c>
      <c r="K738" s="44">
        <f t="shared" si="152"/>
        <v>0</v>
      </c>
      <c r="L738" s="44">
        <f t="shared" si="153"/>
        <v>0</v>
      </c>
      <c r="M738" s="44">
        <f t="shared" ca="1" si="158"/>
        <v>-7.6344211016142547E-4</v>
      </c>
      <c r="N738" s="44">
        <f t="shared" ca="1" si="154"/>
        <v>0</v>
      </c>
      <c r="O738" s="124">
        <f t="shared" ca="1" si="155"/>
        <v>0</v>
      </c>
      <c r="P738" s="44">
        <f t="shared" ca="1" si="156"/>
        <v>0</v>
      </c>
      <c r="Q738" s="44">
        <f t="shared" ca="1" si="157"/>
        <v>0</v>
      </c>
      <c r="R738" s="28">
        <f t="shared" ca="1" si="159"/>
        <v>7.6344211016142547E-4</v>
      </c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</row>
    <row r="739" spans="1:35">
      <c r="A739" s="28"/>
      <c r="B739" s="28"/>
      <c r="C739" s="121"/>
      <c r="D739" s="123">
        <f t="shared" si="147"/>
        <v>0</v>
      </c>
      <c r="E739" s="123">
        <f t="shared" si="147"/>
        <v>0</v>
      </c>
      <c r="F739" s="44">
        <f t="shared" si="148"/>
        <v>0</v>
      </c>
      <c r="G739" s="44">
        <f t="shared" si="148"/>
        <v>0</v>
      </c>
      <c r="H739" s="44">
        <f t="shared" si="149"/>
        <v>0</v>
      </c>
      <c r="I739" s="44">
        <f t="shared" si="150"/>
        <v>0</v>
      </c>
      <c r="J739" s="44">
        <f t="shared" si="151"/>
        <v>0</v>
      </c>
      <c r="K739" s="44">
        <f t="shared" si="152"/>
        <v>0</v>
      </c>
      <c r="L739" s="44">
        <f t="shared" si="153"/>
        <v>0</v>
      </c>
      <c r="M739" s="44">
        <f t="shared" ca="1" si="158"/>
        <v>-7.6344211016142547E-4</v>
      </c>
      <c r="N739" s="44">
        <f t="shared" ca="1" si="154"/>
        <v>0</v>
      </c>
      <c r="O739" s="124">
        <f t="shared" ca="1" si="155"/>
        <v>0</v>
      </c>
      <c r="P739" s="44">
        <f t="shared" ca="1" si="156"/>
        <v>0</v>
      </c>
      <c r="Q739" s="44">
        <f t="shared" ca="1" si="157"/>
        <v>0</v>
      </c>
      <c r="R739" s="28">
        <f t="shared" ca="1" si="159"/>
        <v>7.6344211016142547E-4</v>
      </c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</row>
    <row r="740" spans="1:35">
      <c r="A740" s="28"/>
      <c r="B740" s="28"/>
      <c r="C740" s="121"/>
      <c r="D740" s="123">
        <f t="shared" si="147"/>
        <v>0</v>
      </c>
      <c r="E740" s="123">
        <f t="shared" si="147"/>
        <v>0</v>
      </c>
      <c r="F740" s="44">
        <f t="shared" si="148"/>
        <v>0</v>
      </c>
      <c r="G740" s="44">
        <f t="shared" si="148"/>
        <v>0</v>
      </c>
      <c r="H740" s="44">
        <f t="shared" si="149"/>
        <v>0</v>
      </c>
      <c r="I740" s="44">
        <f t="shared" si="150"/>
        <v>0</v>
      </c>
      <c r="J740" s="44">
        <f t="shared" si="151"/>
        <v>0</v>
      </c>
      <c r="K740" s="44">
        <f t="shared" si="152"/>
        <v>0</v>
      </c>
      <c r="L740" s="44">
        <f t="shared" si="153"/>
        <v>0</v>
      </c>
      <c r="M740" s="44">
        <f t="shared" ca="1" si="158"/>
        <v>-7.6344211016142547E-4</v>
      </c>
      <c r="N740" s="44">
        <f t="shared" ca="1" si="154"/>
        <v>0</v>
      </c>
      <c r="O740" s="124">
        <f t="shared" ca="1" si="155"/>
        <v>0</v>
      </c>
      <c r="P740" s="44">
        <f t="shared" ca="1" si="156"/>
        <v>0</v>
      </c>
      <c r="Q740" s="44">
        <f t="shared" ca="1" si="157"/>
        <v>0</v>
      </c>
      <c r="R740" s="28">
        <f t="shared" ca="1" si="159"/>
        <v>7.6344211016142547E-4</v>
      </c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</row>
    <row r="741" spans="1:35">
      <c r="A741" s="28"/>
      <c r="B741" s="28"/>
      <c r="C741" s="121"/>
      <c r="D741" s="123">
        <f t="shared" si="147"/>
        <v>0</v>
      </c>
      <c r="E741" s="123">
        <f t="shared" si="147"/>
        <v>0</v>
      </c>
      <c r="F741" s="44">
        <f t="shared" si="148"/>
        <v>0</v>
      </c>
      <c r="G741" s="44">
        <f t="shared" si="148"/>
        <v>0</v>
      </c>
      <c r="H741" s="44">
        <f t="shared" si="149"/>
        <v>0</v>
      </c>
      <c r="I741" s="44">
        <f t="shared" si="150"/>
        <v>0</v>
      </c>
      <c r="J741" s="44">
        <f t="shared" si="151"/>
        <v>0</v>
      </c>
      <c r="K741" s="44">
        <f t="shared" si="152"/>
        <v>0</v>
      </c>
      <c r="L741" s="44">
        <f t="shared" si="153"/>
        <v>0</v>
      </c>
      <c r="M741" s="44">
        <f t="shared" ca="1" si="158"/>
        <v>-7.6344211016142547E-4</v>
      </c>
      <c r="N741" s="44">
        <f t="shared" ca="1" si="154"/>
        <v>0</v>
      </c>
      <c r="O741" s="124">
        <f t="shared" ca="1" si="155"/>
        <v>0</v>
      </c>
      <c r="P741" s="44">
        <f t="shared" ca="1" si="156"/>
        <v>0</v>
      </c>
      <c r="Q741" s="44">
        <f t="shared" ca="1" si="157"/>
        <v>0</v>
      </c>
      <c r="R741" s="28">
        <f t="shared" ca="1" si="159"/>
        <v>7.6344211016142547E-4</v>
      </c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</row>
    <row r="742" spans="1:35">
      <c r="A742" s="28"/>
      <c r="B742" s="28"/>
      <c r="C742" s="121"/>
      <c r="D742" s="123">
        <f t="shared" si="147"/>
        <v>0</v>
      </c>
      <c r="E742" s="123">
        <f t="shared" si="147"/>
        <v>0</v>
      </c>
      <c r="F742" s="44">
        <f t="shared" si="148"/>
        <v>0</v>
      </c>
      <c r="G742" s="44">
        <f t="shared" si="148"/>
        <v>0</v>
      </c>
      <c r="H742" s="44">
        <f t="shared" si="149"/>
        <v>0</v>
      </c>
      <c r="I742" s="44">
        <f t="shared" si="150"/>
        <v>0</v>
      </c>
      <c r="J742" s="44">
        <f t="shared" si="151"/>
        <v>0</v>
      </c>
      <c r="K742" s="44">
        <f t="shared" si="152"/>
        <v>0</v>
      </c>
      <c r="L742" s="44">
        <f t="shared" si="153"/>
        <v>0</v>
      </c>
      <c r="M742" s="44">
        <f t="shared" ca="1" si="158"/>
        <v>-7.6344211016142547E-4</v>
      </c>
      <c r="N742" s="44">
        <f t="shared" ca="1" si="154"/>
        <v>0</v>
      </c>
      <c r="O742" s="124">
        <f t="shared" ca="1" si="155"/>
        <v>0</v>
      </c>
      <c r="P742" s="44">
        <f t="shared" ca="1" si="156"/>
        <v>0</v>
      </c>
      <c r="Q742" s="44">
        <f t="shared" ca="1" si="157"/>
        <v>0</v>
      </c>
      <c r="R742" s="28">
        <f t="shared" ca="1" si="159"/>
        <v>7.6344211016142547E-4</v>
      </c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</row>
    <row r="743" spans="1:35">
      <c r="A743" s="28"/>
      <c r="B743" s="28"/>
      <c r="C743" s="121"/>
      <c r="D743" s="123">
        <f t="shared" si="147"/>
        <v>0</v>
      </c>
      <c r="E743" s="123">
        <f t="shared" si="147"/>
        <v>0</v>
      </c>
      <c r="F743" s="44">
        <f t="shared" si="148"/>
        <v>0</v>
      </c>
      <c r="G743" s="44">
        <f t="shared" si="148"/>
        <v>0</v>
      </c>
      <c r="H743" s="44">
        <f t="shared" si="149"/>
        <v>0</v>
      </c>
      <c r="I743" s="44">
        <f t="shared" si="150"/>
        <v>0</v>
      </c>
      <c r="J743" s="44">
        <f t="shared" si="151"/>
        <v>0</v>
      </c>
      <c r="K743" s="44">
        <f t="shared" si="152"/>
        <v>0</v>
      </c>
      <c r="L743" s="44">
        <f t="shared" si="153"/>
        <v>0</v>
      </c>
      <c r="M743" s="44">
        <f t="shared" ca="1" si="158"/>
        <v>-7.6344211016142547E-4</v>
      </c>
      <c r="N743" s="44">
        <f t="shared" ca="1" si="154"/>
        <v>0</v>
      </c>
      <c r="O743" s="124">
        <f t="shared" ca="1" si="155"/>
        <v>0</v>
      </c>
      <c r="P743" s="44">
        <f t="shared" ca="1" si="156"/>
        <v>0</v>
      </c>
      <c r="Q743" s="44">
        <f t="shared" ca="1" si="157"/>
        <v>0</v>
      </c>
      <c r="R743" s="28">
        <f t="shared" ca="1" si="159"/>
        <v>7.6344211016142547E-4</v>
      </c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</row>
    <row r="744" spans="1:35">
      <c r="A744" s="28"/>
      <c r="B744" s="28"/>
      <c r="C744" s="121"/>
      <c r="D744" s="123">
        <f t="shared" si="147"/>
        <v>0</v>
      </c>
      <c r="E744" s="123">
        <f t="shared" si="147"/>
        <v>0</v>
      </c>
      <c r="F744" s="44">
        <f t="shared" si="148"/>
        <v>0</v>
      </c>
      <c r="G744" s="44">
        <f t="shared" si="148"/>
        <v>0</v>
      </c>
      <c r="H744" s="44">
        <f t="shared" si="149"/>
        <v>0</v>
      </c>
      <c r="I744" s="44">
        <f t="shared" si="150"/>
        <v>0</v>
      </c>
      <c r="J744" s="44">
        <f t="shared" si="151"/>
        <v>0</v>
      </c>
      <c r="K744" s="44">
        <f t="shared" si="152"/>
        <v>0</v>
      </c>
      <c r="L744" s="44">
        <f t="shared" si="153"/>
        <v>0</v>
      </c>
      <c r="M744" s="44">
        <f t="shared" ca="1" si="158"/>
        <v>-7.6344211016142547E-4</v>
      </c>
      <c r="N744" s="44">
        <f t="shared" ca="1" si="154"/>
        <v>0</v>
      </c>
      <c r="O744" s="124">
        <f t="shared" ca="1" si="155"/>
        <v>0</v>
      </c>
      <c r="P744" s="44">
        <f t="shared" ca="1" si="156"/>
        <v>0</v>
      </c>
      <c r="Q744" s="44">
        <f t="shared" ca="1" si="157"/>
        <v>0</v>
      </c>
      <c r="R744" s="28">
        <f t="shared" ca="1" si="159"/>
        <v>7.6344211016142547E-4</v>
      </c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</row>
    <row r="745" spans="1:35">
      <c r="A745" s="28"/>
      <c r="B745" s="28"/>
      <c r="C745" s="121"/>
      <c r="D745" s="123">
        <f t="shared" si="147"/>
        <v>0</v>
      </c>
      <c r="E745" s="123">
        <f t="shared" si="147"/>
        <v>0</v>
      </c>
      <c r="F745" s="44">
        <f t="shared" si="148"/>
        <v>0</v>
      </c>
      <c r="G745" s="44">
        <f t="shared" si="148"/>
        <v>0</v>
      </c>
      <c r="H745" s="44">
        <f t="shared" si="149"/>
        <v>0</v>
      </c>
      <c r="I745" s="44">
        <f t="shared" si="150"/>
        <v>0</v>
      </c>
      <c r="J745" s="44">
        <f t="shared" si="151"/>
        <v>0</v>
      </c>
      <c r="K745" s="44">
        <f t="shared" si="152"/>
        <v>0</v>
      </c>
      <c r="L745" s="44">
        <f t="shared" si="153"/>
        <v>0</v>
      </c>
      <c r="M745" s="44">
        <f t="shared" ca="1" si="158"/>
        <v>-7.6344211016142547E-4</v>
      </c>
      <c r="N745" s="44">
        <f t="shared" ca="1" si="154"/>
        <v>0</v>
      </c>
      <c r="O745" s="124">
        <f t="shared" ca="1" si="155"/>
        <v>0</v>
      </c>
      <c r="P745" s="44">
        <f t="shared" ca="1" si="156"/>
        <v>0</v>
      </c>
      <c r="Q745" s="44">
        <f t="shared" ca="1" si="157"/>
        <v>0</v>
      </c>
      <c r="R745" s="28">
        <f t="shared" ca="1" si="159"/>
        <v>7.6344211016142547E-4</v>
      </c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</row>
    <row r="746" spans="1:35">
      <c r="A746" s="28"/>
      <c r="B746" s="28"/>
      <c r="C746" s="121"/>
      <c r="D746" s="123">
        <f t="shared" si="147"/>
        <v>0</v>
      </c>
      <c r="E746" s="123">
        <f t="shared" si="147"/>
        <v>0</v>
      </c>
      <c r="F746" s="44">
        <f t="shared" si="148"/>
        <v>0</v>
      </c>
      <c r="G746" s="44">
        <f t="shared" si="148"/>
        <v>0</v>
      </c>
      <c r="H746" s="44">
        <f t="shared" si="149"/>
        <v>0</v>
      </c>
      <c r="I746" s="44">
        <f t="shared" si="150"/>
        <v>0</v>
      </c>
      <c r="J746" s="44">
        <f t="shared" si="151"/>
        <v>0</v>
      </c>
      <c r="K746" s="44">
        <f t="shared" si="152"/>
        <v>0</v>
      </c>
      <c r="L746" s="44">
        <f t="shared" si="153"/>
        <v>0</v>
      </c>
      <c r="M746" s="44">
        <f t="shared" ca="1" si="158"/>
        <v>-7.6344211016142547E-4</v>
      </c>
      <c r="N746" s="44">
        <f t="shared" ca="1" si="154"/>
        <v>0</v>
      </c>
      <c r="O746" s="124">
        <f t="shared" ca="1" si="155"/>
        <v>0</v>
      </c>
      <c r="P746" s="44">
        <f t="shared" ca="1" si="156"/>
        <v>0</v>
      </c>
      <c r="Q746" s="44">
        <f t="shared" ca="1" si="157"/>
        <v>0</v>
      </c>
      <c r="R746" s="28">
        <f t="shared" ca="1" si="159"/>
        <v>7.6344211016142547E-4</v>
      </c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</row>
    <row r="747" spans="1:35">
      <c r="A747" s="28"/>
      <c r="B747" s="28"/>
      <c r="C747" s="121"/>
      <c r="D747" s="123">
        <f t="shared" si="147"/>
        <v>0</v>
      </c>
      <c r="E747" s="123">
        <f t="shared" si="147"/>
        <v>0</v>
      </c>
      <c r="F747" s="44">
        <f t="shared" si="148"/>
        <v>0</v>
      </c>
      <c r="G747" s="44">
        <f t="shared" si="148"/>
        <v>0</v>
      </c>
      <c r="H747" s="44">
        <f t="shared" si="149"/>
        <v>0</v>
      </c>
      <c r="I747" s="44">
        <f t="shared" si="150"/>
        <v>0</v>
      </c>
      <c r="J747" s="44">
        <f t="shared" si="151"/>
        <v>0</v>
      </c>
      <c r="K747" s="44">
        <f t="shared" si="152"/>
        <v>0</v>
      </c>
      <c r="L747" s="44">
        <f t="shared" si="153"/>
        <v>0</v>
      </c>
      <c r="M747" s="44">
        <f t="shared" ca="1" si="158"/>
        <v>-7.6344211016142547E-4</v>
      </c>
      <c r="N747" s="44">
        <f t="shared" ca="1" si="154"/>
        <v>0</v>
      </c>
      <c r="O747" s="124">
        <f t="shared" ca="1" si="155"/>
        <v>0</v>
      </c>
      <c r="P747" s="44">
        <f t="shared" ca="1" si="156"/>
        <v>0</v>
      </c>
      <c r="Q747" s="44">
        <f t="shared" ca="1" si="157"/>
        <v>0</v>
      </c>
      <c r="R747" s="28">
        <f t="shared" ca="1" si="159"/>
        <v>7.6344211016142547E-4</v>
      </c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</row>
    <row r="748" spans="1:35">
      <c r="A748" s="28"/>
      <c r="B748" s="28"/>
      <c r="C748" s="121"/>
      <c r="D748" s="123">
        <f t="shared" si="147"/>
        <v>0</v>
      </c>
      <c r="E748" s="123">
        <f t="shared" si="147"/>
        <v>0</v>
      </c>
      <c r="F748" s="44">
        <f t="shared" si="148"/>
        <v>0</v>
      </c>
      <c r="G748" s="44">
        <f t="shared" si="148"/>
        <v>0</v>
      </c>
      <c r="H748" s="44">
        <f t="shared" si="149"/>
        <v>0</v>
      </c>
      <c r="I748" s="44">
        <f t="shared" si="150"/>
        <v>0</v>
      </c>
      <c r="J748" s="44">
        <f t="shared" si="151"/>
        <v>0</v>
      </c>
      <c r="K748" s="44">
        <f t="shared" si="152"/>
        <v>0</v>
      </c>
      <c r="L748" s="44">
        <f t="shared" si="153"/>
        <v>0</v>
      </c>
      <c r="M748" s="44">
        <f t="shared" ca="1" si="158"/>
        <v>-7.6344211016142547E-4</v>
      </c>
      <c r="N748" s="44">
        <f t="shared" ca="1" si="154"/>
        <v>0</v>
      </c>
      <c r="O748" s="124">
        <f t="shared" ca="1" si="155"/>
        <v>0</v>
      </c>
      <c r="P748" s="44">
        <f t="shared" ca="1" si="156"/>
        <v>0</v>
      </c>
      <c r="Q748" s="44">
        <f t="shared" ca="1" si="157"/>
        <v>0</v>
      </c>
      <c r="R748" s="28">
        <f t="shared" ca="1" si="159"/>
        <v>7.6344211016142547E-4</v>
      </c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</row>
    <row r="749" spans="1:35">
      <c r="A749" s="28"/>
      <c r="B749" s="28"/>
      <c r="C749" s="121"/>
      <c r="D749" s="123">
        <f t="shared" si="147"/>
        <v>0</v>
      </c>
      <c r="E749" s="123">
        <f t="shared" si="147"/>
        <v>0</v>
      </c>
      <c r="F749" s="44">
        <f t="shared" si="148"/>
        <v>0</v>
      </c>
      <c r="G749" s="44">
        <f t="shared" si="148"/>
        <v>0</v>
      </c>
      <c r="H749" s="44">
        <f t="shared" si="149"/>
        <v>0</v>
      </c>
      <c r="I749" s="44">
        <f t="shared" si="150"/>
        <v>0</v>
      </c>
      <c r="J749" s="44">
        <f t="shared" si="151"/>
        <v>0</v>
      </c>
      <c r="K749" s="44">
        <f t="shared" si="152"/>
        <v>0</v>
      </c>
      <c r="L749" s="44">
        <f t="shared" si="153"/>
        <v>0</v>
      </c>
      <c r="M749" s="44">
        <f t="shared" ca="1" si="158"/>
        <v>-7.6344211016142547E-4</v>
      </c>
      <c r="N749" s="44">
        <f t="shared" ca="1" si="154"/>
        <v>0</v>
      </c>
      <c r="O749" s="124">
        <f t="shared" ca="1" si="155"/>
        <v>0</v>
      </c>
      <c r="P749" s="44">
        <f t="shared" ca="1" si="156"/>
        <v>0</v>
      </c>
      <c r="Q749" s="44">
        <f t="shared" ca="1" si="157"/>
        <v>0</v>
      </c>
      <c r="R749" s="28">
        <f t="shared" ca="1" si="159"/>
        <v>7.6344211016142547E-4</v>
      </c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</row>
    <row r="750" spans="1:35">
      <c r="A750" s="28"/>
      <c r="B750" s="28"/>
      <c r="C750" s="121"/>
      <c r="D750" s="123">
        <f t="shared" si="147"/>
        <v>0</v>
      </c>
      <c r="E750" s="123">
        <f t="shared" si="147"/>
        <v>0</v>
      </c>
      <c r="F750" s="44">
        <f t="shared" si="148"/>
        <v>0</v>
      </c>
      <c r="G750" s="44">
        <f t="shared" si="148"/>
        <v>0</v>
      </c>
      <c r="H750" s="44">
        <f t="shared" si="149"/>
        <v>0</v>
      </c>
      <c r="I750" s="44">
        <f t="shared" si="150"/>
        <v>0</v>
      </c>
      <c r="J750" s="44">
        <f t="shared" si="151"/>
        <v>0</v>
      </c>
      <c r="K750" s="44">
        <f t="shared" si="152"/>
        <v>0</v>
      </c>
      <c r="L750" s="44">
        <f t="shared" si="153"/>
        <v>0</v>
      </c>
      <c r="M750" s="44">
        <f t="shared" ca="1" si="158"/>
        <v>-7.6344211016142547E-4</v>
      </c>
      <c r="N750" s="44">
        <f t="shared" ca="1" si="154"/>
        <v>0</v>
      </c>
      <c r="O750" s="124">
        <f t="shared" ca="1" si="155"/>
        <v>0</v>
      </c>
      <c r="P750" s="44">
        <f t="shared" ca="1" si="156"/>
        <v>0</v>
      </c>
      <c r="Q750" s="44">
        <f t="shared" ca="1" si="157"/>
        <v>0</v>
      </c>
      <c r="R750" s="28">
        <f t="shared" ca="1" si="159"/>
        <v>7.6344211016142547E-4</v>
      </c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</row>
    <row r="751" spans="1:35">
      <c r="A751" s="28"/>
      <c r="B751" s="28"/>
      <c r="C751" s="121"/>
      <c r="D751" s="123">
        <f t="shared" si="147"/>
        <v>0</v>
      </c>
      <c r="E751" s="123">
        <f t="shared" si="147"/>
        <v>0</v>
      </c>
      <c r="F751" s="44">
        <f t="shared" si="148"/>
        <v>0</v>
      </c>
      <c r="G751" s="44">
        <f t="shared" si="148"/>
        <v>0</v>
      </c>
      <c r="H751" s="44">
        <f t="shared" si="149"/>
        <v>0</v>
      </c>
      <c r="I751" s="44">
        <f t="shared" si="150"/>
        <v>0</v>
      </c>
      <c r="J751" s="44">
        <f t="shared" si="151"/>
        <v>0</v>
      </c>
      <c r="K751" s="44">
        <f t="shared" si="152"/>
        <v>0</v>
      </c>
      <c r="L751" s="44">
        <f t="shared" si="153"/>
        <v>0</v>
      </c>
      <c r="M751" s="44">
        <f t="shared" ca="1" si="158"/>
        <v>-7.6344211016142547E-4</v>
      </c>
      <c r="N751" s="44">
        <f t="shared" ca="1" si="154"/>
        <v>0</v>
      </c>
      <c r="O751" s="124">
        <f t="shared" ca="1" si="155"/>
        <v>0</v>
      </c>
      <c r="P751" s="44">
        <f t="shared" ca="1" si="156"/>
        <v>0</v>
      </c>
      <c r="Q751" s="44">
        <f t="shared" ca="1" si="157"/>
        <v>0</v>
      </c>
      <c r="R751" s="28">
        <f t="shared" ca="1" si="159"/>
        <v>7.6344211016142547E-4</v>
      </c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</row>
    <row r="752" spans="1:35">
      <c r="A752" s="28"/>
      <c r="B752" s="28"/>
      <c r="C752" s="121"/>
      <c r="D752" s="123">
        <f t="shared" si="147"/>
        <v>0</v>
      </c>
      <c r="E752" s="123">
        <f t="shared" si="147"/>
        <v>0</v>
      </c>
      <c r="F752" s="44">
        <f t="shared" si="148"/>
        <v>0</v>
      </c>
      <c r="G752" s="44">
        <f t="shared" si="148"/>
        <v>0</v>
      </c>
      <c r="H752" s="44">
        <f t="shared" si="149"/>
        <v>0</v>
      </c>
      <c r="I752" s="44">
        <f t="shared" si="150"/>
        <v>0</v>
      </c>
      <c r="J752" s="44">
        <f t="shared" si="151"/>
        <v>0</v>
      </c>
      <c r="K752" s="44">
        <f t="shared" si="152"/>
        <v>0</v>
      </c>
      <c r="L752" s="44">
        <f t="shared" si="153"/>
        <v>0</v>
      </c>
      <c r="M752" s="44">
        <f t="shared" ca="1" si="158"/>
        <v>-7.6344211016142547E-4</v>
      </c>
      <c r="N752" s="44">
        <f t="shared" ca="1" si="154"/>
        <v>0</v>
      </c>
      <c r="O752" s="124">
        <f t="shared" ca="1" si="155"/>
        <v>0</v>
      </c>
      <c r="P752" s="44">
        <f t="shared" ca="1" si="156"/>
        <v>0</v>
      </c>
      <c r="Q752" s="44">
        <f t="shared" ca="1" si="157"/>
        <v>0</v>
      </c>
      <c r="R752" s="28">
        <f t="shared" ca="1" si="159"/>
        <v>7.6344211016142547E-4</v>
      </c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</row>
    <row r="753" spans="1:35">
      <c r="A753" s="28"/>
      <c r="B753" s="28"/>
      <c r="C753" s="121"/>
      <c r="D753" s="123">
        <f t="shared" si="147"/>
        <v>0</v>
      </c>
      <c r="E753" s="123">
        <f t="shared" si="147"/>
        <v>0</v>
      </c>
      <c r="F753" s="44">
        <f t="shared" si="148"/>
        <v>0</v>
      </c>
      <c r="G753" s="44">
        <f t="shared" si="148"/>
        <v>0</v>
      </c>
      <c r="H753" s="44">
        <f t="shared" si="149"/>
        <v>0</v>
      </c>
      <c r="I753" s="44">
        <f t="shared" si="150"/>
        <v>0</v>
      </c>
      <c r="J753" s="44">
        <f t="shared" si="151"/>
        <v>0</v>
      </c>
      <c r="K753" s="44">
        <f t="shared" si="152"/>
        <v>0</v>
      </c>
      <c r="L753" s="44">
        <f t="shared" si="153"/>
        <v>0</v>
      </c>
      <c r="M753" s="44">
        <f t="shared" ca="1" si="158"/>
        <v>-7.6344211016142547E-4</v>
      </c>
      <c r="N753" s="44">
        <f t="shared" ca="1" si="154"/>
        <v>0</v>
      </c>
      <c r="O753" s="124">
        <f t="shared" ca="1" si="155"/>
        <v>0</v>
      </c>
      <c r="P753" s="44">
        <f t="shared" ca="1" si="156"/>
        <v>0</v>
      </c>
      <c r="Q753" s="44">
        <f t="shared" ca="1" si="157"/>
        <v>0</v>
      </c>
      <c r="R753" s="28">
        <f t="shared" ca="1" si="159"/>
        <v>7.6344211016142547E-4</v>
      </c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</row>
    <row r="754" spans="1:35">
      <c r="A754" s="28"/>
      <c r="B754" s="28"/>
      <c r="C754" s="121"/>
      <c r="D754" s="123">
        <f t="shared" si="147"/>
        <v>0</v>
      </c>
      <c r="E754" s="123">
        <f t="shared" si="147"/>
        <v>0</v>
      </c>
      <c r="F754" s="44">
        <f t="shared" si="148"/>
        <v>0</v>
      </c>
      <c r="G754" s="44">
        <f t="shared" si="148"/>
        <v>0</v>
      </c>
      <c r="H754" s="44">
        <f t="shared" si="149"/>
        <v>0</v>
      </c>
      <c r="I754" s="44">
        <f t="shared" si="150"/>
        <v>0</v>
      </c>
      <c r="J754" s="44">
        <f t="shared" si="151"/>
        <v>0</v>
      </c>
      <c r="K754" s="44">
        <f t="shared" si="152"/>
        <v>0</v>
      </c>
      <c r="L754" s="44">
        <f t="shared" si="153"/>
        <v>0</v>
      </c>
      <c r="M754" s="44">
        <f t="shared" ca="1" si="158"/>
        <v>-7.6344211016142547E-4</v>
      </c>
      <c r="N754" s="44">
        <f t="shared" ca="1" si="154"/>
        <v>0</v>
      </c>
      <c r="O754" s="124">
        <f t="shared" ca="1" si="155"/>
        <v>0</v>
      </c>
      <c r="P754" s="44">
        <f t="shared" ca="1" si="156"/>
        <v>0</v>
      </c>
      <c r="Q754" s="44">
        <f t="shared" ca="1" si="157"/>
        <v>0</v>
      </c>
      <c r="R754" s="28">
        <f t="shared" ca="1" si="159"/>
        <v>7.6344211016142547E-4</v>
      </c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</row>
    <row r="755" spans="1:35">
      <c r="A755" s="28"/>
      <c r="B755" s="28"/>
      <c r="C755" s="121"/>
      <c r="D755" s="123">
        <f t="shared" si="147"/>
        <v>0</v>
      </c>
      <c r="E755" s="123">
        <f t="shared" si="147"/>
        <v>0</v>
      </c>
      <c r="F755" s="44">
        <f t="shared" si="148"/>
        <v>0</v>
      </c>
      <c r="G755" s="44">
        <f t="shared" si="148"/>
        <v>0</v>
      </c>
      <c r="H755" s="44">
        <f t="shared" si="149"/>
        <v>0</v>
      </c>
      <c r="I755" s="44">
        <f t="shared" si="150"/>
        <v>0</v>
      </c>
      <c r="J755" s="44">
        <f t="shared" si="151"/>
        <v>0</v>
      </c>
      <c r="K755" s="44">
        <f t="shared" si="152"/>
        <v>0</v>
      </c>
      <c r="L755" s="44">
        <f t="shared" si="153"/>
        <v>0</v>
      </c>
      <c r="M755" s="44">
        <f t="shared" ca="1" si="158"/>
        <v>-7.6344211016142547E-4</v>
      </c>
      <c r="N755" s="44">
        <f t="shared" ca="1" si="154"/>
        <v>0</v>
      </c>
      <c r="O755" s="124">
        <f t="shared" ca="1" si="155"/>
        <v>0</v>
      </c>
      <c r="P755" s="44">
        <f t="shared" ca="1" si="156"/>
        <v>0</v>
      </c>
      <c r="Q755" s="44">
        <f t="shared" ca="1" si="157"/>
        <v>0</v>
      </c>
      <c r="R755" s="28">
        <f t="shared" ca="1" si="159"/>
        <v>7.6344211016142547E-4</v>
      </c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</row>
    <row r="756" spans="1:35">
      <c r="A756" s="28"/>
      <c r="B756" s="28"/>
      <c r="C756" s="121"/>
      <c r="D756" s="123">
        <f t="shared" si="147"/>
        <v>0</v>
      </c>
      <c r="E756" s="123">
        <f t="shared" si="147"/>
        <v>0</v>
      </c>
      <c r="F756" s="44">
        <f t="shared" si="148"/>
        <v>0</v>
      </c>
      <c r="G756" s="44">
        <f t="shared" si="148"/>
        <v>0</v>
      </c>
      <c r="H756" s="44">
        <f t="shared" si="149"/>
        <v>0</v>
      </c>
      <c r="I756" s="44">
        <f t="shared" si="150"/>
        <v>0</v>
      </c>
      <c r="J756" s="44">
        <f t="shared" si="151"/>
        <v>0</v>
      </c>
      <c r="K756" s="44">
        <f t="shared" si="152"/>
        <v>0</v>
      </c>
      <c r="L756" s="44">
        <f t="shared" si="153"/>
        <v>0</v>
      </c>
      <c r="M756" s="44">
        <f t="shared" ca="1" si="158"/>
        <v>-7.6344211016142547E-4</v>
      </c>
      <c r="N756" s="44">
        <f t="shared" ca="1" si="154"/>
        <v>0</v>
      </c>
      <c r="O756" s="124">
        <f t="shared" ca="1" si="155"/>
        <v>0</v>
      </c>
      <c r="P756" s="44">
        <f t="shared" ca="1" si="156"/>
        <v>0</v>
      </c>
      <c r="Q756" s="44">
        <f t="shared" ca="1" si="157"/>
        <v>0</v>
      </c>
      <c r="R756" s="28">
        <f t="shared" ca="1" si="159"/>
        <v>7.6344211016142547E-4</v>
      </c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</row>
    <row r="757" spans="1:35">
      <c r="A757" s="28"/>
      <c r="B757" s="28"/>
      <c r="C757" s="121"/>
      <c r="D757" s="123">
        <f t="shared" si="147"/>
        <v>0</v>
      </c>
      <c r="E757" s="123">
        <f t="shared" si="147"/>
        <v>0</v>
      </c>
      <c r="F757" s="44">
        <f t="shared" si="148"/>
        <v>0</v>
      </c>
      <c r="G757" s="44">
        <f t="shared" si="148"/>
        <v>0</v>
      </c>
      <c r="H757" s="44">
        <f t="shared" si="149"/>
        <v>0</v>
      </c>
      <c r="I757" s="44">
        <f t="shared" si="150"/>
        <v>0</v>
      </c>
      <c r="J757" s="44">
        <f t="shared" si="151"/>
        <v>0</v>
      </c>
      <c r="K757" s="44">
        <f t="shared" si="152"/>
        <v>0</v>
      </c>
      <c r="L757" s="44">
        <f t="shared" si="153"/>
        <v>0</v>
      </c>
      <c r="M757" s="44">
        <f t="shared" ca="1" si="158"/>
        <v>-7.6344211016142547E-4</v>
      </c>
      <c r="N757" s="44">
        <f t="shared" ca="1" si="154"/>
        <v>0</v>
      </c>
      <c r="O757" s="124">
        <f t="shared" ca="1" si="155"/>
        <v>0</v>
      </c>
      <c r="P757" s="44">
        <f t="shared" ca="1" si="156"/>
        <v>0</v>
      </c>
      <c r="Q757" s="44">
        <f t="shared" ca="1" si="157"/>
        <v>0</v>
      </c>
      <c r="R757" s="28">
        <f t="shared" ca="1" si="159"/>
        <v>7.6344211016142547E-4</v>
      </c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</row>
    <row r="758" spans="1:35">
      <c r="A758" s="28"/>
      <c r="B758" s="28"/>
      <c r="C758" s="121"/>
      <c r="D758" s="123">
        <f t="shared" si="147"/>
        <v>0</v>
      </c>
      <c r="E758" s="123">
        <f t="shared" si="147"/>
        <v>0</v>
      </c>
      <c r="F758" s="44">
        <f t="shared" si="148"/>
        <v>0</v>
      </c>
      <c r="G758" s="44">
        <f t="shared" si="148"/>
        <v>0</v>
      </c>
      <c r="H758" s="44">
        <f t="shared" si="149"/>
        <v>0</v>
      </c>
      <c r="I758" s="44">
        <f t="shared" si="150"/>
        <v>0</v>
      </c>
      <c r="J758" s="44">
        <f t="shared" si="151"/>
        <v>0</v>
      </c>
      <c r="K758" s="44">
        <f t="shared" si="152"/>
        <v>0</v>
      </c>
      <c r="L758" s="44">
        <f t="shared" si="153"/>
        <v>0</v>
      </c>
      <c r="M758" s="44">
        <f t="shared" ca="1" si="158"/>
        <v>-7.6344211016142547E-4</v>
      </c>
      <c r="N758" s="44">
        <f t="shared" ca="1" si="154"/>
        <v>0</v>
      </c>
      <c r="O758" s="124">
        <f t="shared" ca="1" si="155"/>
        <v>0</v>
      </c>
      <c r="P758" s="44">
        <f t="shared" ca="1" si="156"/>
        <v>0</v>
      </c>
      <c r="Q758" s="44">
        <f t="shared" ca="1" si="157"/>
        <v>0</v>
      </c>
      <c r="R758" s="28">
        <f t="shared" ca="1" si="159"/>
        <v>7.6344211016142547E-4</v>
      </c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</row>
    <row r="759" spans="1:35">
      <c r="A759" s="28"/>
      <c r="B759" s="28"/>
      <c r="C759" s="121"/>
      <c r="D759" s="123">
        <f t="shared" si="147"/>
        <v>0</v>
      </c>
      <c r="E759" s="123">
        <f t="shared" si="147"/>
        <v>0</v>
      </c>
      <c r="F759" s="44">
        <f t="shared" si="148"/>
        <v>0</v>
      </c>
      <c r="G759" s="44">
        <f t="shared" si="148"/>
        <v>0</v>
      </c>
      <c r="H759" s="44">
        <f t="shared" si="149"/>
        <v>0</v>
      </c>
      <c r="I759" s="44">
        <f t="shared" si="150"/>
        <v>0</v>
      </c>
      <c r="J759" s="44">
        <f t="shared" si="151"/>
        <v>0</v>
      </c>
      <c r="K759" s="44">
        <f t="shared" si="152"/>
        <v>0</v>
      </c>
      <c r="L759" s="44">
        <f t="shared" si="153"/>
        <v>0</v>
      </c>
      <c r="M759" s="44">
        <f t="shared" ca="1" si="158"/>
        <v>-7.6344211016142547E-4</v>
      </c>
      <c r="N759" s="44">
        <f t="shared" ca="1" si="154"/>
        <v>0</v>
      </c>
      <c r="O759" s="124">
        <f t="shared" ca="1" si="155"/>
        <v>0</v>
      </c>
      <c r="P759" s="44">
        <f t="shared" ca="1" si="156"/>
        <v>0</v>
      </c>
      <c r="Q759" s="44">
        <f t="shared" ca="1" si="157"/>
        <v>0</v>
      </c>
      <c r="R759" s="28">
        <f t="shared" ca="1" si="159"/>
        <v>7.6344211016142547E-4</v>
      </c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</row>
    <row r="760" spans="1:35">
      <c r="A760" s="28"/>
      <c r="B760" s="28"/>
      <c r="C760" s="121"/>
      <c r="D760" s="123">
        <f t="shared" si="147"/>
        <v>0</v>
      </c>
      <c r="E760" s="123">
        <f t="shared" si="147"/>
        <v>0</v>
      </c>
      <c r="F760" s="44">
        <f t="shared" si="148"/>
        <v>0</v>
      </c>
      <c r="G760" s="44">
        <f t="shared" si="148"/>
        <v>0</v>
      </c>
      <c r="H760" s="44">
        <f t="shared" si="149"/>
        <v>0</v>
      </c>
      <c r="I760" s="44">
        <f t="shared" si="150"/>
        <v>0</v>
      </c>
      <c r="J760" s="44">
        <f t="shared" si="151"/>
        <v>0</v>
      </c>
      <c r="K760" s="44">
        <f t="shared" si="152"/>
        <v>0</v>
      </c>
      <c r="L760" s="44">
        <f t="shared" si="153"/>
        <v>0</v>
      </c>
      <c r="M760" s="44">
        <f t="shared" ca="1" si="158"/>
        <v>-7.6344211016142547E-4</v>
      </c>
      <c r="N760" s="44">
        <f t="shared" ca="1" si="154"/>
        <v>0</v>
      </c>
      <c r="O760" s="124">
        <f t="shared" ca="1" si="155"/>
        <v>0</v>
      </c>
      <c r="P760" s="44">
        <f t="shared" ca="1" si="156"/>
        <v>0</v>
      </c>
      <c r="Q760" s="44">
        <f t="shared" ca="1" si="157"/>
        <v>0</v>
      </c>
      <c r="R760" s="28">
        <f t="shared" ca="1" si="159"/>
        <v>7.6344211016142547E-4</v>
      </c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</row>
    <row r="761" spans="1:35">
      <c r="A761" s="28"/>
      <c r="B761" s="28"/>
      <c r="C761" s="121"/>
      <c r="D761" s="123">
        <f t="shared" si="147"/>
        <v>0</v>
      </c>
      <c r="E761" s="123">
        <f t="shared" si="147"/>
        <v>0</v>
      </c>
      <c r="F761" s="44">
        <f t="shared" si="148"/>
        <v>0</v>
      </c>
      <c r="G761" s="44">
        <f t="shared" si="148"/>
        <v>0</v>
      </c>
      <c r="H761" s="44">
        <f t="shared" si="149"/>
        <v>0</v>
      </c>
      <c r="I761" s="44">
        <f t="shared" si="150"/>
        <v>0</v>
      </c>
      <c r="J761" s="44">
        <f t="shared" si="151"/>
        <v>0</v>
      </c>
      <c r="K761" s="44">
        <f t="shared" si="152"/>
        <v>0</v>
      </c>
      <c r="L761" s="44">
        <f t="shared" si="153"/>
        <v>0</v>
      </c>
      <c r="M761" s="44">
        <f t="shared" ca="1" si="158"/>
        <v>-7.6344211016142547E-4</v>
      </c>
      <c r="N761" s="44">
        <f t="shared" ca="1" si="154"/>
        <v>0</v>
      </c>
      <c r="O761" s="124">
        <f t="shared" ca="1" si="155"/>
        <v>0</v>
      </c>
      <c r="P761" s="44">
        <f t="shared" ca="1" si="156"/>
        <v>0</v>
      </c>
      <c r="Q761" s="44">
        <f t="shared" ca="1" si="157"/>
        <v>0</v>
      </c>
      <c r="R761" s="28">
        <f t="shared" ca="1" si="159"/>
        <v>7.6344211016142547E-4</v>
      </c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</row>
    <row r="762" spans="1:35">
      <c r="A762" s="28"/>
      <c r="B762" s="28"/>
      <c r="C762" s="121"/>
      <c r="D762" s="123">
        <f t="shared" si="147"/>
        <v>0</v>
      </c>
      <c r="E762" s="123">
        <f t="shared" si="147"/>
        <v>0</v>
      </c>
      <c r="F762" s="44">
        <f t="shared" si="148"/>
        <v>0</v>
      </c>
      <c r="G762" s="44">
        <f t="shared" si="148"/>
        <v>0</v>
      </c>
      <c r="H762" s="44">
        <f t="shared" si="149"/>
        <v>0</v>
      </c>
      <c r="I762" s="44">
        <f t="shared" si="150"/>
        <v>0</v>
      </c>
      <c r="J762" s="44">
        <f t="shared" si="151"/>
        <v>0</v>
      </c>
      <c r="K762" s="44">
        <f t="shared" si="152"/>
        <v>0</v>
      </c>
      <c r="L762" s="44">
        <f t="shared" si="153"/>
        <v>0</v>
      </c>
      <c r="M762" s="44">
        <f t="shared" ca="1" si="158"/>
        <v>-7.6344211016142547E-4</v>
      </c>
      <c r="N762" s="44">
        <f t="shared" ca="1" si="154"/>
        <v>0</v>
      </c>
      <c r="O762" s="124">
        <f t="shared" ca="1" si="155"/>
        <v>0</v>
      </c>
      <c r="P762" s="44">
        <f t="shared" ca="1" si="156"/>
        <v>0</v>
      </c>
      <c r="Q762" s="44">
        <f t="shared" ca="1" si="157"/>
        <v>0</v>
      </c>
      <c r="R762" s="28">
        <f t="shared" ca="1" si="159"/>
        <v>7.6344211016142547E-4</v>
      </c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</row>
    <row r="763" spans="1:35">
      <c r="A763" s="28"/>
      <c r="B763" s="28"/>
      <c r="C763" s="121"/>
      <c r="D763" s="123">
        <f t="shared" si="147"/>
        <v>0</v>
      </c>
      <c r="E763" s="123">
        <f t="shared" si="147"/>
        <v>0</v>
      </c>
      <c r="F763" s="44">
        <f t="shared" si="148"/>
        <v>0</v>
      </c>
      <c r="G763" s="44">
        <f t="shared" si="148"/>
        <v>0</v>
      </c>
      <c r="H763" s="44">
        <f t="shared" si="149"/>
        <v>0</v>
      </c>
      <c r="I763" s="44">
        <f t="shared" si="150"/>
        <v>0</v>
      </c>
      <c r="J763" s="44">
        <f t="shared" si="151"/>
        <v>0</v>
      </c>
      <c r="K763" s="44">
        <f t="shared" si="152"/>
        <v>0</v>
      </c>
      <c r="L763" s="44">
        <f t="shared" si="153"/>
        <v>0</v>
      </c>
      <c r="M763" s="44">
        <f t="shared" ca="1" si="158"/>
        <v>-7.6344211016142547E-4</v>
      </c>
      <c r="N763" s="44">
        <f t="shared" ca="1" si="154"/>
        <v>0</v>
      </c>
      <c r="O763" s="124">
        <f t="shared" ca="1" si="155"/>
        <v>0</v>
      </c>
      <c r="P763" s="44">
        <f t="shared" ca="1" si="156"/>
        <v>0</v>
      </c>
      <c r="Q763" s="44">
        <f t="shared" ca="1" si="157"/>
        <v>0</v>
      </c>
      <c r="R763" s="28">
        <f t="shared" ca="1" si="159"/>
        <v>7.6344211016142547E-4</v>
      </c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</row>
    <row r="764" spans="1:35">
      <c r="A764" s="28"/>
      <c r="B764" s="28"/>
      <c r="C764" s="121"/>
      <c r="D764" s="123">
        <f t="shared" si="147"/>
        <v>0</v>
      </c>
      <c r="E764" s="123">
        <f t="shared" si="147"/>
        <v>0</v>
      </c>
      <c r="F764" s="44">
        <f t="shared" si="148"/>
        <v>0</v>
      </c>
      <c r="G764" s="44">
        <f t="shared" si="148"/>
        <v>0</v>
      </c>
      <c r="H764" s="44">
        <f t="shared" si="149"/>
        <v>0</v>
      </c>
      <c r="I764" s="44">
        <f t="shared" si="150"/>
        <v>0</v>
      </c>
      <c r="J764" s="44">
        <f t="shared" si="151"/>
        <v>0</v>
      </c>
      <c r="K764" s="44">
        <f t="shared" si="152"/>
        <v>0</v>
      </c>
      <c r="L764" s="44">
        <f t="shared" si="153"/>
        <v>0</v>
      </c>
      <c r="M764" s="44">
        <f t="shared" ca="1" si="158"/>
        <v>-7.6344211016142547E-4</v>
      </c>
      <c r="N764" s="44">
        <f t="shared" ca="1" si="154"/>
        <v>0</v>
      </c>
      <c r="O764" s="124">
        <f t="shared" ca="1" si="155"/>
        <v>0</v>
      </c>
      <c r="P764" s="44">
        <f t="shared" ca="1" si="156"/>
        <v>0</v>
      </c>
      <c r="Q764" s="44">
        <f t="shared" ca="1" si="157"/>
        <v>0</v>
      </c>
      <c r="R764" s="28">
        <f t="shared" ca="1" si="159"/>
        <v>7.6344211016142547E-4</v>
      </c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</row>
    <row r="765" spans="1:35">
      <c r="A765" s="28"/>
      <c r="B765" s="28"/>
      <c r="C765" s="121"/>
      <c r="D765" s="123">
        <f t="shared" si="147"/>
        <v>0</v>
      </c>
      <c r="E765" s="123">
        <f t="shared" si="147"/>
        <v>0</v>
      </c>
      <c r="F765" s="44">
        <f t="shared" si="148"/>
        <v>0</v>
      </c>
      <c r="G765" s="44">
        <f t="shared" si="148"/>
        <v>0</v>
      </c>
      <c r="H765" s="44">
        <f t="shared" si="149"/>
        <v>0</v>
      </c>
      <c r="I765" s="44">
        <f t="shared" si="150"/>
        <v>0</v>
      </c>
      <c r="J765" s="44">
        <f t="shared" si="151"/>
        <v>0</v>
      </c>
      <c r="K765" s="44">
        <f t="shared" si="152"/>
        <v>0</v>
      </c>
      <c r="L765" s="44">
        <f t="shared" si="153"/>
        <v>0</v>
      </c>
      <c r="M765" s="44">
        <f t="shared" ca="1" si="158"/>
        <v>-7.6344211016142547E-4</v>
      </c>
      <c r="N765" s="44">
        <f t="shared" ca="1" si="154"/>
        <v>0</v>
      </c>
      <c r="O765" s="124">
        <f t="shared" ca="1" si="155"/>
        <v>0</v>
      </c>
      <c r="P765" s="44">
        <f t="shared" ca="1" si="156"/>
        <v>0</v>
      </c>
      <c r="Q765" s="44">
        <f t="shared" ca="1" si="157"/>
        <v>0</v>
      </c>
      <c r="R765" s="28">
        <f t="shared" ca="1" si="159"/>
        <v>7.6344211016142547E-4</v>
      </c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</row>
    <row r="766" spans="1:35">
      <c r="A766" s="28"/>
      <c r="B766" s="28"/>
      <c r="C766" s="121"/>
      <c r="D766" s="123">
        <f t="shared" si="147"/>
        <v>0</v>
      </c>
      <c r="E766" s="123">
        <f t="shared" si="147"/>
        <v>0</v>
      </c>
      <c r="F766" s="44">
        <f t="shared" si="148"/>
        <v>0</v>
      </c>
      <c r="G766" s="44">
        <f t="shared" si="148"/>
        <v>0</v>
      </c>
      <c r="H766" s="44">
        <f t="shared" si="149"/>
        <v>0</v>
      </c>
      <c r="I766" s="44">
        <f t="shared" si="150"/>
        <v>0</v>
      </c>
      <c r="J766" s="44">
        <f t="shared" si="151"/>
        <v>0</v>
      </c>
      <c r="K766" s="44">
        <f t="shared" si="152"/>
        <v>0</v>
      </c>
      <c r="L766" s="44">
        <f t="shared" si="153"/>
        <v>0</v>
      </c>
      <c r="M766" s="44">
        <f t="shared" ca="1" si="158"/>
        <v>-7.6344211016142547E-4</v>
      </c>
      <c r="N766" s="44">
        <f t="shared" ca="1" si="154"/>
        <v>0</v>
      </c>
      <c r="O766" s="124">
        <f t="shared" ca="1" si="155"/>
        <v>0</v>
      </c>
      <c r="P766" s="44">
        <f t="shared" ca="1" si="156"/>
        <v>0</v>
      </c>
      <c r="Q766" s="44">
        <f t="shared" ca="1" si="157"/>
        <v>0</v>
      </c>
      <c r="R766" s="28">
        <f t="shared" ca="1" si="159"/>
        <v>7.6344211016142547E-4</v>
      </c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</row>
    <row r="767" spans="1:35">
      <c r="A767" s="28"/>
      <c r="B767" s="28"/>
      <c r="C767" s="121"/>
      <c r="D767" s="123">
        <f t="shared" si="147"/>
        <v>0</v>
      </c>
      <c r="E767" s="123">
        <f t="shared" si="147"/>
        <v>0</v>
      </c>
      <c r="F767" s="44">
        <f t="shared" si="148"/>
        <v>0</v>
      </c>
      <c r="G767" s="44">
        <f t="shared" si="148"/>
        <v>0</v>
      </c>
      <c r="H767" s="44">
        <f t="shared" si="149"/>
        <v>0</v>
      </c>
      <c r="I767" s="44">
        <f t="shared" si="150"/>
        <v>0</v>
      </c>
      <c r="J767" s="44">
        <f t="shared" si="151"/>
        <v>0</v>
      </c>
      <c r="K767" s="44">
        <f t="shared" si="152"/>
        <v>0</v>
      </c>
      <c r="L767" s="44">
        <f t="shared" si="153"/>
        <v>0</v>
      </c>
      <c r="M767" s="44">
        <f t="shared" ca="1" si="158"/>
        <v>-7.6344211016142547E-4</v>
      </c>
      <c r="N767" s="44">
        <f t="shared" ca="1" si="154"/>
        <v>0</v>
      </c>
      <c r="O767" s="124">
        <f t="shared" ca="1" si="155"/>
        <v>0</v>
      </c>
      <c r="P767" s="44">
        <f t="shared" ca="1" si="156"/>
        <v>0</v>
      </c>
      <c r="Q767" s="44">
        <f t="shared" ca="1" si="157"/>
        <v>0</v>
      </c>
      <c r="R767" s="28">
        <f t="shared" ca="1" si="159"/>
        <v>7.6344211016142547E-4</v>
      </c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</row>
    <row r="768" spans="1:35">
      <c r="A768" s="28"/>
      <c r="B768" s="28"/>
      <c r="C768" s="121"/>
      <c r="D768" s="123">
        <f t="shared" si="147"/>
        <v>0</v>
      </c>
      <c r="E768" s="123">
        <f t="shared" si="147"/>
        <v>0</v>
      </c>
      <c r="F768" s="44">
        <f t="shared" si="148"/>
        <v>0</v>
      </c>
      <c r="G768" s="44">
        <f t="shared" si="148"/>
        <v>0</v>
      </c>
      <c r="H768" s="44">
        <f t="shared" si="149"/>
        <v>0</v>
      </c>
      <c r="I768" s="44">
        <f t="shared" si="150"/>
        <v>0</v>
      </c>
      <c r="J768" s="44">
        <f t="shared" si="151"/>
        <v>0</v>
      </c>
      <c r="K768" s="44">
        <f t="shared" si="152"/>
        <v>0</v>
      </c>
      <c r="L768" s="44">
        <f t="shared" si="153"/>
        <v>0</v>
      </c>
      <c r="M768" s="44">
        <f t="shared" ca="1" si="158"/>
        <v>-7.6344211016142547E-4</v>
      </c>
      <c r="N768" s="44">
        <f t="shared" ca="1" si="154"/>
        <v>0</v>
      </c>
      <c r="O768" s="124">
        <f t="shared" ca="1" si="155"/>
        <v>0</v>
      </c>
      <c r="P768" s="44">
        <f t="shared" ca="1" si="156"/>
        <v>0</v>
      </c>
      <c r="Q768" s="44">
        <f t="shared" ca="1" si="157"/>
        <v>0</v>
      </c>
      <c r="R768" s="28">
        <f t="shared" ca="1" si="159"/>
        <v>7.6344211016142547E-4</v>
      </c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</row>
    <row r="769" spans="1:35">
      <c r="A769" s="28"/>
      <c r="B769" s="28"/>
      <c r="C769" s="121"/>
      <c r="D769" s="123">
        <f t="shared" si="147"/>
        <v>0</v>
      </c>
      <c r="E769" s="123">
        <f t="shared" si="147"/>
        <v>0</v>
      </c>
      <c r="F769" s="44">
        <f t="shared" si="148"/>
        <v>0</v>
      </c>
      <c r="G769" s="44">
        <f t="shared" si="148"/>
        <v>0</v>
      </c>
      <c r="H769" s="44">
        <f t="shared" si="149"/>
        <v>0</v>
      </c>
      <c r="I769" s="44">
        <f t="shared" si="150"/>
        <v>0</v>
      </c>
      <c r="J769" s="44">
        <f t="shared" si="151"/>
        <v>0</v>
      </c>
      <c r="K769" s="44">
        <f t="shared" si="152"/>
        <v>0</v>
      </c>
      <c r="L769" s="44">
        <f t="shared" si="153"/>
        <v>0</v>
      </c>
      <c r="M769" s="44">
        <f t="shared" ca="1" si="158"/>
        <v>-7.6344211016142547E-4</v>
      </c>
      <c r="N769" s="44">
        <f t="shared" ca="1" si="154"/>
        <v>0</v>
      </c>
      <c r="O769" s="124">
        <f t="shared" ca="1" si="155"/>
        <v>0</v>
      </c>
      <c r="P769" s="44">
        <f t="shared" ca="1" si="156"/>
        <v>0</v>
      </c>
      <c r="Q769" s="44">
        <f t="shared" ca="1" si="157"/>
        <v>0</v>
      </c>
      <c r="R769" s="28">
        <f t="shared" ca="1" si="159"/>
        <v>7.6344211016142547E-4</v>
      </c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</row>
    <row r="770" spans="1:35">
      <c r="A770" s="28"/>
      <c r="B770" s="28"/>
      <c r="C770" s="121"/>
      <c r="D770" s="123">
        <f t="shared" si="147"/>
        <v>0</v>
      </c>
      <c r="E770" s="123">
        <f t="shared" si="147"/>
        <v>0</v>
      </c>
      <c r="F770" s="44">
        <f t="shared" si="148"/>
        <v>0</v>
      </c>
      <c r="G770" s="44">
        <f t="shared" si="148"/>
        <v>0</v>
      </c>
      <c r="H770" s="44">
        <f t="shared" si="149"/>
        <v>0</v>
      </c>
      <c r="I770" s="44">
        <f t="shared" si="150"/>
        <v>0</v>
      </c>
      <c r="J770" s="44">
        <f t="shared" si="151"/>
        <v>0</v>
      </c>
      <c r="K770" s="44">
        <f t="shared" si="152"/>
        <v>0</v>
      </c>
      <c r="L770" s="44">
        <f t="shared" si="153"/>
        <v>0</v>
      </c>
      <c r="M770" s="44">
        <f t="shared" ca="1" si="158"/>
        <v>-7.6344211016142547E-4</v>
      </c>
      <c r="N770" s="44">
        <f t="shared" ca="1" si="154"/>
        <v>0</v>
      </c>
      <c r="O770" s="124">
        <f t="shared" ca="1" si="155"/>
        <v>0</v>
      </c>
      <c r="P770" s="44">
        <f t="shared" ca="1" si="156"/>
        <v>0</v>
      </c>
      <c r="Q770" s="44">
        <f t="shared" ca="1" si="157"/>
        <v>0</v>
      </c>
      <c r="R770" s="28">
        <f t="shared" ca="1" si="159"/>
        <v>7.6344211016142547E-4</v>
      </c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</row>
    <row r="771" spans="1:35">
      <c r="A771" s="28"/>
      <c r="B771" s="28"/>
      <c r="C771" s="121"/>
      <c r="D771" s="123">
        <f t="shared" si="147"/>
        <v>0</v>
      </c>
      <c r="E771" s="123">
        <f t="shared" si="147"/>
        <v>0</v>
      </c>
      <c r="F771" s="44">
        <f t="shared" si="148"/>
        <v>0</v>
      </c>
      <c r="G771" s="44">
        <f t="shared" si="148"/>
        <v>0</v>
      </c>
      <c r="H771" s="44">
        <f t="shared" si="149"/>
        <v>0</v>
      </c>
      <c r="I771" s="44">
        <f t="shared" si="150"/>
        <v>0</v>
      </c>
      <c r="J771" s="44">
        <f t="shared" si="151"/>
        <v>0</v>
      </c>
      <c r="K771" s="44">
        <f t="shared" si="152"/>
        <v>0</v>
      </c>
      <c r="L771" s="44">
        <f t="shared" si="153"/>
        <v>0</v>
      </c>
      <c r="M771" s="44">
        <f t="shared" ca="1" si="158"/>
        <v>-7.6344211016142547E-4</v>
      </c>
      <c r="N771" s="44">
        <f t="shared" ca="1" si="154"/>
        <v>0</v>
      </c>
      <c r="O771" s="124">
        <f t="shared" ca="1" si="155"/>
        <v>0</v>
      </c>
      <c r="P771" s="44">
        <f t="shared" ca="1" si="156"/>
        <v>0</v>
      </c>
      <c r="Q771" s="44">
        <f t="shared" ca="1" si="157"/>
        <v>0</v>
      </c>
      <c r="R771" s="28">
        <f t="shared" ca="1" si="159"/>
        <v>7.6344211016142547E-4</v>
      </c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</row>
    <row r="772" spans="1:35">
      <c r="A772" s="28"/>
      <c r="B772" s="28"/>
      <c r="C772" s="121"/>
      <c r="D772" s="123">
        <f t="shared" si="147"/>
        <v>0</v>
      </c>
      <c r="E772" s="123">
        <f t="shared" si="147"/>
        <v>0</v>
      </c>
      <c r="F772" s="44">
        <f t="shared" si="148"/>
        <v>0</v>
      </c>
      <c r="G772" s="44">
        <f t="shared" si="148"/>
        <v>0</v>
      </c>
      <c r="H772" s="44">
        <f t="shared" si="149"/>
        <v>0</v>
      </c>
      <c r="I772" s="44">
        <f t="shared" si="150"/>
        <v>0</v>
      </c>
      <c r="J772" s="44">
        <f t="shared" si="151"/>
        <v>0</v>
      </c>
      <c r="K772" s="44">
        <f t="shared" si="152"/>
        <v>0</v>
      </c>
      <c r="L772" s="44">
        <f t="shared" si="153"/>
        <v>0</v>
      </c>
      <c r="M772" s="44">
        <f t="shared" ca="1" si="158"/>
        <v>-7.6344211016142547E-4</v>
      </c>
      <c r="N772" s="44">
        <f t="shared" ca="1" si="154"/>
        <v>0</v>
      </c>
      <c r="O772" s="124">
        <f t="shared" ca="1" si="155"/>
        <v>0</v>
      </c>
      <c r="P772" s="44">
        <f t="shared" ca="1" si="156"/>
        <v>0</v>
      </c>
      <c r="Q772" s="44">
        <f t="shared" ca="1" si="157"/>
        <v>0</v>
      </c>
      <c r="R772" s="28">
        <f t="shared" ca="1" si="159"/>
        <v>7.6344211016142547E-4</v>
      </c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</row>
    <row r="773" spans="1:35">
      <c r="A773" s="28"/>
      <c r="B773" s="28"/>
      <c r="C773" s="121"/>
      <c r="D773" s="123">
        <f t="shared" si="147"/>
        <v>0</v>
      </c>
      <c r="E773" s="123">
        <f t="shared" si="147"/>
        <v>0</v>
      </c>
      <c r="F773" s="44">
        <f t="shared" si="148"/>
        <v>0</v>
      </c>
      <c r="G773" s="44">
        <f t="shared" si="148"/>
        <v>0</v>
      </c>
      <c r="H773" s="44">
        <f t="shared" si="149"/>
        <v>0</v>
      </c>
      <c r="I773" s="44">
        <f t="shared" si="150"/>
        <v>0</v>
      </c>
      <c r="J773" s="44">
        <f t="shared" si="151"/>
        <v>0</v>
      </c>
      <c r="K773" s="44">
        <f t="shared" si="152"/>
        <v>0</v>
      </c>
      <c r="L773" s="44">
        <f t="shared" si="153"/>
        <v>0</v>
      </c>
      <c r="M773" s="44">
        <f t="shared" ca="1" si="158"/>
        <v>-7.6344211016142547E-4</v>
      </c>
      <c r="N773" s="44">
        <f t="shared" ca="1" si="154"/>
        <v>0</v>
      </c>
      <c r="O773" s="124">
        <f t="shared" ca="1" si="155"/>
        <v>0</v>
      </c>
      <c r="P773" s="44">
        <f t="shared" ca="1" si="156"/>
        <v>0</v>
      </c>
      <c r="Q773" s="44">
        <f t="shared" ca="1" si="157"/>
        <v>0</v>
      </c>
      <c r="R773" s="28">
        <f t="shared" ca="1" si="159"/>
        <v>7.6344211016142547E-4</v>
      </c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</row>
    <row r="774" spans="1:35">
      <c r="A774" s="28"/>
      <c r="B774" s="28"/>
      <c r="C774" s="121"/>
      <c r="D774" s="123">
        <f t="shared" si="147"/>
        <v>0</v>
      </c>
      <c r="E774" s="123">
        <f t="shared" si="147"/>
        <v>0</v>
      </c>
      <c r="F774" s="44">
        <f t="shared" si="148"/>
        <v>0</v>
      </c>
      <c r="G774" s="44">
        <f t="shared" si="148"/>
        <v>0</v>
      </c>
      <c r="H774" s="44">
        <f t="shared" si="149"/>
        <v>0</v>
      </c>
      <c r="I774" s="44">
        <f t="shared" si="150"/>
        <v>0</v>
      </c>
      <c r="J774" s="44">
        <f t="shared" si="151"/>
        <v>0</v>
      </c>
      <c r="K774" s="44">
        <f t="shared" si="152"/>
        <v>0</v>
      </c>
      <c r="L774" s="44">
        <f t="shared" si="153"/>
        <v>0</v>
      </c>
      <c r="M774" s="44">
        <f t="shared" ca="1" si="158"/>
        <v>-7.6344211016142547E-4</v>
      </c>
      <c r="N774" s="44">
        <f t="shared" ca="1" si="154"/>
        <v>0</v>
      </c>
      <c r="O774" s="124">
        <f t="shared" ca="1" si="155"/>
        <v>0</v>
      </c>
      <c r="P774" s="44">
        <f t="shared" ca="1" si="156"/>
        <v>0</v>
      </c>
      <c r="Q774" s="44">
        <f t="shared" ca="1" si="157"/>
        <v>0</v>
      </c>
      <c r="R774" s="28">
        <f t="shared" ca="1" si="159"/>
        <v>7.6344211016142547E-4</v>
      </c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</row>
    <row r="775" spans="1:35">
      <c r="A775" s="28"/>
      <c r="B775" s="28"/>
      <c r="C775" s="121"/>
      <c r="D775" s="123">
        <f t="shared" si="147"/>
        <v>0</v>
      </c>
      <c r="E775" s="123">
        <f t="shared" si="147"/>
        <v>0</v>
      </c>
      <c r="F775" s="44">
        <f t="shared" si="148"/>
        <v>0</v>
      </c>
      <c r="G775" s="44">
        <f t="shared" si="148"/>
        <v>0</v>
      </c>
      <c r="H775" s="44">
        <f t="shared" si="149"/>
        <v>0</v>
      </c>
      <c r="I775" s="44">
        <f t="shared" si="150"/>
        <v>0</v>
      </c>
      <c r="J775" s="44">
        <f t="shared" si="151"/>
        <v>0</v>
      </c>
      <c r="K775" s="44">
        <f t="shared" si="152"/>
        <v>0</v>
      </c>
      <c r="L775" s="44">
        <f t="shared" si="153"/>
        <v>0</v>
      </c>
      <c r="M775" s="44">
        <f t="shared" ca="1" si="158"/>
        <v>-7.6344211016142547E-4</v>
      </c>
      <c r="N775" s="44">
        <f t="shared" ca="1" si="154"/>
        <v>0</v>
      </c>
      <c r="O775" s="124">
        <f t="shared" ca="1" si="155"/>
        <v>0</v>
      </c>
      <c r="P775" s="44">
        <f t="shared" ca="1" si="156"/>
        <v>0</v>
      </c>
      <c r="Q775" s="44">
        <f t="shared" ca="1" si="157"/>
        <v>0</v>
      </c>
      <c r="R775" s="28">
        <f t="shared" ca="1" si="159"/>
        <v>7.6344211016142547E-4</v>
      </c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</row>
    <row r="776" spans="1:35">
      <c r="A776" s="28"/>
      <c r="B776" s="28"/>
      <c r="C776" s="121"/>
      <c r="D776" s="123">
        <f t="shared" si="147"/>
        <v>0</v>
      </c>
      <c r="E776" s="123">
        <f t="shared" si="147"/>
        <v>0</v>
      </c>
      <c r="F776" s="44">
        <f t="shared" si="148"/>
        <v>0</v>
      </c>
      <c r="G776" s="44">
        <f t="shared" si="148"/>
        <v>0</v>
      </c>
      <c r="H776" s="44">
        <f t="shared" si="149"/>
        <v>0</v>
      </c>
      <c r="I776" s="44">
        <f t="shared" si="150"/>
        <v>0</v>
      </c>
      <c r="J776" s="44">
        <f t="shared" si="151"/>
        <v>0</v>
      </c>
      <c r="K776" s="44">
        <f t="shared" si="152"/>
        <v>0</v>
      </c>
      <c r="L776" s="44">
        <f t="shared" si="153"/>
        <v>0</v>
      </c>
      <c r="M776" s="44">
        <f t="shared" ca="1" si="158"/>
        <v>-7.6344211016142547E-4</v>
      </c>
      <c r="N776" s="44">
        <f t="shared" ca="1" si="154"/>
        <v>0</v>
      </c>
      <c r="O776" s="124">
        <f t="shared" ca="1" si="155"/>
        <v>0</v>
      </c>
      <c r="P776" s="44">
        <f t="shared" ca="1" si="156"/>
        <v>0</v>
      </c>
      <c r="Q776" s="44">
        <f t="shared" ca="1" si="157"/>
        <v>0</v>
      </c>
      <c r="R776" s="28">
        <f t="shared" ca="1" si="159"/>
        <v>7.6344211016142547E-4</v>
      </c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</row>
    <row r="777" spans="1:35">
      <c r="A777" s="28"/>
      <c r="B777" s="28"/>
      <c r="C777" s="121"/>
      <c r="D777" s="123">
        <f t="shared" si="147"/>
        <v>0</v>
      </c>
      <c r="E777" s="123">
        <f t="shared" si="147"/>
        <v>0</v>
      </c>
      <c r="F777" s="44">
        <f t="shared" si="148"/>
        <v>0</v>
      </c>
      <c r="G777" s="44">
        <f t="shared" si="148"/>
        <v>0</v>
      </c>
      <c r="H777" s="44">
        <f t="shared" si="149"/>
        <v>0</v>
      </c>
      <c r="I777" s="44">
        <f t="shared" si="150"/>
        <v>0</v>
      </c>
      <c r="J777" s="44">
        <f t="shared" si="151"/>
        <v>0</v>
      </c>
      <c r="K777" s="44">
        <f t="shared" si="152"/>
        <v>0</v>
      </c>
      <c r="L777" s="44">
        <f t="shared" si="153"/>
        <v>0</v>
      </c>
      <c r="M777" s="44">
        <f t="shared" ca="1" si="158"/>
        <v>-7.6344211016142547E-4</v>
      </c>
      <c r="N777" s="44">
        <f t="shared" ca="1" si="154"/>
        <v>0</v>
      </c>
      <c r="O777" s="124">
        <f t="shared" ca="1" si="155"/>
        <v>0</v>
      </c>
      <c r="P777" s="44">
        <f t="shared" ca="1" si="156"/>
        <v>0</v>
      </c>
      <c r="Q777" s="44">
        <f t="shared" ca="1" si="157"/>
        <v>0</v>
      </c>
      <c r="R777" s="28">
        <f t="shared" ca="1" si="159"/>
        <v>7.6344211016142547E-4</v>
      </c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</row>
    <row r="778" spans="1:35">
      <c r="A778" s="28"/>
      <c r="B778" s="28"/>
      <c r="C778" s="121"/>
      <c r="D778" s="123">
        <f t="shared" si="147"/>
        <v>0</v>
      </c>
      <c r="E778" s="123">
        <f t="shared" si="147"/>
        <v>0</v>
      </c>
      <c r="F778" s="44">
        <f t="shared" si="148"/>
        <v>0</v>
      </c>
      <c r="G778" s="44">
        <f t="shared" si="148"/>
        <v>0</v>
      </c>
      <c r="H778" s="44">
        <f t="shared" si="149"/>
        <v>0</v>
      </c>
      <c r="I778" s="44">
        <f t="shared" si="150"/>
        <v>0</v>
      </c>
      <c r="J778" s="44">
        <f t="shared" si="151"/>
        <v>0</v>
      </c>
      <c r="K778" s="44">
        <f t="shared" si="152"/>
        <v>0</v>
      </c>
      <c r="L778" s="44">
        <f t="shared" si="153"/>
        <v>0</v>
      </c>
      <c r="M778" s="44">
        <f t="shared" ca="1" si="158"/>
        <v>-7.6344211016142547E-4</v>
      </c>
      <c r="N778" s="44">
        <f t="shared" ca="1" si="154"/>
        <v>0</v>
      </c>
      <c r="O778" s="124">
        <f t="shared" ca="1" si="155"/>
        <v>0</v>
      </c>
      <c r="P778" s="44">
        <f t="shared" ca="1" si="156"/>
        <v>0</v>
      </c>
      <c r="Q778" s="44">
        <f t="shared" ca="1" si="157"/>
        <v>0</v>
      </c>
      <c r="R778" s="28">
        <f t="shared" ca="1" si="159"/>
        <v>7.6344211016142547E-4</v>
      </c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</row>
    <row r="779" spans="1:35">
      <c r="A779" s="28"/>
      <c r="B779" s="28"/>
      <c r="C779" s="121"/>
      <c r="D779" s="123">
        <f t="shared" si="147"/>
        <v>0</v>
      </c>
      <c r="E779" s="123">
        <f t="shared" si="147"/>
        <v>0</v>
      </c>
      <c r="F779" s="44">
        <f t="shared" si="148"/>
        <v>0</v>
      </c>
      <c r="G779" s="44">
        <f t="shared" si="148"/>
        <v>0</v>
      </c>
      <c r="H779" s="44">
        <f t="shared" si="149"/>
        <v>0</v>
      </c>
      <c r="I779" s="44">
        <f t="shared" si="150"/>
        <v>0</v>
      </c>
      <c r="J779" s="44">
        <f t="shared" si="151"/>
        <v>0</v>
      </c>
      <c r="K779" s="44">
        <f t="shared" si="152"/>
        <v>0</v>
      </c>
      <c r="L779" s="44">
        <f t="shared" si="153"/>
        <v>0</v>
      </c>
      <c r="M779" s="44">
        <f t="shared" ca="1" si="158"/>
        <v>-7.6344211016142547E-4</v>
      </c>
      <c r="N779" s="44">
        <f t="shared" ca="1" si="154"/>
        <v>0</v>
      </c>
      <c r="O779" s="124">
        <f t="shared" ca="1" si="155"/>
        <v>0</v>
      </c>
      <c r="P779" s="44">
        <f t="shared" ca="1" si="156"/>
        <v>0</v>
      </c>
      <c r="Q779" s="44">
        <f t="shared" ca="1" si="157"/>
        <v>0</v>
      </c>
      <c r="R779" s="28">
        <f t="shared" ca="1" si="159"/>
        <v>7.6344211016142547E-4</v>
      </c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</row>
    <row r="780" spans="1:35">
      <c r="A780" s="28"/>
      <c r="B780" s="28"/>
      <c r="C780" s="121"/>
      <c r="D780" s="123">
        <f t="shared" si="147"/>
        <v>0</v>
      </c>
      <c r="E780" s="123">
        <f t="shared" si="147"/>
        <v>0</v>
      </c>
      <c r="F780" s="44">
        <f t="shared" si="148"/>
        <v>0</v>
      </c>
      <c r="G780" s="44">
        <f t="shared" si="148"/>
        <v>0</v>
      </c>
      <c r="H780" s="44">
        <f t="shared" si="149"/>
        <v>0</v>
      </c>
      <c r="I780" s="44">
        <f t="shared" si="150"/>
        <v>0</v>
      </c>
      <c r="J780" s="44">
        <f t="shared" si="151"/>
        <v>0</v>
      </c>
      <c r="K780" s="44">
        <f t="shared" si="152"/>
        <v>0</v>
      </c>
      <c r="L780" s="44">
        <f t="shared" si="153"/>
        <v>0</v>
      </c>
      <c r="M780" s="44">
        <f t="shared" ca="1" si="158"/>
        <v>-7.6344211016142547E-4</v>
      </c>
      <c r="N780" s="44">
        <f t="shared" ca="1" si="154"/>
        <v>0</v>
      </c>
      <c r="O780" s="124">
        <f t="shared" ca="1" si="155"/>
        <v>0</v>
      </c>
      <c r="P780" s="44">
        <f t="shared" ca="1" si="156"/>
        <v>0</v>
      </c>
      <c r="Q780" s="44">
        <f t="shared" ca="1" si="157"/>
        <v>0</v>
      </c>
      <c r="R780" s="28">
        <f t="shared" ca="1" si="159"/>
        <v>7.6344211016142547E-4</v>
      </c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</row>
    <row r="781" spans="1:35">
      <c r="A781" s="28"/>
      <c r="B781" s="28"/>
      <c r="C781" s="121"/>
      <c r="D781" s="123">
        <f t="shared" si="147"/>
        <v>0</v>
      </c>
      <c r="E781" s="123">
        <f t="shared" si="147"/>
        <v>0</v>
      </c>
      <c r="F781" s="44">
        <f t="shared" si="148"/>
        <v>0</v>
      </c>
      <c r="G781" s="44">
        <f t="shared" si="148"/>
        <v>0</v>
      </c>
      <c r="H781" s="44">
        <f t="shared" si="149"/>
        <v>0</v>
      </c>
      <c r="I781" s="44">
        <f t="shared" si="150"/>
        <v>0</v>
      </c>
      <c r="J781" s="44">
        <f t="shared" si="151"/>
        <v>0</v>
      </c>
      <c r="K781" s="44">
        <f t="shared" si="152"/>
        <v>0</v>
      </c>
      <c r="L781" s="44">
        <f t="shared" si="153"/>
        <v>0</v>
      </c>
      <c r="M781" s="44">
        <f t="shared" ca="1" si="158"/>
        <v>-7.6344211016142547E-4</v>
      </c>
      <c r="N781" s="44">
        <f t="shared" ca="1" si="154"/>
        <v>0</v>
      </c>
      <c r="O781" s="124">
        <f t="shared" ca="1" si="155"/>
        <v>0</v>
      </c>
      <c r="P781" s="44">
        <f t="shared" ca="1" si="156"/>
        <v>0</v>
      </c>
      <c r="Q781" s="44">
        <f t="shared" ca="1" si="157"/>
        <v>0</v>
      </c>
      <c r="R781" s="28">
        <f t="shared" ca="1" si="159"/>
        <v>7.6344211016142547E-4</v>
      </c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</row>
    <row r="782" spans="1:35">
      <c r="A782" s="28"/>
      <c r="B782" s="28"/>
      <c r="C782" s="121"/>
      <c r="D782" s="123">
        <f t="shared" si="147"/>
        <v>0</v>
      </c>
      <c r="E782" s="123">
        <f t="shared" si="147"/>
        <v>0</v>
      </c>
      <c r="F782" s="44">
        <f t="shared" si="148"/>
        <v>0</v>
      </c>
      <c r="G782" s="44">
        <f t="shared" si="148"/>
        <v>0</v>
      </c>
      <c r="H782" s="44">
        <f t="shared" si="149"/>
        <v>0</v>
      </c>
      <c r="I782" s="44">
        <f t="shared" si="150"/>
        <v>0</v>
      </c>
      <c r="J782" s="44">
        <f t="shared" si="151"/>
        <v>0</v>
      </c>
      <c r="K782" s="44">
        <f t="shared" si="152"/>
        <v>0</v>
      </c>
      <c r="L782" s="44">
        <f t="shared" si="153"/>
        <v>0</v>
      </c>
      <c r="M782" s="44">
        <f t="shared" ca="1" si="158"/>
        <v>-7.6344211016142547E-4</v>
      </c>
      <c r="N782" s="44">
        <f t="shared" ca="1" si="154"/>
        <v>0</v>
      </c>
      <c r="O782" s="124">
        <f t="shared" ca="1" si="155"/>
        <v>0</v>
      </c>
      <c r="P782" s="44">
        <f t="shared" ca="1" si="156"/>
        <v>0</v>
      </c>
      <c r="Q782" s="44">
        <f t="shared" ca="1" si="157"/>
        <v>0</v>
      </c>
      <c r="R782" s="28">
        <f t="shared" ca="1" si="159"/>
        <v>7.6344211016142547E-4</v>
      </c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</row>
    <row r="783" spans="1:35">
      <c r="A783" s="28"/>
      <c r="B783" s="28"/>
      <c r="C783" s="121"/>
      <c r="D783" s="123">
        <f t="shared" ref="D783:E846" si="160">A783/A$18</f>
        <v>0</v>
      </c>
      <c r="E783" s="123">
        <f t="shared" si="160"/>
        <v>0</v>
      </c>
      <c r="F783" s="44">
        <f t="shared" ref="F783:G846" si="161">$C783*D783</f>
        <v>0</v>
      </c>
      <c r="G783" s="44">
        <f t="shared" si="161"/>
        <v>0</v>
      </c>
      <c r="H783" s="44">
        <f t="shared" si="149"/>
        <v>0</v>
      </c>
      <c r="I783" s="44">
        <f t="shared" si="150"/>
        <v>0</v>
      </c>
      <c r="J783" s="44">
        <f t="shared" si="151"/>
        <v>0</v>
      </c>
      <c r="K783" s="44">
        <f t="shared" si="152"/>
        <v>0</v>
      </c>
      <c r="L783" s="44">
        <f t="shared" si="153"/>
        <v>0</v>
      </c>
      <c r="M783" s="44">
        <f t="shared" ca="1" si="158"/>
        <v>-7.6344211016142547E-4</v>
      </c>
      <c r="N783" s="44">
        <f t="shared" ca="1" si="154"/>
        <v>0</v>
      </c>
      <c r="O783" s="124">
        <f t="shared" ca="1" si="155"/>
        <v>0</v>
      </c>
      <c r="P783" s="44">
        <f t="shared" ca="1" si="156"/>
        <v>0</v>
      </c>
      <c r="Q783" s="44">
        <f t="shared" ca="1" si="157"/>
        <v>0</v>
      </c>
      <c r="R783" s="28">
        <f t="shared" ca="1" si="159"/>
        <v>7.6344211016142547E-4</v>
      </c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</row>
    <row r="784" spans="1:35">
      <c r="A784" s="28"/>
      <c r="B784" s="28"/>
      <c r="C784" s="121"/>
      <c r="D784" s="123">
        <f t="shared" si="160"/>
        <v>0</v>
      </c>
      <c r="E784" s="123">
        <f t="shared" si="160"/>
        <v>0</v>
      </c>
      <c r="F784" s="44">
        <f t="shared" si="161"/>
        <v>0</v>
      </c>
      <c r="G784" s="44">
        <f t="shared" si="161"/>
        <v>0</v>
      </c>
      <c r="H784" s="44">
        <f t="shared" ref="H784:H847" si="162">C784*D784*D784</f>
        <v>0</v>
      </c>
      <c r="I784" s="44">
        <f t="shared" ref="I784:I847" si="163">C784*D784*D784*D784</f>
        <v>0</v>
      </c>
      <c r="J784" s="44">
        <f t="shared" ref="J784:J847" si="164">C784*D784*D784*D784*D784</f>
        <v>0</v>
      </c>
      <c r="K784" s="44">
        <f t="shared" ref="K784:K847" si="165">C784*E784*D784</f>
        <v>0</v>
      </c>
      <c r="L784" s="44">
        <f t="shared" ref="L784:L847" si="166">C784*E784*D784*D784</f>
        <v>0</v>
      </c>
      <c r="M784" s="44">
        <f t="shared" ca="1" si="158"/>
        <v>-7.6344211016142547E-4</v>
      </c>
      <c r="N784" s="44">
        <f t="shared" ref="N784:N847" ca="1" si="167">C784*(M784-E784)^2</f>
        <v>0</v>
      </c>
      <c r="O784" s="124">
        <f t="shared" ref="O784:O847" ca="1" si="168">(C784*O$1-O$2*F784+O$3*H784)^2</f>
        <v>0</v>
      </c>
      <c r="P784" s="44">
        <f t="shared" ref="P784:P847" ca="1" si="169">(-C784*O$2+O$4*F784-O$5*H784)^2</f>
        <v>0</v>
      </c>
      <c r="Q784" s="44">
        <f t="shared" ref="Q784:Q847" ca="1" si="170">+(C784*O$3-F784*O$5+H784*O$6)^2</f>
        <v>0</v>
      </c>
      <c r="R784" s="28">
        <f t="shared" ca="1" si="159"/>
        <v>7.6344211016142547E-4</v>
      </c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</row>
    <row r="785" spans="1:35">
      <c r="A785" s="28"/>
      <c r="B785" s="28"/>
      <c r="C785" s="121"/>
      <c r="D785" s="123">
        <f t="shared" si="160"/>
        <v>0</v>
      </c>
      <c r="E785" s="123">
        <f t="shared" si="160"/>
        <v>0</v>
      </c>
      <c r="F785" s="44">
        <f t="shared" si="161"/>
        <v>0</v>
      </c>
      <c r="G785" s="44">
        <f t="shared" si="161"/>
        <v>0</v>
      </c>
      <c r="H785" s="44">
        <f t="shared" si="162"/>
        <v>0</v>
      </c>
      <c r="I785" s="44">
        <f t="shared" si="163"/>
        <v>0</v>
      </c>
      <c r="J785" s="44">
        <f t="shared" si="164"/>
        <v>0</v>
      </c>
      <c r="K785" s="44">
        <f t="shared" si="165"/>
        <v>0</v>
      </c>
      <c r="L785" s="44">
        <f t="shared" si="166"/>
        <v>0</v>
      </c>
      <c r="M785" s="44">
        <f t="shared" ca="1" si="158"/>
        <v>-7.6344211016142547E-4</v>
      </c>
      <c r="N785" s="44">
        <f t="shared" ca="1" si="167"/>
        <v>0</v>
      </c>
      <c r="O785" s="124">
        <f t="shared" ca="1" si="168"/>
        <v>0</v>
      </c>
      <c r="P785" s="44">
        <f t="shared" ca="1" si="169"/>
        <v>0</v>
      </c>
      <c r="Q785" s="44">
        <f t="shared" ca="1" si="170"/>
        <v>0</v>
      </c>
      <c r="R785" s="28">
        <f t="shared" ca="1" si="159"/>
        <v>7.6344211016142547E-4</v>
      </c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</row>
    <row r="786" spans="1:35">
      <c r="A786" s="28"/>
      <c r="B786" s="28"/>
      <c r="C786" s="121"/>
      <c r="D786" s="123">
        <f t="shared" si="160"/>
        <v>0</v>
      </c>
      <c r="E786" s="123">
        <f t="shared" si="160"/>
        <v>0</v>
      </c>
      <c r="F786" s="44">
        <f t="shared" si="161"/>
        <v>0</v>
      </c>
      <c r="G786" s="44">
        <f t="shared" si="161"/>
        <v>0</v>
      </c>
      <c r="H786" s="44">
        <f t="shared" si="162"/>
        <v>0</v>
      </c>
      <c r="I786" s="44">
        <f t="shared" si="163"/>
        <v>0</v>
      </c>
      <c r="J786" s="44">
        <f t="shared" si="164"/>
        <v>0</v>
      </c>
      <c r="K786" s="44">
        <f t="shared" si="165"/>
        <v>0</v>
      </c>
      <c r="L786" s="44">
        <f t="shared" si="166"/>
        <v>0</v>
      </c>
      <c r="M786" s="44">
        <f t="shared" ca="1" si="158"/>
        <v>-7.6344211016142547E-4</v>
      </c>
      <c r="N786" s="44">
        <f t="shared" ca="1" si="167"/>
        <v>0</v>
      </c>
      <c r="O786" s="124">
        <f t="shared" ca="1" si="168"/>
        <v>0</v>
      </c>
      <c r="P786" s="44">
        <f t="shared" ca="1" si="169"/>
        <v>0</v>
      </c>
      <c r="Q786" s="44">
        <f t="shared" ca="1" si="170"/>
        <v>0</v>
      </c>
      <c r="R786" s="28">
        <f t="shared" ca="1" si="159"/>
        <v>7.6344211016142547E-4</v>
      </c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</row>
    <row r="787" spans="1:35">
      <c r="A787" s="28"/>
      <c r="B787" s="28"/>
      <c r="C787" s="121"/>
      <c r="D787" s="123">
        <f t="shared" si="160"/>
        <v>0</v>
      </c>
      <c r="E787" s="123">
        <f t="shared" si="160"/>
        <v>0</v>
      </c>
      <c r="F787" s="44">
        <f t="shared" si="161"/>
        <v>0</v>
      </c>
      <c r="G787" s="44">
        <f t="shared" si="161"/>
        <v>0</v>
      </c>
      <c r="H787" s="44">
        <f t="shared" si="162"/>
        <v>0</v>
      </c>
      <c r="I787" s="44">
        <f t="shared" si="163"/>
        <v>0</v>
      </c>
      <c r="J787" s="44">
        <f t="shared" si="164"/>
        <v>0</v>
      </c>
      <c r="K787" s="44">
        <f t="shared" si="165"/>
        <v>0</v>
      </c>
      <c r="L787" s="44">
        <f t="shared" si="166"/>
        <v>0</v>
      </c>
      <c r="M787" s="44">
        <f t="shared" ca="1" si="158"/>
        <v>-7.6344211016142547E-4</v>
      </c>
      <c r="N787" s="44">
        <f t="shared" ca="1" si="167"/>
        <v>0</v>
      </c>
      <c r="O787" s="124">
        <f t="shared" ca="1" si="168"/>
        <v>0</v>
      </c>
      <c r="P787" s="44">
        <f t="shared" ca="1" si="169"/>
        <v>0</v>
      </c>
      <c r="Q787" s="44">
        <f t="shared" ca="1" si="170"/>
        <v>0</v>
      </c>
      <c r="R787" s="28">
        <f t="shared" ca="1" si="159"/>
        <v>7.6344211016142547E-4</v>
      </c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</row>
    <row r="788" spans="1:35">
      <c r="A788" s="28"/>
      <c r="B788" s="28"/>
      <c r="C788" s="121"/>
      <c r="D788" s="123">
        <f t="shared" si="160"/>
        <v>0</v>
      </c>
      <c r="E788" s="123">
        <f t="shared" si="160"/>
        <v>0</v>
      </c>
      <c r="F788" s="44">
        <f t="shared" si="161"/>
        <v>0</v>
      </c>
      <c r="G788" s="44">
        <f t="shared" si="161"/>
        <v>0</v>
      </c>
      <c r="H788" s="44">
        <f t="shared" si="162"/>
        <v>0</v>
      </c>
      <c r="I788" s="44">
        <f t="shared" si="163"/>
        <v>0</v>
      </c>
      <c r="J788" s="44">
        <f t="shared" si="164"/>
        <v>0</v>
      </c>
      <c r="K788" s="44">
        <f t="shared" si="165"/>
        <v>0</v>
      </c>
      <c r="L788" s="44">
        <f t="shared" si="166"/>
        <v>0</v>
      </c>
      <c r="M788" s="44">
        <f t="shared" ca="1" si="158"/>
        <v>-7.6344211016142547E-4</v>
      </c>
      <c r="N788" s="44">
        <f t="shared" ca="1" si="167"/>
        <v>0</v>
      </c>
      <c r="O788" s="124">
        <f t="shared" ca="1" si="168"/>
        <v>0</v>
      </c>
      <c r="P788" s="44">
        <f t="shared" ca="1" si="169"/>
        <v>0</v>
      </c>
      <c r="Q788" s="44">
        <f t="shared" ca="1" si="170"/>
        <v>0</v>
      </c>
      <c r="R788" s="28">
        <f t="shared" ca="1" si="159"/>
        <v>7.6344211016142547E-4</v>
      </c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</row>
    <row r="789" spans="1:35">
      <c r="A789" s="28"/>
      <c r="B789" s="28"/>
      <c r="C789" s="121"/>
      <c r="D789" s="123">
        <f t="shared" si="160"/>
        <v>0</v>
      </c>
      <c r="E789" s="123">
        <f t="shared" si="160"/>
        <v>0</v>
      </c>
      <c r="F789" s="44">
        <f t="shared" si="161"/>
        <v>0</v>
      </c>
      <c r="G789" s="44">
        <f t="shared" si="161"/>
        <v>0</v>
      </c>
      <c r="H789" s="44">
        <f t="shared" si="162"/>
        <v>0</v>
      </c>
      <c r="I789" s="44">
        <f t="shared" si="163"/>
        <v>0</v>
      </c>
      <c r="J789" s="44">
        <f t="shared" si="164"/>
        <v>0</v>
      </c>
      <c r="K789" s="44">
        <f t="shared" si="165"/>
        <v>0</v>
      </c>
      <c r="L789" s="44">
        <f t="shared" si="166"/>
        <v>0</v>
      </c>
      <c r="M789" s="44">
        <f t="shared" ref="M789:M852" ca="1" si="171">+E$4+E$5*D789+E$6*D789^2</f>
        <v>-7.6344211016142547E-4</v>
      </c>
      <c r="N789" s="44">
        <f t="shared" ca="1" si="167"/>
        <v>0</v>
      </c>
      <c r="O789" s="124">
        <f t="shared" ca="1" si="168"/>
        <v>0</v>
      </c>
      <c r="P789" s="44">
        <f t="shared" ca="1" si="169"/>
        <v>0</v>
      </c>
      <c r="Q789" s="44">
        <f t="shared" ca="1" si="170"/>
        <v>0</v>
      </c>
      <c r="R789" s="28">
        <f t="shared" ref="R789:R852" ca="1" si="172">+E789-M789</f>
        <v>7.6344211016142547E-4</v>
      </c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</row>
    <row r="790" spans="1:35">
      <c r="A790" s="28"/>
      <c r="B790" s="28"/>
      <c r="C790" s="121"/>
      <c r="D790" s="123">
        <f t="shared" si="160"/>
        <v>0</v>
      </c>
      <c r="E790" s="123">
        <f t="shared" si="160"/>
        <v>0</v>
      </c>
      <c r="F790" s="44">
        <f t="shared" si="161"/>
        <v>0</v>
      </c>
      <c r="G790" s="44">
        <f t="shared" si="161"/>
        <v>0</v>
      </c>
      <c r="H790" s="44">
        <f t="shared" si="162"/>
        <v>0</v>
      </c>
      <c r="I790" s="44">
        <f t="shared" si="163"/>
        <v>0</v>
      </c>
      <c r="J790" s="44">
        <f t="shared" si="164"/>
        <v>0</v>
      </c>
      <c r="K790" s="44">
        <f t="shared" si="165"/>
        <v>0</v>
      </c>
      <c r="L790" s="44">
        <f t="shared" si="166"/>
        <v>0</v>
      </c>
      <c r="M790" s="44">
        <f t="shared" ca="1" si="171"/>
        <v>-7.6344211016142547E-4</v>
      </c>
      <c r="N790" s="44">
        <f t="shared" ca="1" si="167"/>
        <v>0</v>
      </c>
      <c r="O790" s="124">
        <f t="shared" ca="1" si="168"/>
        <v>0</v>
      </c>
      <c r="P790" s="44">
        <f t="shared" ca="1" si="169"/>
        <v>0</v>
      </c>
      <c r="Q790" s="44">
        <f t="shared" ca="1" si="170"/>
        <v>0</v>
      </c>
      <c r="R790" s="28">
        <f t="shared" ca="1" si="172"/>
        <v>7.6344211016142547E-4</v>
      </c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</row>
    <row r="791" spans="1:35">
      <c r="A791" s="28"/>
      <c r="B791" s="28"/>
      <c r="C791" s="121"/>
      <c r="D791" s="123">
        <f t="shared" si="160"/>
        <v>0</v>
      </c>
      <c r="E791" s="123">
        <f t="shared" si="160"/>
        <v>0</v>
      </c>
      <c r="F791" s="44">
        <f t="shared" si="161"/>
        <v>0</v>
      </c>
      <c r="G791" s="44">
        <f t="shared" si="161"/>
        <v>0</v>
      </c>
      <c r="H791" s="44">
        <f t="shared" si="162"/>
        <v>0</v>
      </c>
      <c r="I791" s="44">
        <f t="shared" si="163"/>
        <v>0</v>
      </c>
      <c r="J791" s="44">
        <f t="shared" si="164"/>
        <v>0</v>
      </c>
      <c r="K791" s="44">
        <f t="shared" si="165"/>
        <v>0</v>
      </c>
      <c r="L791" s="44">
        <f t="shared" si="166"/>
        <v>0</v>
      </c>
      <c r="M791" s="44">
        <f t="shared" ca="1" si="171"/>
        <v>-7.6344211016142547E-4</v>
      </c>
      <c r="N791" s="44">
        <f t="shared" ca="1" si="167"/>
        <v>0</v>
      </c>
      <c r="O791" s="124">
        <f t="shared" ca="1" si="168"/>
        <v>0</v>
      </c>
      <c r="P791" s="44">
        <f t="shared" ca="1" si="169"/>
        <v>0</v>
      </c>
      <c r="Q791" s="44">
        <f t="shared" ca="1" si="170"/>
        <v>0</v>
      </c>
      <c r="R791" s="28">
        <f t="shared" ca="1" si="172"/>
        <v>7.6344211016142547E-4</v>
      </c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</row>
    <row r="792" spans="1:35">
      <c r="A792" s="28"/>
      <c r="B792" s="28"/>
      <c r="C792" s="121"/>
      <c r="D792" s="123">
        <f t="shared" si="160"/>
        <v>0</v>
      </c>
      <c r="E792" s="123">
        <f t="shared" si="160"/>
        <v>0</v>
      </c>
      <c r="F792" s="44">
        <f t="shared" si="161"/>
        <v>0</v>
      </c>
      <c r="G792" s="44">
        <f t="shared" si="161"/>
        <v>0</v>
      </c>
      <c r="H792" s="44">
        <f t="shared" si="162"/>
        <v>0</v>
      </c>
      <c r="I792" s="44">
        <f t="shared" si="163"/>
        <v>0</v>
      </c>
      <c r="J792" s="44">
        <f t="shared" si="164"/>
        <v>0</v>
      </c>
      <c r="K792" s="44">
        <f t="shared" si="165"/>
        <v>0</v>
      </c>
      <c r="L792" s="44">
        <f t="shared" si="166"/>
        <v>0</v>
      </c>
      <c r="M792" s="44">
        <f t="shared" ca="1" si="171"/>
        <v>-7.6344211016142547E-4</v>
      </c>
      <c r="N792" s="44">
        <f t="shared" ca="1" si="167"/>
        <v>0</v>
      </c>
      <c r="O792" s="124">
        <f t="shared" ca="1" si="168"/>
        <v>0</v>
      </c>
      <c r="P792" s="44">
        <f t="shared" ca="1" si="169"/>
        <v>0</v>
      </c>
      <c r="Q792" s="44">
        <f t="shared" ca="1" si="170"/>
        <v>0</v>
      </c>
      <c r="R792" s="28">
        <f t="shared" ca="1" si="172"/>
        <v>7.6344211016142547E-4</v>
      </c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</row>
    <row r="793" spans="1:35">
      <c r="A793" s="28"/>
      <c r="B793" s="28"/>
      <c r="C793" s="121"/>
      <c r="D793" s="123">
        <f t="shared" si="160"/>
        <v>0</v>
      </c>
      <c r="E793" s="123">
        <f t="shared" si="160"/>
        <v>0</v>
      </c>
      <c r="F793" s="44">
        <f t="shared" si="161"/>
        <v>0</v>
      </c>
      <c r="G793" s="44">
        <f t="shared" si="161"/>
        <v>0</v>
      </c>
      <c r="H793" s="44">
        <f t="shared" si="162"/>
        <v>0</v>
      </c>
      <c r="I793" s="44">
        <f t="shared" si="163"/>
        <v>0</v>
      </c>
      <c r="J793" s="44">
        <f t="shared" si="164"/>
        <v>0</v>
      </c>
      <c r="K793" s="44">
        <f t="shared" si="165"/>
        <v>0</v>
      </c>
      <c r="L793" s="44">
        <f t="shared" si="166"/>
        <v>0</v>
      </c>
      <c r="M793" s="44">
        <f t="shared" ca="1" si="171"/>
        <v>-7.6344211016142547E-4</v>
      </c>
      <c r="N793" s="44">
        <f t="shared" ca="1" si="167"/>
        <v>0</v>
      </c>
      <c r="O793" s="124">
        <f t="shared" ca="1" si="168"/>
        <v>0</v>
      </c>
      <c r="P793" s="44">
        <f t="shared" ca="1" si="169"/>
        <v>0</v>
      </c>
      <c r="Q793" s="44">
        <f t="shared" ca="1" si="170"/>
        <v>0</v>
      </c>
      <c r="R793" s="28">
        <f t="shared" ca="1" si="172"/>
        <v>7.6344211016142547E-4</v>
      </c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</row>
    <row r="794" spans="1:35">
      <c r="A794" s="28"/>
      <c r="B794" s="28"/>
      <c r="C794" s="121"/>
      <c r="D794" s="123">
        <f t="shared" si="160"/>
        <v>0</v>
      </c>
      <c r="E794" s="123">
        <f t="shared" si="160"/>
        <v>0</v>
      </c>
      <c r="F794" s="44">
        <f t="shared" si="161"/>
        <v>0</v>
      </c>
      <c r="G794" s="44">
        <f t="shared" si="161"/>
        <v>0</v>
      </c>
      <c r="H794" s="44">
        <f t="shared" si="162"/>
        <v>0</v>
      </c>
      <c r="I794" s="44">
        <f t="shared" si="163"/>
        <v>0</v>
      </c>
      <c r="J794" s="44">
        <f t="shared" si="164"/>
        <v>0</v>
      </c>
      <c r="K794" s="44">
        <f t="shared" si="165"/>
        <v>0</v>
      </c>
      <c r="L794" s="44">
        <f t="shared" si="166"/>
        <v>0</v>
      </c>
      <c r="M794" s="44">
        <f t="shared" ca="1" si="171"/>
        <v>-7.6344211016142547E-4</v>
      </c>
      <c r="N794" s="44">
        <f t="shared" ca="1" si="167"/>
        <v>0</v>
      </c>
      <c r="O794" s="124">
        <f t="shared" ca="1" si="168"/>
        <v>0</v>
      </c>
      <c r="P794" s="44">
        <f t="shared" ca="1" si="169"/>
        <v>0</v>
      </c>
      <c r="Q794" s="44">
        <f t="shared" ca="1" si="170"/>
        <v>0</v>
      </c>
      <c r="R794" s="28">
        <f t="shared" ca="1" si="172"/>
        <v>7.6344211016142547E-4</v>
      </c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</row>
    <row r="795" spans="1:35">
      <c r="A795" s="28"/>
      <c r="B795" s="28"/>
      <c r="C795" s="121"/>
      <c r="D795" s="123">
        <f t="shared" si="160"/>
        <v>0</v>
      </c>
      <c r="E795" s="123">
        <f t="shared" si="160"/>
        <v>0</v>
      </c>
      <c r="F795" s="44">
        <f t="shared" si="161"/>
        <v>0</v>
      </c>
      <c r="G795" s="44">
        <f t="shared" si="161"/>
        <v>0</v>
      </c>
      <c r="H795" s="44">
        <f t="shared" si="162"/>
        <v>0</v>
      </c>
      <c r="I795" s="44">
        <f t="shared" si="163"/>
        <v>0</v>
      </c>
      <c r="J795" s="44">
        <f t="shared" si="164"/>
        <v>0</v>
      </c>
      <c r="K795" s="44">
        <f t="shared" si="165"/>
        <v>0</v>
      </c>
      <c r="L795" s="44">
        <f t="shared" si="166"/>
        <v>0</v>
      </c>
      <c r="M795" s="44">
        <f t="shared" ca="1" si="171"/>
        <v>-7.6344211016142547E-4</v>
      </c>
      <c r="N795" s="44">
        <f t="shared" ca="1" si="167"/>
        <v>0</v>
      </c>
      <c r="O795" s="124">
        <f t="shared" ca="1" si="168"/>
        <v>0</v>
      </c>
      <c r="P795" s="44">
        <f t="shared" ca="1" si="169"/>
        <v>0</v>
      </c>
      <c r="Q795" s="44">
        <f t="shared" ca="1" si="170"/>
        <v>0</v>
      </c>
      <c r="R795" s="28">
        <f t="shared" ca="1" si="172"/>
        <v>7.6344211016142547E-4</v>
      </c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</row>
    <row r="796" spans="1:35">
      <c r="A796" s="28"/>
      <c r="B796" s="28"/>
      <c r="C796" s="121"/>
      <c r="D796" s="123">
        <f t="shared" si="160"/>
        <v>0</v>
      </c>
      <c r="E796" s="123">
        <f t="shared" si="160"/>
        <v>0</v>
      </c>
      <c r="F796" s="44">
        <f t="shared" si="161"/>
        <v>0</v>
      </c>
      <c r="G796" s="44">
        <f t="shared" si="161"/>
        <v>0</v>
      </c>
      <c r="H796" s="44">
        <f t="shared" si="162"/>
        <v>0</v>
      </c>
      <c r="I796" s="44">
        <f t="shared" si="163"/>
        <v>0</v>
      </c>
      <c r="J796" s="44">
        <f t="shared" si="164"/>
        <v>0</v>
      </c>
      <c r="K796" s="44">
        <f t="shared" si="165"/>
        <v>0</v>
      </c>
      <c r="L796" s="44">
        <f t="shared" si="166"/>
        <v>0</v>
      </c>
      <c r="M796" s="44">
        <f t="shared" ca="1" si="171"/>
        <v>-7.6344211016142547E-4</v>
      </c>
      <c r="N796" s="44">
        <f t="shared" ca="1" si="167"/>
        <v>0</v>
      </c>
      <c r="O796" s="124">
        <f t="shared" ca="1" si="168"/>
        <v>0</v>
      </c>
      <c r="P796" s="44">
        <f t="shared" ca="1" si="169"/>
        <v>0</v>
      </c>
      <c r="Q796" s="44">
        <f t="shared" ca="1" si="170"/>
        <v>0</v>
      </c>
      <c r="R796" s="28">
        <f t="shared" ca="1" si="172"/>
        <v>7.6344211016142547E-4</v>
      </c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</row>
    <row r="797" spans="1:35">
      <c r="A797" s="28"/>
      <c r="B797" s="28"/>
      <c r="C797" s="121"/>
      <c r="D797" s="123">
        <f t="shared" si="160"/>
        <v>0</v>
      </c>
      <c r="E797" s="123">
        <f t="shared" si="160"/>
        <v>0</v>
      </c>
      <c r="F797" s="44">
        <f t="shared" si="161"/>
        <v>0</v>
      </c>
      <c r="G797" s="44">
        <f t="shared" si="161"/>
        <v>0</v>
      </c>
      <c r="H797" s="44">
        <f t="shared" si="162"/>
        <v>0</v>
      </c>
      <c r="I797" s="44">
        <f t="shared" si="163"/>
        <v>0</v>
      </c>
      <c r="J797" s="44">
        <f t="shared" si="164"/>
        <v>0</v>
      </c>
      <c r="K797" s="44">
        <f t="shared" si="165"/>
        <v>0</v>
      </c>
      <c r="L797" s="44">
        <f t="shared" si="166"/>
        <v>0</v>
      </c>
      <c r="M797" s="44">
        <f t="shared" ca="1" si="171"/>
        <v>-7.6344211016142547E-4</v>
      </c>
      <c r="N797" s="44">
        <f t="shared" ca="1" si="167"/>
        <v>0</v>
      </c>
      <c r="O797" s="124">
        <f t="shared" ca="1" si="168"/>
        <v>0</v>
      </c>
      <c r="P797" s="44">
        <f t="shared" ca="1" si="169"/>
        <v>0</v>
      </c>
      <c r="Q797" s="44">
        <f t="shared" ca="1" si="170"/>
        <v>0</v>
      </c>
      <c r="R797" s="28">
        <f t="shared" ca="1" si="172"/>
        <v>7.6344211016142547E-4</v>
      </c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</row>
    <row r="798" spans="1:35">
      <c r="A798" s="28"/>
      <c r="B798" s="28"/>
      <c r="C798" s="121"/>
      <c r="D798" s="123">
        <f t="shared" si="160"/>
        <v>0</v>
      </c>
      <c r="E798" s="123">
        <f t="shared" si="160"/>
        <v>0</v>
      </c>
      <c r="F798" s="44">
        <f t="shared" si="161"/>
        <v>0</v>
      </c>
      <c r="G798" s="44">
        <f t="shared" si="161"/>
        <v>0</v>
      </c>
      <c r="H798" s="44">
        <f t="shared" si="162"/>
        <v>0</v>
      </c>
      <c r="I798" s="44">
        <f t="shared" si="163"/>
        <v>0</v>
      </c>
      <c r="J798" s="44">
        <f t="shared" si="164"/>
        <v>0</v>
      </c>
      <c r="K798" s="44">
        <f t="shared" si="165"/>
        <v>0</v>
      </c>
      <c r="L798" s="44">
        <f t="shared" si="166"/>
        <v>0</v>
      </c>
      <c r="M798" s="44">
        <f t="shared" ca="1" si="171"/>
        <v>-7.6344211016142547E-4</v>
      </c>
      <c r="N798" s="44">
        <f t="shared" ca="1" si="167"/>
        <v>0</v>
      </c>
      <c r="O798" s="124">
        <f t="shared" ca="1" si="168"/>
        <v>0</v>
      </c>
      <c r="P798" s="44">
        <f t="shared" ca="1" si="169"/>
        <v>0</v>
      </c>
      <c r="Q798" s="44">
        <f t="shared" ca="1" si="170"/>
        <v>0</v>
      </c>
      <c r="R798" s="28">
        <f t="shared" ca="1" si="172"/>
        <v>7.6344211016142547E-4</v>
      </c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</row>
    <row r="799" spans="1:35">
      <c r="A799" s="28"/>
      <c r="B799" s="28"/>
      <c r="C799" s="121"/>
      <c r="D799" s="123">
        <f t="shared" si="160"/>
        <v>0</v>
      </c>
      <c r="E799" s="123">
        <f t="shared" si="160"/>
        <v>0</v>
      </c>
      <c r="F799" s="44">
        <f t="shared" si="161"/>
        <v>0</v>
      </c>
      <c r="G799" s="44">
        <f t="shared" si="161"/>
        <v>0</v>
      </c>
      <c r="H799" s="44">
        <f t="shared" si="162"/>
        <v>0</v>
      </c>
      <c r="I799" s="44">
        <f t="shared" si="163"/>
        <v>0</v>
      </c>
      <c r="J799" s="44">
        <f t="shared" si="164"/>
        <v>0</v>
      </c>
      <c r="K799" s="44">
        <f t="shared" si="165"/>
        <v>0</v>
      </c>
      <c r="L799" s="44">
        <f t="shared" si="166"/>
        <v>0</v>
      </c>
      <c r="M799" s="44">
        <f t="shared" ca="1" si="171"/>
        <v>-7.6344211016142547E-4</v>
      </c>
      <c r="N799" s="44">
        <f t="shared" ca="1" si="167"/>
        <v>0</v>
      </c>
      <c r="O799" s="124">
        <f t="shared" ca="1" si="168"/>
        <v>0</v>
      </c>
      <c r="P799" s="44">
        <f t="shared" ca="1" si="169"/>
        <v>0</v>
      </c>
      <c r="Q799" s="44">
        <f t="shared" ca="1" si="170"/>
        <v>0</v>
      </c>
      <c r="R799" s="28">
        <f t="shared" ca="1" si="172"/>
        <v>7.6344211016142547E-4</v>
      </c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</row>
    <row r="800" spans="1:35">
      <c r="A800" s="28"/>
      <c r="B800" s="28"/>
      <c r="C800" s="121"/>
      <c r="D800" s="123">
        <f t="shared" si="160"/>
        <v>0</v>
      </c>
      <c r="E800" s="123">
        <f t="shared" si="160"/>
        <v>0</v>
      </c>
      <c r="F800" s="44">
        <f t="shared" si="161"/>
        <v>0</v>
      </c>
      <c r="G800" s="44">
        <f t="shared" si="161"/>
        <v>0</v>
      </c>
      <c r="H800" s="44">
        <f t="shared" si="162"/>
        <v>0</v>
      </c>
      <c r="I800" s="44">
        <f t="shared" si="163"/>
        <v>0</v>
      </c>
      <c r="J800" s="44">
        <f t="shared" si="164"/>
        <v>0</v>
      </c>
      <c r="K800" s="44">
        <f t="shared" si="165"/>
        <v>0</v>
      </c>
      <c r="L800" s="44">
        <f t="shared" si="166"/>
        <v>0</v>
      </c>
      <c r="M800" s="44">
        <f t="shared" ca="1" si="171"/>
        <v>-7.6344211016142547E-4</v>
      </c>
      <c r="N800" s="44">
        <f t="shared" ca="1" si="167"/>
        <v>0</v>
      </c>
      <c r="O800" s="124">
        <f t="shared" ca="1" si="168"/>
        <v>0</v>
      </c>
      <c r="P800" s="44">
        <f t="shared" ca="1" si="169"/>
        <v>0</v>
      </c>
      <c r="Q800" s="44">
        <f t="shared" ca="1" si="170"/>
        <v>0</v>
      </c>
      <c r="R800" s="28">
        <f t="shared" ca="1" si="172"/>
        <v>7.6344211016142547E-4</v>
      </c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</row>
    <row r="801" spans="1:35">
      <c r="A801" s="28"/>
      <c r="B801" s="28"/>
      <c r="C801" s="121"/>
      <c r="D801" s="123">
        <f t="shared" si="160"/>
        <v>0</v>
      </c>
      <c r="E801" s="123">
        <f t="shared" si="160"/>
        <v>0</v>
      </c>
      <c r="F801" s="44">
        <f t="shared" si="161"/>
        <v>0</v>
      </c>
      <c r="G801" s="44">
        <f t="shared" si="161"/>
        <v>0</v>
      </c>
      <c r="H801" s="44">
        <f t="shared" si="162"/>
        <v>0</v>
      </c>
      <c r="I801" s="44">
        <f t="shared" si="163"/>
        <v>0</v>
      </c>
      <c r="J801" s="44">
        <f t="shared" si="164"/>
        <v>0</v>
      </c>
      <c r="K801" s="44">
        <f t="shared" si="165"/>
        <v>0</v>
      </c>
      <c r="L801" s="44">
        <f t="shared" si="166"/>
        <v>0</v>
      </c>
      <c r="M801" s="44">
        <f t="shared" ca="1" si="171"/>
        <v>-7.6344211016142547E-4</v>
      </c>
      <c r="N801" s="44">
        <f t="shared" ca="1" si="167"/>
        <v>0</v>
      </c>
      <c r="O801" s="124">
        <f t="shared" ca="1" si="168"/>
        <v>0</v>
      </c>
      <c r="P801" s="44">
        <f t="shared" ca="1" si="169"/>
        <v>0</v>
      </c>
      <c r="Q801" s="44">
        <f t="shared" ca="1" si="170"/>
        <v>0</v>
      </c>
      <c r="R801" s="28">
        <f t="shared" ca="1" si="172"/>
        <v>7.6344211016142547E-4</v>
      </c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</row>
    <row r="802" spans="1:35">
      <c r="A802" s="28"/>
      <c r="B802" s="28"/>
      <c r="C802" s="121"/>
      <c r="D802" s="123">
        <f t="shared" si="160"/>
        <v>0</v>
      </c>
      <c r="E802" s="123">
        <f t="shared" si="160"/>
        <v>0</v>
      </c>
      <c r="F802" s="44">
        <f t="shared" si="161"/>
        <v>0</v>
      </c>
      <c r="G802" s="44">
        <f t="shared" si="161"/>
        <v>0</v>
      </c>
      <c r="H802" s="44">
        <f t="shared" si="162"/>
        <v>0</v>
      </c>
      <c r="I802" s="44">
        <f t="shared" si="163"/>
        <v>0</v>
      </c>
      <c r="J802" s="44">
        <f t="shared" si="164"/>
        <v>0</v>
      </c>
      <c r="K802" s="44">
        <f t="shared" si="165"/>
        <v>0</v>
      </c>
      <c r="L802" s="44">
        <f t="shared" si="166"/>
        <v>0</v>
      </c>
      <c r="M802" s="44">
        <f t="shared" ca="1" si="171"/>
        <v>-7.6344211016142547E-4</v>
      </c>
      <c r="N802" s="44">
        <f t="shared" ca="1" si="167"/>
        <v>0</v>
      </c>
      <c r="O802" s="124">
        <f t="shared" ca="1" si="168"/>
        <v>0</v>
      </c>
      <c r="P802" s="44">
        <f t="shared" ca="1" si="169"/>
        <v>0</v>
      </c>
      <c r="Q802" s="44">
        <f t="shared" ca="1" si="170"/>
        <v>0</v>
      </c>
      <c r="R802" s="28">
        <f t="shared" ca="1" si="172"/>
        <v>7.6344211016142547E-4</v>
      </c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</row>
    <row r="803" spans="1:35">
      <c r="A803" s="28"/>
      <c r="B803" s="28"/>
      <c r="C803" s="121"/>
      <c r="D803" s="123">
        <f t="shared" si="160"/>
        <v>0</v>
      </c>
      <c r="E803" s="123">
        <f t="shared" si="160"/>
        <v>0</v>
      </c>
      <c r="F803" s="44">
        <f t="shared" si="161"/>
        <v>0</v>
      </c>
      <c r="G803" s="44">
        <f t="shared" si="161"/>
        <v>0</v>
      </c>
      <c r="H803" s="44">
        <f t="shared" si="162"/>
        <v>0</v>
      </c>
      <c r="I803" s="44">
        <f t="shared" si="163"/>
        <v>0</v>
      </c>
      <c r="J803" s="44">
        <f t="shared" si="164"/>
        <v>0</v>
      </c>
      <c r="K803" s="44">
        <f t="shared" si="165"/>
        <v>0</v>
      </c>
      <c r="L803" s="44">
        <f t="shared" si="166"/>
        <v>0</v>
      </c>
      <c r="M803" s="44">
        <f t="shared" ca="1" si="171"/>
        <v>-7.6344211016142547E-4</v>
      </c>
      <c r="N803" s="44">
        <f t="shared" ca="1" si="167"/>
        <v>0</v>
      </c>
      <c r="O803" s="124">
        <f t="shared" ca="1" si="168"/>
        <v>0</v>
      </c>
      <c r="P803" s="44">
        <f t="shared" ca="1" si="169"/>
        <v>0</v>
      </c>
      <c r="Q803" s="44">
        <f t="shared" ca="1" si="170"/>
        <v>0</v>
      </c>
      <c r="R803" s="28">
        <f t="shared" ca="1" si="172"/>
        <v>7.6344211016142547E-4</v>
      </c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</row>
    <row r="804" spans="1:35">
      <c r="A804" s="28"/>
      <c r="B804" s="28"/>
      <c r="C804" s="121"/>
      <c r="D804" s="123">
        <f t="shared" si="160"/>
        <v>0</v>
      </c>
      <c r="E804" s="123">
        <f t="shared" si="160"/>
        <v>0</v>
      </c>
      <c r="F804" s="44">
        <f t="shared" si="161"/>
        <v>0</v>
      </c>
      <c r="G804" s="44">
        <f t="shared" si="161"/>
        <v>0</v>
      </c>
      <c r="H804" s="44">
        <f t="shared" si="162"/>
        <v>0</v>
      </c>
      <c r="I804" s="44">
        <f t="shared" si="163"/>
        <v>0</v>
      </c>
      <c r="J804" s="44">
        <f t="shared" si="164"/>
        <v>0</v>
      </c>
      <c r="K804" s="44">
        <f t="shared" si="165"/>
        <v>0</v>
      </c>
      <c r="L804" s="44">
        <f t="shared" si="166"/>
        <v>0</v>
      </c>
      <c r="M804" s="44">
        <f t="shared" ca="1" si="171"/>
        <v>-7.6344211016142547E-4</v>
      </c>
      <c r="N804" s="44">
        <f t="shared" ca="1" si="167"/>
        <v>0</v>
      </c>
      <c r="O804" s="124">
        <f t="shared" ca="1" si="168"/>
        <v>0</v>
      </c>
      <c r="P804" s="44">
        <f t="shared" ca="1" si="169"/>
        <v>0</v>
      </c>
      <c r="Q804" s="44">
        <f t="shared" ca="1" si="170"/>
        <v>0</v>
      </c>
      <c r="R804" s="28">
        <f t="shared" ca="1" si="172"/>
        <v>7.6344211016142547E-4</v>
      </c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</row>
    <row r="805" spans="1:35">
      <c r="A805" s="28"/>
      <c r="B805" s="28"/>
      <c r="C805" s="121"/>
      <c r="D805" s="123">
        <f t="shared" si="160"/>
        <v>0</v>
      </c>
      <c r="E805" s="123">
        <f t="shared" si="160"/>
        <v>0</v>
      </c>
      <c r="F805" s="44">
        <f t="shared" si="161"/>
        <v>0</v>
      </c>
      <c r="G805" s="44">
        <f t="shared" si="161"/>
        <v>0</v>
      </c>
      <c r="H805" s="44">
        <f t="shared" si="162"/>
        <v>0</v>
      </c>
      <c r="I805" s="44">
        <f t="shared" si="163"/>
        <v>0</v>
      </c>
      <c r="J805" s="44">
        <f t="shared" si="164"/>
        <v>0</v>
      </c>
      <c r="K805" s="44">
        <f t="shared" si="165"/>
        <v>0</v>
      </c>
      <c r="L805" s="44">
        <f t="shared" si="166"/>
        <v>0</v>
      </c>
      <c r="M805" s="44">
        <f t="shared" ca="1" si="171"/>
        <v>-7.6344211016142547E-4</v>
      </c>
      <c r="N805" s="44">
        <f t="shared" ca="1" si="167"/>
        <v>0</v>
      </c>
      <c r="O805" s="124">
        <f t="shared" ca="1" si="168"/>
        <v>0</v>
      </c>
      <c r="P805" s="44">
        <f t="shared" ca="1" si="169"/>
        <v>0</v>
      </c>
      <c r="Q805" s="44">
        <f t="shared" ca="1" si="170"/>
        <v>0</v>
      </c>
      <c r="R805" s="28">
        <f t="shared" ca="1" si="172"/>
        <v>7.6344211016142547E-4</v>
      </c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</row>
    <row r="806" spans="1:35">
      <c r="A806" s="28"/>
      <c r="B806" s="28"/>
      <c r="C806" s="121"/>
      <c r="D806" s="123">
        <f t="shared" si="160"/>
        <v>0</v>
      </c>
      <c r="E806" s="123">
        <f t="shared" si="160"/>
        <v>0</v>
      </c>
      <c r="F806" s="44">
        <f t="shared" si="161"/>
        <v>0</v>
      </c>
      <c r="G806" s="44">
        <f t="shared" si="161"/>
        <v>0</v>
      </c>
      <c r="H806" s="44">
        <f t="shared" si="162"/>
        <v>0</v>
      </c>
      <c r="I806" s="44">
        <f t="shared" si="163"/>
        <v>0</v>
      </c>
      <c r="J806" s="44">
        <f t="shared" si="164"/>
        <v>0</v>
      </c>
      <c r="K806" s="44">
        <f t="shared" si="165"/>
        <v>0</v>
      </c>
      <c r="L806" s="44">
        <f t="shared" si="166"/>
        <v>0</v>
      </c>
      <c r="M806" s="44">
        <f t="shared" ca="1" si="171"/>
        <v>-7.6344211016142547E-4</v>
      </c>
      <c r="N806" s="44">
        <f t="shared" ca="1" si="167"/>
        <v>0</v>
      </c>
      <c r="O806" s="124">
        <f t="shared" ca="1" si="168"/>
        <v>0</v>
      </c>
      <c r="P806" s="44">
        <f t="shared" ca="1" si="169"/>
        <v>0</v>
      </c>
      <c r="Q806" s="44">
        <f t="shared" ca="1" si="170"/>
        <v>0</v>
      </c>
      <c r="R806" s="28">
        <f t="shared" ca="1" si="172"/>
        <v>7.6344211016142547E-4</v>
      </c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</row>
    <row r="807" spans="1:35">
      <c r="A807" s="28"/>
      <c r="B807" s="28"/>
      <c r="C807" s="121"/>
      <c r="D807" s="123">
        <f t="shared" si="160"/>
        <v>0</v>
      </c>
      <c r="E807" s="123">
        <f t="shared" si="160"/>
        <v>0</v>
      </c>
      <c r="F807" s="44">
        <f t="shared" si="161"/>
        <v>0</v>
      </c>
      <c r="G807" s="44">
        <f t="shared" si="161"/>
        <v>0</v>
      </c>
      <c r="H807" s="44">
        <f t="shared" si="162"/>
        <v>0</v>
      </c>
      <c r="I807" s="44">
        <f t="shared" si="163"/>
        <v>0</v>
      </c>
      <c r="J807" s="44">
        <f t="shared" si="164"/>
        <v>0</v>
      </c>
      <c r="K807" s="44">
        <f t="shared" si="165"/>
        <v>0</v>
      </c>
      <c r="L807" s="44">
        <f t="shared" si="166"/>
        <v>0</v>
      </c>
      <c r="M807" s="44">
        <f t="shared" ca="1" si="171"/>
        <v>-7.6344211016142547E-4</v>
      </c>
      <c r="N807" s="44">
        <f t="shared" ca="1" si="167"/>
        <v>0</v>
      </c>
      <c r="O807" s="124">
        <f t="shared" ca="1" si="168"/>
        <v>0</v>
      </c>
      <c r="P807" s="44">
        <f t="shared" ca="1" si="169"/>
        <v>0</v>
      </c>
      <c r="Q807" s="44">
        <f t="shared" ca="1" si="170"/>
        <v>0</v>
      </c>
      <c r="R807" s="28">
        <f t="shared" ca="1" si="172"/>
        <v>7.6344211016142547E-4</v>
      </c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</row>
    <row r="808" spans="1:35">
      <c r="A808" s="28"/>
      <c r="B808" s="28"/>
      <c r="C808" s="121"/>
      <c r="D808" s="123">
        <f t="shared" si="160"/>
        <v>0</v>
      </c>
      <c r="E808" s="123">
        <f t="shared" si="160"/>
        <v>0</v>
      </c>
      <c r="F808" s="44">
        <f t="shared" si="161"/>
        <v>0</v>
      </c>
      <c r="G808" s="44">
        <f t="shared" si="161"/>
        <v>0</v>
      </c>
      <c r="H808" s="44">
        <f t="shared" si="162"/>
        <v>0</v>
      </c>
      <c r="I808" s="44">
        <f t="shared" si="163"/>
        <v>0</v>
      </c>
      <c r="J808" s="44">
        <f t="shared" si="164"/>
        <v>0</v>
      </c>
      <c r="K808" s="44">
        <f t="shared" si="165"/>
        <v>0</v>
      </c>
      <c r="L808" s="44">
        <f t="shared" si="166"/>
        <v>0</v>
      </c>
      <c r="M808" s="44">
        <f t="shared" ca="1" si="171"/>
        <v>-7.6344211016142547E-4</v>
      </c>
      <c r="N808" s="44">
        <f t="shared" ca="1" si="167"/>
        <v>0</v>
      </c>
      <c r="O808" s="124">
        <f t="shared" ca="1" si="168"/>
        <v>0</v>
      </c>
      <c r="P808" s="44">
        <f t="shared" ca="1" si="169"/>
        <v>0</v>
      </c>
      <c r="Q808" s="44">
        <f t="shared" ca="1" si="170"/>
        <v>0</v>
      </c>
      <c r="R808" s="28">
        <f t="shared" ca="1" si="172"/>
        <v>7.6344211016142547E-4</v>
      </c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</row>
    <row r="809" spans="1:35">
      <c r="A809" s="28"/>
      <c r="B809" s="28"/>
      <c r="C809" s="121"/>
      <c r="D809" s="123">
        <f t="shared" si="160"/>
        <v>0</v>
      </c>
      <c r="E809" s="123">
        <f t="shared" si="160"/>
        <v>0</v>
      </c>
      <c r="F809" s="44">
        <f t="shared" si="161"/>
        <v>0</v>
      </c>
      <c r="G809" s="44">
        <f t="shared" si="161"/>
        <v>0</v>
      </c>
      <c r="H809" s="44">
        <f t="shared" si="162"/>
        <v>0</v>
      </c>
      <c r="I809" s="44">
        <f t="shared" si="163"/>
        <v>0</v>
      </c>
      <c r="J809" s="44">
        <f t="shared" si="164"/>
        <v>0</v>
      </c>
      <c r="K809" s="44">
        <f t="shared" si="165"/>
        <v>0</v>
      </c>
      <c r="L809" s="44">
        <f t="shared" si="166"/>
        <v>0</v>
      </c>
      <c r="M809" s="44">
        <f t="shared" ca="1" si="171"/>
        <v>-7.6344211016142547E-4</v>
      </c>
      <c r="N809" s="44">
        <f t="shared" ca="1" si="167"/>
        <v>0</v>
      </c>
      <c r="O809" s="124">
        <f t="shared" ca="1" si="168"/>
        <v>0</v>
      </c>
      <c r="P809" s="44">
        <f t="shared" ca="1" si="169"/>
        <v>0</v>
      </c>
      <c r="Q809" s="44">
        <f t="shared" ca="1" si="170"/>
        <v>0</v>
      </c>
      <c r="R809" s="28">
        <f t="shared" ca="1" si="172"/>
        <v>7.6344211016142547E-4</v>
      </c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</row>
    <row r="810" spans="1:35">
      <c r="A810" s="28"/>
      <c r="B810" s="28"/>
      <c r="C810" s="121"/>
      <c r="D810" s="123">
        <f t="shared" si="160"/>
        <v>0</v>
      </c>
      <c r="E810" s="123">
        <f t="shared" si="160"/>
        <v>0</v>
      </c>
      <c r="F810" s="44">
        <f t="shared" si="161"/>
        <v>0</v>
      </c>
      <c r="G810" s="44">
        <f t="shared" si="161"/>
        <v>0</v>
      </c>
      <c r="H810" s="44">
        <f t="shared" si="162"/>
        <v>0</v>
      </c>
      <c r="I810" s="44">
        <f t="shared" si="163"/>
        <v>0</v>
      </c>
      <c r="J810" s="44">
        <f t="shared" si="164"/>
        <v>0</v>
      </c>
      <c r="K810" s="44">
        <f t="shared" si="165"/>
        <v>0</v>
      </c>
      <c r="L810" s="44">
        <f t="shared" si="166"/>
        <v>0</v>
      </c>
      <c r="M810" s="44">
        <f t="shared" ca="1" si="171"/>
        <v>-7.6344211016142547E-4</v>
      </c>
      <c r="N810" s="44">
        <f t="shared" ca="1" si="167"/>
        <v>0</v>
      </c>
      <c r="O810" s="124">
        <f t="shared" ca="1" si="168"/>
        <v>0</v>
      </c>
      <c r="P810" s="44">
        <f t="shared" ca="1" si="169"/>
        <v>0</v>
      </c>
      <c r="Q810" s="44">
        <f t="shared" ca="1" si="170"/>
        <v>0</v>
      </c>
      <c r="R810" s="28">
        <f t="shared" ca="1" si="172"/>
        <v>7.6344211016142547E-4</v>
      </c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</row>
    <row r="811" spans="1:35">
      <c r="A811" s="28"/>
      <c r="B811" s="28"/>
      <c r="C811" s="121"/>
      <c r="D811" s="123">
        <f t="shared" si="160"/>
        <v>0</v>
      </c>
      <c r="E811" s="123">
        <f t="shared" si="160"/>
        <v>0</v>
      </c>
      <c r="F811" s="44">
        <f t="shared" si="161"/>
        <v>0</v>
      </c>
      <c r="G811" s="44">
        <f t="shared" si="161"/>
        <v>0</v>
      </c>
      <c r="H811" s="44">
        <f t="shared" si="162"/>
        <v>0</v>
      </c>
      <c r="I811" s="44">
        <f t="shared" si="163"/>
        <v>0</v>
      </c>
      <c r="J811" s="44">
        <f t="shared" si="164"/>
        <v>0</v>
      </c>
      <c r="K811" s="44">
        <f t="shared" si="165"/>
        <v>0</v>
      </c>
      <c r="L811" s="44">
        <f t="shared" si="166"/>
        <v>0</v>
      </c>
      <c r="M811" s="44">
        <f t="shared" ca="1" si="171"/>
        <v>-7.6344211016142547E-4</v>
      </c>
      <c r="N811" s="44">
        <f t="shared" ca="1" si="167"/>
        <v>0</v>
      </c>
      <c r="O811" s="124">
        <f t="shared" ca="1" si="168"/>
        <v>0</v>
      </c>
      <c r="P811" s="44">
        <f t="shared" ca="1" si="169"/>
        <v>0</v>
      </c>
      <c r="Q811" s="44">
        <f t="shared" ca="1" si="170"/>
        <v>0</v>
      </c>
      <c r="R811" s="28">
        <f t="shared" ca="1" si="172"/>
        <v>7.6344211016142547E-4</v>
      </c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</row>
    <row r="812" spans="1:35">
      <c r="A812" s="28"/>
      <c r="B812" s="28"/>
      <c r="C812" s="121"/>
      <c r="D812" s="123">
        <f t="shared" si="160"/>
        <v>0</v>
      </c>
      <c r="E812" s="123">
        <f t="shared" si="160"/>
        <v>0</v>
      </c>
      <c r="F812" s="44">
        <f t="shared" si="161"/>
        <v>0</v>
      </c>
      <c r="G812" s="44">
        <f t="shared" si="161"/>
        <v>0</v>
      </c>
      <c r="H812" s="44">
        <f t="shared" si="162"/>
        <v>0</v>
      </c>
      <c r="I812" s="44">
        <f t="shared" si="163"/>
        <v>0</v>
      </c>
      <c r="J812" s="44">
        <f t="shared" si="164"/>
        <v>0</v>
      </c>
      <c r="K812" s="44">
        <f t="shared" si="165"/>
        <v>0</v>
      </c>
      <c r="L812" s="44">
        <f t="shared" si="166"/>
        <v>0</v>
      </c>
      <c r="M812" s="44">
        <f t="shared" ca="1" si="171"/>
        <v>-7.6344211016142547E-4</v>
      </c>
      <c r="N812" s="44">
        <f t="shared" ca="1" si="167"/>
        <v>0</v>
      </c>
      <c r="O812" s="124">
        <f t="shared" ca="1" si="168"/>
        <v>0</v>
      </c>
      <c r="P812" s="44">
        <f t="shared" ca="1" si="169"/>
        <v>0</v>
      </c>
      <c r="Q812" s="44">
        <f t="shared" ca="1" si="170"/>
        <v>0</v>
      </c>
      <c r="R812" s="28">
        <f t="shared" ca="1" si="172"/>
        <v>7.6344211016142547E-4</v>
      </c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</row>
    <row r="813" spans="1:35">
      <c r="A813" s="28"/>
      <c r="B813" s="28"/>
      <c r="C813" s="121"/>
      <c r="D813" s="123">
        <f t="shared" si="160"/>
        <v>0</v>
      </c>
      <c r="E813" s="123">
        <f t="shared" si="160"/>
        <v>0</v>
      </c>
      <c r="F813" s="44">
        <f t="shared" si="161"/>
        <v>0</v>
      </c>
      <c r="G813" s="44">
        <f t="shared" si="161"/>
        <v>0</v>
      </c>
      <c r="H813" s="44">
        <f t="shared" si="162"/>
        <v>0</v>
      </c>
      <c r="I813" s="44">
        <f t="shared" si="163"/>
        <v>0</v>
      </c>
      <c r="J813" s="44">
        <f t="shared" si="164"/>
        <v>0</v>
      </c>
      <c r="K813" s="44">
        <f t="shared" si="165"/>
        <v>0</v>
      </c>
      <c r="L813" s="44">
        <f t="shared" si="166"/>
        <v>0</v>
      </c>
      <c r="M813" s="44">
        <f t="shared" ca="1" si="171"/>
        <v>-7.6344211016142547E-4</v>
      </c>
      <c r="N813" s="44">
        <f t="shared" ca="1" si="167"/>
        <v>0</v>
      </c>
      <c r="O813" s="124">
        <f t="shared" ca="1" si="168"/>
        <v>0</v>
      </c>
      <c r="P813" s="44">
        <f t="shared" ca="1" si="169"/>
        <v>0</v>
      </c>
      <c r="Q813" s="44">
        <f t="shared" ca="1" si="170"/>
        <v>0</v>
      </c>
      <c r="R813" s="28">
        <f t="shared" ca="1" si="172"/>
        <v>7.6344211016142547E-4</v>
      </c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</row>
    <row r="814" spans="1:35">
      <c r="A814" s="28"/>
      <c r="B814" s="28"/>
      <c r="C814" s="121"/>
      <c r="D814" s="123">
        <f t="shared" si="160"/>
        <v>0</v>
      </c>
      <c r="E814" s="123">
        <f t="shared" si="160"/>
        <v>0</v>
      </c>
      <c r="F814" s="44">
        <f t="shared" si="161"/>
        <v>0</v>
      </c>
      <c r="G814" s="44">
        <f t="shared" si="161"/>
        <v>0</v>
      </c>
      <c r="H814" s="44">
        <f t="shared" si="162"/>
        <v>0</v>
      </c>
      <c r="I814" s="44">
        <f t="shared" si="163"/>
        <v>0</v>
      </c>
      <c r="J814" s="44">
        <f t="shared" si="164"/>
        <v>0</v>
      </c>
      <c r="K814" s="44">
        <f t="shared" si="165"/>
        <v>0</v>
      </c>
      <c r="L814" s="44">
        <f t="shared" si="166"/>
        <v>0</v>
      </c>
      <c r="M814" s="44">
        <f t="shared" ca="1" si="171"/>
        <v>-7.6344211016142547E-4</v>
      </c>
      <c r="N814" s="44">
        <f t="shared" ca="1" si="167"/>
        <v>0</v>
      </c>
      <c r="O814" s="124">
        <f t="shared" ca="1" si="168"/>
        <v>0</v>
      </c>
      <c r="P814" s="44">
        <f t="shared" ca="1" si="169"/>
        <v>0</v>
      </c>
      <c r="Q814" s="44">
        <f t="shared" ca="1" si="170"/>
        <v>0</v>
      </c>
      <c r="R814" s="28">
        <f t="shared" ca="1" si="172"/>
        <v>7.6344211016142547E-4</v>
      </c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</row>
    <row r="815" spans="1:35">
      <c r="A815" s="28"/>
      <c r="B815" s="28"/>
      <c r="C815" s="121"/>
      <c r="D815" s="123">
        <f t="shared" si="160"/>
        <v>0</v>
      </c>
      <c r="E815" s="123">
        <f t="shared" si="160"/>
        <v>0</v>
      </c>
      <c r="F815" s="44">
        <f t="shared" si="161"/>
        <v>0</v>
      </c>
      <c r="G815" s="44">
        <f t="shared" si="161"/>
        <v>0</v>
      </c>
      <c r="H815" s="44">
        <f t="shared" si="162"/>
        <v>0</v>
      </c>
      <c r="I815" s="44">
        <f t="shared" si="163"/>
        <v>0</v>
      </c>
      <c r="J815" s="44">
        <f t="shared" si="164"/>
        <v>0</v>
      </c>
      <c r="K815" s="44">
        <f t="shared" si="165"/>
        <v>0</v>
      </c>
      <c r="L815" s="44">
        <f t="shared" si="166"/>
        <v>0</v>
      </c>
      <c r="M815" s="44">
        <f t="shared" ca="1" si="171"/>
        <v>-7.6344211016142547E-4</v>
      </c>
      <c r="N815" s="44">
        <f t="shared" ca="1" si="167"/>
        <v>0</v>
      </c>
      <c r="O815" s="124">
        <f t="shared" ca="1" si="168"/>
        <v>0</v>
      </c>
      <c r="P815" s="44">
        <f t="shared" ca="1" si="169"/>
        <v>0</v>
      </c>
      <c r="Q815" s="44">
        <f t="shared" ca="1" si="170"/>
        <v>0</v>
      </c>
      <c r="R815" s="28">
        <f t="shared" ca="1" si="172"/>
        <v>7.6344211016142547E-4</v>
      </c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</row>
    <row r="816" spans="1:35">
      <c r="A816" s="28"/>
      <c r="B816" s="28"/>
      <c r="C816" s="121"/>
      <c r="D816" s="123">
        <f t="shared" si="160"/>
        <v>0</v>
      </c>
      <c r="E816" s="123">
        <f t="shared" si="160"/>
        <v>0</v>
      </c>
      <c r="F816" s="44">
        <f t="shared" si="161"/>
        <v>0</v>
      </c>
      <c r="G816" s="44">
        <f t="shared" si="161"/>
        <v>0</v>
      </c>
      <c r="H816" s="44">
        <f t="shared" si="162"/>
        <v>0</v>
      </c>
      <c r="I816" s="44">
        <f t="shared" si="163"/>
        <v>0</v>
      </c>
      <c r="J816" s="44">
        <f t="shared" si="164"/>
        <v>0</v>
      </c>
      <c r="K816" s="44">
        <f t="shared" si="165"/>
        <v>0</v>
      </c>
      <c r="L816" s="44">
        <f t="shared" si="166"/>
        <v>0</v>
      </c>
      <c r="M816" s="44">
        <f t="shared" ca="1" si="171"/>
        <v>-7.6344211016142547E-4</v>
      </c>
      <c r="N816" s="44">
        <f t="shared" ca="1" si="167"/>
        <v>0</v>
      </c>
      <c r="O816" s="124">
        <f t="shared" ca="1" si="168"/>
        <v>0</v>
      </c>
      <c r="P816" s="44">
        <f t="shared" ca="1" si="169"/>
        <v>0</v>
      </c>
      <c r="Q816" s="44">
        <f t="shared" ca="1" si="170"/>
        <v>0</v>
      </c>
      <c r="R816" s="28">
        <f t="shared" ca="1" si="172"/>
        <v>7.6344211016142547E-4</v>
      </c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</row>
    <row r="817" spans="1:35">
      <c r="A817" s="28"/>
      <c r="B817" s="28"/>
      <c r="C817" s="121"/>
      <c r="D817" s="123">
        <f t="shared" si="160"/>
        <v>0</v>
      </c>
      <c r="E817" s="123">
        <f t="shared" si="160"/>
        <v>0</v>
      </c>
      <c r="F817" s="44">
        <f t="shared" si="161"/>
        <v>0</v>
      </c>
      <c r="G817" s="44">
        <f t="shared" si="161"/>
        <v>0</v>
      </c>
      <c r="H817" s="44">
        <f t="shared" si="162"/>
        <v>0</v>
      </c>
      <c r="I817" s="44">
        <f t="shared" si="163"/>
        <v>0</v>
      </c>
      <c r="J817" s="44">
        <f t="shared" si="164"/>
        <v>0</v>
      </c>
      <c r="K817" s="44">
        <f t="shared" si="165"/>
        <v>0</v>
      </c>
      <c r="L817" s="44">
        <f t="shared" si="166"/>
        <v>0</v>
      </c>
      <c r="M817" s="44">
        <f t="shared" ca="1" si="171"/>
        <v>-7.6344211016142547E-4</v>
      </c>
      <c r="N817" s="44">
        <f t="shared" ca="1" si="167"/>
        <v>0</v>
      </c>
      <c r="O817" s="124">
        <f t="shared" ca="1" si="168"/>
        <v>0</v>
      </c>
      <c r="P817" s="44">
        <f t="shared" ca="1" si="169"/>
        <v>0</v>
      </c>
      <c r="Q817" s="44">
        <f t="shared" ca="1" si="170"/>
        <v>0</v>
      </c>
      <c r="R817" s="28">
        <f t="shared" ca="1" si="172"/>
        <v>7.6344211016142547E-4</v>
      </c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</row>
    <row r="818" spans="1:35">
      <c r="A818" s="28"/>
      <c r="B818" s="28"/>
      <c r="C818" s="121"/>
      <c r="D818" s="123">
        <f t="shared" si="160"/>
        <v>0</v>
      </c>
      <c r="E818" s="123">
        <f t="shared" si="160"/>
        <v>0</v>
      </c>
      <c r="F818" s="44">
        <f t="shared" si="161"/>
        <v>0</v>
      </c>
      <c r="G818" s="44">
        <f t="shared" si="161"/>
        <v>0</v>
      </c>
      <c r="H818" s="44">
        <f t="shared" si="162"/>
        <v>0</v>
      </c>
      <c r="I818" s="44">
        <f t="shared" si="163"/>
        <v>0</v>
      </c>
      <c r="J818" s="44">
        <f t="shared" si="164"/>
        <v>0</v>
      </c>
      <c r="K818" s="44">
        <f t="shared" si="165"/>
        <v>0</v>
      </c>
      <c r="L818" s="44">
        <f t="shared" si="166"/>
        <v>0</v>
      </c>
      <c r="M818" s="44">
        <f t="shared" ca="1" si="171"/>
        <v>-7.6344211016142547E-4</v>
      </c>
      <c r="N818" s="44">
        <f t="shared" ca="1" si="167"/>
        <v>0</v>
      </c>
      <c r="O818" s="124">
        <f t="shared" ca="1" si="168"/>
        <v>0</v>
      </c>
      <c r="P818" s="44">
        <f t="shared" ca="1" si="169"/>
        <v>0</v>
      </c>
      <c r="Q818" s="44">
        <f t="shared" ca="1" si="170"/>
        <v>0</v>
      </c>
      <c r="R818" s="28">
        <f t="shared" ca="1" si="172"/>
        <v>7.6344211016142547E-4</v>
      </c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</row>
    <row r="819" spans="1:35">
      <c r="A819" s="28"/>
      <c r="B819" s="28"/>
      <c r="C819" s="121"/>
      <c r="D819" s="123">
        <f t="shared" si="160"/>
        <v>0</v>
      </c>
      <c r="E819" s="123">
        <f t="shared" si="160"/>
        <v>0</v>
      </c>
      <c r="F819" s="44">
        <f t="shared" si="161"/>
        <v>0</v>
      </c>
      <c r="G819" s="44">
        <f t="shared" si="161"/>
        <v>0</v>
      </c>
      <c r="H819" s="44">
        <f t="shared" si="162"/>
        <v>0</v>
      </c>
      <c r="I819" s="44">
        <f t="shared" si="163"/>
        <v>0</v>
      </c>
      <c r="J819" s="44">
        <f t="shared" si="164"/>
        <v>0</v>
      </c>
      <c r="K819" s="44">
        <f t="shared" si="165"/>
        <v>0</v>
      </c>
      <c r="L819" s="44">
        <f t="shared" si="166"/>
        <v>0</v>
      </c>
      <c r="M819" s="44">
        <f t="shared" ca="1" si="171"/>
        <v>-7.6344211016142547E-4</v>
      </c>
      <c r="N819" s="44">
        <f t="shared" ca="1" si="167"/>
        <v>0</v>
      </c>
      <c r="O819" s="124">
        <f t="shared" ca="1" si="168"/>
        <v>0</v>
      </c>
      <c r="P819" s="44">
        <f t="shared" ca="1" si="169"/>
        <v>0</v>
      </c>
      <c r="Q819" s="44">
        <f t="shared" ca="1" si="170"/>
        <v>0</v>
      </c>
      <c r="R819" s="28">
        <f t="shared" ca="1" si="172"/>
        <v>7.6344211016142547E-4</v>
      </c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</row>
    <row r="820" spans="1:35">
      <c r="A820" s="28"/>
      <c r="B820" s="28"/>
      <c r="C820" s="121"/>
      <c r="D820" s="123">
        <f t="shared" si="160"/>
        <v>0</v>
      </c>
      <c r="E820" s="123">
        <f t="shared" si="160"/>
        <v>0</v>
      </c>
      <c r="F820" s="44">
        <f t="shared" si="161"/>
        <v>0</v>
      </c>
      <c r="G820" s="44">
        <f t="shared" si="161"/>
        <v>0</v>
      </c>
      <c r="H820" s="44">
        <f t="shared" si="162"/>
        <v>0</v>
      </c>
      <c r="I820" s="44">
        <f t="shared" si="163"/>
        <v>0</v>
      </c>
      <c r="J820" s="44">
        <f t="shared" si="164"/>
        <v>0</v>
      </c>
      <c r="K820" s="44">
        <f t="shared" si="165"/>
        <v>0</v>
      </c>
      <c r="L820" s="44">
        <f t="shared" si="166"/>
        <v>0</v>
      </c>
      <c r="M820" s="44">
        <f t="shared" ca="1" si="171"/>
        <v>-7.6344211016142547E-4</v>
      </c>
      <c r="N820" s="44">
        <f t="shared" ca="1" si="167"/>
        <v>0</v>
      </c>
      <c r="O820" s="124">
        <f t="shared" ca="1" si="168"/>
        <v>0</v>
      </c>
      <c r="P820" s="44">
        <f t="shared" ca="1" si="169"/>
        <v>0</v>
      </c>
      <c r="Q820" s="44">
        <f t="shared" ca="1" si="170"/>
        <v>0</v>
      </c>
      <c r="R820" s="28">
        <f t="shared" ca="1" si="172"/>
        <v>7.6344211016142547E-4</v>
      </c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</row>
    <row r="821" spans="1:35">
      <c r="A821" s="28"/>
      <c r="B821" s="28"/>
      <c r="C821" s="121"/>
      <c r="D821" s="123">
        <f t="shared" si="160"/>
        <v>0</v>
      </c>
      <c r="E821" s="123">
        <f t="shared" si="160"/>
        <v>0</v>
      </c>
      <c r="F821" s="44">
        <f t="shared" si="161"/>
        <v>0</v>
      </c>
      <c r="G821" s="44">
        <f t="shared" si="161"/>
        <v>0</v>
      </c>
      <c r="H821" s="44">
        <f t="shared" si="162"/>
        <v>0</v>
      </c>
      <c r="I821" s="44">
        <f t="shared" si="163"/>
        <v>0</v>
      </c>
      <c r="J821" s="44">
        <f t="shared" si="164"/>
        <v>0</v>
      </c>
      <c r="K821" s="44">
        <f t="shared" si="165"/>
        <v>0</v>
      </c>
      <c r="L821" s="44">
        <f t="shared" si="166"/>
        <v>0</v>
      </c>
      <c r="M821" s="44">
        <f t="shared" ca="1" si="171"/>
        <v>-7.6344211016142547E-4</v>
      </c>
      <c r="N821" s="44">
        <f t="shared" ca="1" si="167"/>
        <v>0</v>
      </c>
      <c r="O821" s="124">
        <f t="shared" ca="1" si="168"/>
        <v>0</v>
      </c>
      <c r="P821" s="44">
        <f t="shared" ca="1" si="169"/>
        <v>0</v>
      </c>
      <c r="Q821" s="44">
        <f t="shared" ca="1" si="170"/>
        <v>0</v>
      </c>
      <c r="R821" s="28">
        <f t="shared" ca="1" si="172"/>
        <v>7.6344211016142547E-4</v>
      </c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</row>
    <row r="822" spans="1:35">
      <c r="A822" s="28"/>
      <c r="B822" s="28"/>
      <c r="C822" s="121"/>
      <c r="D822" s="123">
        <f t="shared" si="160"/>
        <v>0</v>
      </c>
      <c r="E822" s="123">
        <f t="shared" si="160"/>
        <v>0</v>
      </c>
      <c r="F822" s="44">
        <f t="shared" si="161"/>
        <v>0</v>
      </c>
      <c r="G822" s="44">
        <f t="shared" si="161"/>
        <v>0</v>
      </c>
      <c r="H822" s="44">
        <f t="shared" si="162"/>
        <v>0</v>
      </c>
      <c r="I822" s="44">
        <f t="shared" si="163"/>
        <v>0</v>
      </c>
      <c r="J822" s="44">
        <f t="shared" si="164"/>
        <v>0</v>
      </c>
      <c r="K822" s="44">
        <f t="shared" si="165"/>
        <v>0</v>
      </c>
      <c r="L822" s="44">
        <f t="shared" si="166"/>
        <v>0</v>
      </c>
      <c r="M822" s="44">
        <f t="shared" ca="1" si="171"/>
        <v>-7.6344211016142547E-4</v>
      </c>
      <c r="N822" s="44">
        <f t="shared" ca="1" si="167"/>
        <v>0</v>
      </c>
      <c r="O822" s="124">
        <f t="shared" ca="1" si="168"/>
        <v>0</v>
      </c>
      <c r="P822" s="44">
        <f t="shared" ca="1" si="169"/>
        <v>0</v>
      </c>
      <c r="Q822" s="44">
        <f t="shared" ca="1" si="170"/>
        <v>0</v>
      </c>
      <c r="R822" s="28">
        <f t="shared" ca="1" si="172"/>
        <v>7.6344211016142547E-4</v>
      </c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</row>
    <row r="823" spans="1:35">
      <c r="A823" s="28"/>
      <c r="B823" s="28"/>
      <c r="C823" s="121"/>
      <c r="D823" s="123">
        <f t="shared" si="160"/>
        <v>0</v>
      </c>
      <c r="E823" s="123">
        <f t="shared" si="160"/>
        <v>0</v>
      </c>
      <c r="F823" s="44">
        <f t="shared" si="161"/>
        <v>0</v>
      </c>
      <c r="G823" s="44">
        <f t="shared" si="161"/>
        <v>0</v>
      </c>
      <c r="H823" s="44">
        <f t="shared" si="162"/>
        <v>0</v>
      </c>
      <c r="I823" s="44">
        <f t="shared" si="163"/>
        <v>0</v>
      </c>
      <c r="J823" s="44">
        <f t="shared" si="164"/>
        <v>0</v>
      </c>
      <c r="K823" s="44">
        <f t="shared" si="165"/>
        <v>0</v>
      </c>
      <c r="L823" s="44">
        <f t="shared" si="166"/>
        <v>0</v>
      </c>
      <c r="M823" s="44">
        <f t="shared" ca="1" si="171"/>
        <v>-7.6344211016142547E-4</v>
      </c>
      <c r="N823" s="44">
        <f t="shared" ca="1" si="167"/>
        <v>0</v>
      </c>
      <c r="O823" s="124">
        <f t="shared" ca="1" si="168"/>
        <v>0</v>
      </c>
      <c r="P823" s="44">
        <f t="shared" ca="1" si="169"/>
        <v>0</v>
      </c>
      <c r="Q823" s="44">
        <f t="shared" ca="1" si="170"/>
        <v>0</v>
      </c>
      <c r="R823" s="28">
        <f t="shared" ca="1" si="172"/>
        <v>7.6344211016142547E-4</v>
      </c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</row>
    <row r="824" spans="1:35">
      <c r="A824" s="28"/>
      <c r="B824" s="28"/>
      <c r="C824" s="121"/>
      <c r="D824" s="123">
        <f t="shared" si="160"/>
        <v>0</v>
      </c>
      <c r="E824" s="123">
        <f t="shared" si="160"/>
        <v>0</v>
      </c>
      <c r="F824" s="44">
        <f t="shared" si="161"/>
        <v>0</v>
      </c>
      <c r="G824" s="44">
        <f t="shared" si="161"/>
        <v>0</v>
      </c>
      <c r="H824" s="44">
        <f t="shared" si="162"/>
        <v>0</v>
      </c>
      <c r="I824" s="44">
        <f t="shared" si="163"/>
        <v>0</v>
      </c>
      <c r="J824" s="44">
        <f t="shared" si="164"/>
        <v>0</v>
      </c>
      <c r="K824" s="44">
        <f t="shared" si="165"/>
        <v>0</v>
      </c>
      <c r="L824" s="44">
        <f t="shared" si="166"/>
        <v>0</v>
      </c>
      <c r="M824" s="44">
        <f t="shared" ca="1" si="171"/>
        <v>-7.6344211016142547E-4</v>
      </c>
      <c r="N824" s="44">
        <f t="shared" ca="1" si="167"/>
        <v>0</v>
      </c>
      <c r="O824" s="124">
        <f t="shared" ca="1" si="168"/>
        <v>0</v>
      </c>
      <c r="P824" s="44">
        <f t="shared" ca="1" si="169"/>
        <v>0</v>
      </c>
      <c r="Q824" s="44">
        <f t="shared" ca="1" si="170"/>
        <v>0</v>
      </c>
      <c r="R824" s="28">
        <f t="shared" ca="1" si="172"/>
        <v>7.6344211016142547E-4</v>
      </c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</row>
    <row r="825" spans="1:35">
      <c r="A825" s="28"/>
      <c r="B825" s="28"/>
      <c r="C825" s="121"/>
      <c r="D825" s="123">
        <f t="shared" si="160"/>
        <v>0</v>
      </c>
      <c r="E825" s="123">
        <f t="shared" si="160"/>
        <v>0</v>
      </c>
      <c r="F825" s="44">
        <f t="shared" si="161"/>
        <v>0</v>
      </c>
      <c r="G825" s="44">
        <f t="shared" si="161"/>
        <v>0</v>
      </c>
      <c r="H825" s="44">
        <f t="shared" si="162"/>
        <v>0</v>
      </c>
      <c r="I825" s="44">
        <f t="shared" si="163"/>
        <v>0</v>
      </c>
      <c r="J825" s="44">
        <f t="shared" si="164"/>
        <v>0</v>
      </c>
      <c r="K825" s="44">
        <f t="shared" si="165"/>
        <v>0</v>
      </c>
      <c r="L825" s="44">
        <f t="shared" si="166"/>
        <v>0</v>
      </c>
      <c r="M825" s="44">
        <f t="shared" ca="1" si="171"/>
        <v>-7.6344211016142547E-4</v>
      </c>
      <c r="N825" s="44">
        <f t="shared" ca="1" si="167"/>
        <v>0</v>
      </c>
      <c r="O825" s="124">
        <f t="shared" ca="1" si="168"/>
        <v>0</v>
      </c>
      <c r="P825" s="44">
        <f t="shared" ca="1" si="169"/>
        <v>0</v>
      </c>
      <c r="Q825" s="44">
        <f t="shared" ca="1" si="170"/>
        <v>0</v>
      </c>
      <c r="R825" s="28">
        <f t="shared" ca="1" si="172"/>
        <v>7.6344211016142547E-4</v>
      </c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</row>
    <row r="826" spans="1:35">
      <c r="A826" s="28"/>
      <c r="B826" s="28"/>
      <c r="C826" s="121"/>
      <c r="D826" s="123">
        <f t="shared" si="160"/>
        <v>0</v>
      </c>
      <c r="E826" s="123">
        <f t="shared" si="160"/>
        <v>0</v>
      </c>
      <c r="F826" s="44">
        <f t="shared" si="161"/>
        <v>0</v>
      </c>
      <c r="G826" s="44">
        <f t="shared" si="161"/>
        <v>0</v>
      </c>
      <c r="H826" s="44">
        <f t="shared" si="162"/>
        <v>0</v>
      </c>
      <c r="I826" s="44">
        <f t="shared" si="163"/>
        <v>0</v>
      </c>
      <c r="J826" s="44">
        <f t="shared" si="164"/>
        <v>0</v>
      </c>
      <c r="K826" s="44">
        <f t="shared" si="165"/>
        <v>0</v>
      </c>
      <c r="L826" s="44">
        <f t="shared" si="166"/>
        <v>0</v>
      </c>
      <c r="M826" s="44">
        <f t="shared" ca="1" si="171"/>
        <v>-7.6344211016142547E-4</v>
      </c>
      <c r="N826" s="44">
        <f t="shared" ca="1" si="167"/>
        <v>0</v>
      </c>
      <c r="O826" s="124">
        <f t="shared" ca="1" si="168"/>
        <v>0</v>
      </c>
      <c r="P826" s="44">
        <f t="shared" ca="1" si="169"/>
        <v>0</v>
      </c>
      <c r="Q826" s="44">
        <f t="shared" ca="1" si="170"/>
        <v>0</v>
      </c>
      <c r="R826" s="28">
        <f t="shared" ca="1" si="172"/>
        <v>7.6344211016142547E-4</v>
      </c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</row>
    <row r="827" spans="1:35">
      <c r="A827" s="28"/>
      <c r="B827" s="28"/>
      <c r="C827" s="121"/>
      <c r="D827" s="123">
        <f t="shared" si="160"/>
        <v>0</v>
      </c>
      <c r="E827" s="123">
        <f t="shared" si="160"/>
        <v>0</v>
      </c>
      <c r="F827" s="44">
        <f t="shared" si="161"/>
        <v>0</v>
      </c>
      <c r="G827" s="44">
        <f t="shared" si="161"/>
        <v>0</v>
      </c>
      <c r="H827" s="44">
        <f t="shared" si="162"/>
        <v>0</v>
      </c>
      <c r="I827" s="44">
        <f t="shared" si="163"/>
        <v>0</v>
      </c>
      <c r="J827" s="44">
        <f t="shared" si="164"/>
        <v>0</v>
      </c>
      <c r="K827" s="44">
        <f t="shared" si="165"/>
        <v>0</v>
      </c>
      <c r="L827" s="44">
        <f t="shared" si="166"/>
        <v>0</v>
      </c>
      <c r="M827" s="44">
        <f t="shared" ca="1" si="171"/>
        <v>-7.6344211016142547E-4</v>
      </c>
      <c r="N827" s="44">
        <f t="shared" ca="1" si="167"/>
        <v>0</v>
      </c>
      <c r="O827" s="124">
        <f t="shared" ca="1" si="168"/>
        <v>0</v>
      </c>
      <c r="P827" s="44">
        <f t="shared" ca="1" si="169"/>
        <v>0</v>
      </c>
      <c r="Q827" s="44">
        <f t="shared" ca="1" si="170"/>
        <v>0</v>
      </c>
      <c r="R827" s="28">
        <f t="shared" ca="1" si="172"/>
        <v>7.6344211016142547E-4</v>
      </c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</row>
    <row r="828" spans="1:35">
      <c r="A828" s="28"/>
      <c r="B828" s="28"/>
      <c r="C828" s="121"/>
      <c r="D828" s="123">
        <f t="shared" si="160"/>
        <v>0</v>
      </c>
      <c r="E828" s="123">
        <f t="shared" si="160"/>
        <v>0</v>
      </c>
      <c r="F828" s="44">
        <f t="shared" si="161"/>
        <v>0</v>
      </c>
      <c r="G828" s="44">
        <f t="shared" si="161"/>
        <v>0</v>
      </c>
      <c r="H828" s="44">
        <f t="shared" si="162"/>
        <v>0</v>
      </c>
      <c r="I828" s="44">
        <f t="shared" si="163"/>
        <v>0</v>
      </c>
      <c r="J828" s="44">
        <f t="shared" si="164"/>
        <v>0</v>
      </c>
      <c r="K828" s="44">
        <f t="shared" si="165"/>
        <v>0</v>
      </c>
      <c r="L828" s="44">
        <f t="shared" si="166"/>
        <v>0</v>
      </c>
      <c r="M828" s="44">
        <f t="shared" ca="1" si="171"/>
        <v>-7.6344211016142547E-4</v>
      </c>
      <c r="N828" s="44">
        <f t="shared" ca="1" si="167"/>
        <v>0</v>
      </c>
      <c r="O828" s="124">
        <f t="shared" ca="1" si="168"/>
        <v>0</v>
      </c>
      <c r="P828" s="44">
        <f t="shared" ca="1" si="169"/>
        <v>0</v>
      </c>
      <c r="Q828" s="44">
        <f t="shared" ca="1" si="170"/>
        <v>0</v>
      </c>
      <c r="R828" s="28">
        <f t="shared" ca="1" si="172"/>
        <v>7.6344211016142547E-4</v>
      </c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</row>
    <row r="829" spans="1:35">
      <c r="A829" s="28"/>
      <c r="B829" s="28"/>
      <c r="C829" s="121"/>
      <c r="D829" s="123">
        <f t="shared" si="160"/>
        <v>0</v>
      </c>
      <c r="E829" s="123">
        <f t="shared" si="160"/>
        <v>0</v>
      </c>
      <c r="F829" s="44">
        <f t="shared" si="161"/>
        <v>0</v>
      </c>
      <c r="G829" s="44">
        <f t="shared" si="161"/>
        <v>0</v>
      </c>
      <c r="H829" s="44">
        <f t="shared" si="162"/>
        <v>0</v>
      </c>
      <c r="I829" s="44">
        <f t="shared" si="163"/>
        <v>0</v>
      </c>
      <c r="J829" s="44">
        <f t="shared" si="164"/>
        <v>0</v>
      </c>
      <c r="K829" s="44">
        <f t="shared" si="165"/>
        <v>0</v>
      </c>
      <c r="L829" s="44">
        <f t="shared" si="166"/>
        <v>0</v>
      </c>
      <c r="M829" s="44">
        <f t="shared" ca="1" si="171"/>
        <v>-7.6344211016142547E-4</v>
      </c>
      <c r="N829" s="44">
        <f t="shared" ca="1" si="167"/>
        <v>0</v>
      </c>
      <c r="O829" s="124">
        <f t="shared" ca="1" si="168"/>
        <v>0</v>
      </c>
      <c r="P829" s="44">
        <f t="shared" ca="1" si="169"/>
        <v>0</v>
      </c>
      <c r="Q829" s="44">
        <f t="shared" ca="1" si="170"/>
        <v>0</v>
      </c>
      <c r="R829" s="28">
        <f t="shared" ca="1" si="172"/>
        <v>7.6344211016142547E-4</v>
      </c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</row>
    <row r="830" spans="1:35">
      <c r="A830" s="28"/>
      <c r="B830" s="28"/>
      <c r="C830" s="121"/>
      <c r="D830" s="123">
        <f t="shared" si="160"/>
        <v>0</v>
      </c>
      <c r="E830" s="123">
        <f t="shared" si="160"/>
        <v>0</v>
      </c>
      <c r="F830" s="44">
        <f t="shared" si="161"/>
        <v>0</v>
      </c>
      <c r="G830" s="44">
        <f t="shared" si="161"/>
        <v>0</v>
      </c>
      <c r="H830" s="44">
        <f t="shared" si="162"/>
        <v>0</v>
      </c>
      <c r="I830" s="44">
        <f t="shared" si="163"/>
        <v>0</v>
      </c>
      <c r="J830" s="44">
        <f t="shared" si="164"/>
        <v>0</v>
      </c>
      <c r="K830" s="44">
        <f t="shared" si="165"/>
        <v>0</v>
      </c>
      <c r="L830" s="44">
        <f t="shared" si="166"/>
        <v>0</v>
      </c>
      <c r="M830" s="44">
        <f t="shared" ca="1" si="171"/>
        <v>-7.6344211016142547E-4</v>
      </c>
      <c r="N830" s="44">
        <f t="shared" ca="1" si="167"/>
        <v>0</v>
      </c>
      <c r="O830" s="124">
        <f t="shared" ca="1" si="168"/>
        <v>0</v>
      </c>
      <c r="P830" s="44">
        <f t="shared" ca="1" si="169"/>
        <v>0</v>
      </c>
      <c r="Q830" s="44">
        <f t="shared" ca="1" si="170"/>
        <v>0</v>
      </c>
      <c r="R830" s="28">
        <f t="shared" ca="1" si="172"/>
        <v>7.6344211016142547E-4</v>
      </c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</row>
    <row r="831" spans="1:35">
      <c r="A831" s="28"/>
      <c r="B831" s="28"/>
      <c r="C831" s="121"/>
      <c r="D831" s="123">
        <f t="shared" si="160"/>
        <v>0</v>
      </c>
      <c r="E831" s="123">
        <f t="shared" si="160"/>
        <v>0</v>
      </c>
      <c r="F831" s="44">
        <f t="shared" si="161"/>
        <v>0</v>
      </c>
      <c r="G831" s="44">
        <f t="shared" si="161"/>
        <v>0</v>
      </c>
      <c r="H831" s="44">
        <f t="shared" si="162"/>
        <v>0</v>
      </c>
      <c r="I831" s="44">
        <f t="shared" si="163"/>
        <v>0</v>
      </c>
      <c r="J831" s="44">
        <f t="shared" si="164"/>
        <v>0</v>
      </c>
      <c r="K831" s="44">
        <f t="shared" si="165"/>
        <v>0</v>
      </c>
      <c r="L831" s="44">
        <f t="shared" si="166"/>
        <v>0</v>
      </c>
      <c r="M831" s="44">
        <f t="shared" ca="1" si="171"/>
        <v>-7.6344211016142547E-4</v>
      </c>
      <c r="N831" s="44">
        <f t="shared" ca="1" si="167"/>
        <v>0</v>
      </c>
      <c r="O831" s="124">
        <f t="shared" ca="1" si="168"/>
        <v>0</v>
      </c>
      <c r="P831" s="44">
        <f t="shared" ca="1" si="169"/>
        <v>0</v>
      </c>
      <c r="Q831" s="44">
        <f t="shared" ca="1" si="170"/>
        <v>0</v>
      </c>
      <c r="R831" s="28">
        <f t="shared" ca="1" si="172"/>
        <v>7.6344211016142547E-4</v>
      </c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</row>
    <row r="832" spans="1:35">
      <c r="A832" s="28"/>
      <c r="B832" s="28"/>
      <c r="C832" s="121"/>
      <c r="D832" s="123">
        <f t="shared" si="160"/>
        <v>0</v>
      </c>
      <c r="E832" s="123">
        <f t="shared" si="160"/>
        <v>0</v>
      </c>
      <c r="F832" s="44">
        <f t="shared" si="161"/>
        <v>0</v>
      </c>
      <c r="G832" s="44">
        <f t="shared" si="161"/>
        <v>0</v>
      </c>
      <c r="H832" s="44">
        <f t="shared" si="162"/>
        <v>0</v>
      </c>
      <c r="I832" s="44">
        <f t="shared" si="163"/>
        <v>0</v>
      </c>
      <c r="J832" s="44">
        <f t="shared" si="164"/>
        <v>0</v>
      </c>
      <c r="K832" s="44">
        <f t="shared" si="165"/>
        <v>0</v>
      </c>
      <c r="L832" s="44">
        <f t="shared" si="166"/>
        <v>0</v>
      </c>
      <c r="M832" s="44">
        <f t="shared" ca="1" si="171"/>
        <v>-7.6344211016142547E-4</v>
      </c>
      <c r="N832" s="44">
        <f t="shared" ca="1" si="167"/>
        <v>0</v>
      </c>
      <c r="O832" s="124">
        <f t="shared" ca="1" si="168"/>
        <v>0</v>
      </c>
      <c r="P832" s="44">
        <f t="shared" ca="1" si="169"/>
        <v>0</v>
      </c>
      <c r="Q832" s="44">
        <f t="shared" ca="1" si="170"/>
        <v>0</v>
      </c>
      <c r="R832" s="28">
        <f t="shared" ca="1" si="172"/>
        <v>7.6344211016142547E-4</v>
      </c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</row>
    <row r="833" spans="1:35">
      <c r="A833" s="28"/>
      <c r="B833" s="28"/>
      <c r="C833" s="121"/>
      <c r="D833" s="123">
        <f t="shared" si="160"/>
        <v>0</v>
      </c>
      <c r="E833" s="123">
        <f t="shared" si="160"/>
        <v>0</v>
      </c>
      <c r="F833" s="44">
        <f t="shared" si="161"/>
        <v>0</v>
      </c>
      <c r="G833" s="44">
        <f t="shared" si="161"/>
        <v>0</v>
      </c>
      <c r="H833" s="44">
        <f t="shared" si="162"/>
        <v>0</v>
      </c>
      <c r="I833" s="44">
        <f t="shared" si="163"/>
        <v>0</v>
      </c>
      <c r="J833" s="44">
        <f t="shared" si="164"/>
        <v>0</v>
      </c>
      <c r="K833" s="44">
        <f t="shared" si="165"/>
        <v>0</v>
      </c>
      <c r="L833" s="44">
        <f t="shared" si="166"/>
        <v>0</v>
      </c>
      <c r="M833" s="44">
        <f t="shared" ca="1" si="171"/>
        <v>-7.6344211016142547E-4</v>
      </c>
      <c r="N833" s="44">
        <f t="shared" ca="1" si="167"/>
        <v>0</v>
      </c>
      <c r="O833" s="124">
        <f t="shared" ca="1" si="168"/>
        <v>0</v>
      </c>
      <c r="P833" s="44">
        <f t="shared" ca="1" si="169"/>
        <v>0</v>
      </c>
      <c r="Q833" s="44">
        <f t="shared" ca="1" si="170"/>
        <v>0</v>
      </c>
      <c r="R833" s="28">
        <f t="shared" ca="1" si="172"/>
        <v>7.6344211016142547E-4</v>
      </c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</row>
    <row r="834" spans="1:35">
      <c r="A834" s="28"/>
      <c r="B834" s="28"/>
      <c r="C834" s="121"/>
      <c r="D834" s="123">
        <f t="shared" si="160"/>
        <v>0</v>
      </c>
      <c r="E834" s="123">
        <f t="shared" si="160"/>
        <v>0</v>
      </c>
      <c r="F834" s="44">
        <f t="shared" si="161"/>
        <v>0</v>
      </c>
      <c r="G834" s="44">
        <f t="shared" si="161"/>
        <v>0</v>
      </c>
      <c r="H834" s="44">
        <f t="shared" si="162"/>
        <v>0</v>
      </c>
      <c r="I834" s="44">
        <f t="shared" si="163"/>
        <v>0</v>
      </c>
      <c r="J834" s="44">
        <f t="shared" si="164"/>
        <v>0</v>
      </c>
      <c r="K834" s="44">
        <f t="shared" si="165"/>
        <v>0</v>
      </c>
      <c r="L834" s="44">
        <f t="shared" si="166"/>
        <v>0</v>
      </c>
      <c r="M834" s="44">
        <f t="shared" ca="1" si="171"/>
        <v>-7.6344211016142547E-4</v>
      </c>
      <c r="N834" s="44">
        <f t="shared" ca="1" si="167"/>
        <v>0</v>
      </c>
      <c r="O834" s="124">
        <f t="shared" ca="1" si="168"/>
        <v>0</v>
      </c>
      <c r="P834" s="44">
        <f t="shared" ca="1" si="169"/>
        <v>0</v>
      </c>
      <c r="Q834" s="44">
        <f t="shared" ca="1" si="170"/>
        <v>0</v>
      </c>
      <c r="R834" s="28">
        <f t="shared" ca="1" si="172"/>
        <v>7.6344211016142547E-4</v>
      </c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</row>
    <row r="835" spans="1:35">
      <c r="A835" s="28"/>
      <c r="B835" s="28"/>
      <c r="C835" s="121"/>
      <c r="D835" s="123">
        <f t="shared" si="160"/>
        <v>0</v>
      </c>
      <c r="E835" s="123">
        <f t="shared" si="160"/>
        <v>0</v>
      </c>
      <c r="F835" s="44">
        <f t="shared" si="161"/>
        <v>0</v>
      </c>
      <c r="G835" s="44">
        <f t="shared" si="161"/>
        <v>0</v>
      </c>
      <c r="H835" s="44">
        <f t="shared" si="162"/>
        <v>0</v>
      </c>
      <c r="I835" s="44">
        <f t="shared" si="163"/>
        <v>0</v>
      </c>
      <c r="J835" s="44">
        <f t="shared" si="164"/>
        <v>0</v>
      </c>
      <c r="K835" s="44">
        <f t="shared" si="165"/>
        <v>0</v>
      </c>
      <c r="L835" s="44">
        <f t="shared" si="166"/>
        <v>0</v>
      </c>
      <c r="M835" s="44">
        <f t="shared" ca="1" si="171"/>
        <v>-7.6344211016142547E-4</v>
      </c>
      <c r="N835" s="44">
        <f t="shared" ca="1" si="167"/>
        <v>0</v>
      </c>
      <c r="O835" s="124">
        <f t="shared" ca="1" si="168"/>
        <v>0</v>
      </c>
      <c r="P835" s="44">
        <f t="shared" ca="1" si="169"/>
        <v>0</v>
      </c>
      <c r="Q835" s="44">
        <f t="shared" ca="1" si="170"/>
        <v>0</v>
      </c>
      <c r="R835" s="28">
        <f t="shared" ca="1" si="172"/>
        <v>7.6344211016142547E-4</v>
      </c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</row>
    <row r="836" spans="1:35">
      <c r="A836" s="28"/>
      <c r="B836" s="28"/>
      <c r="C836" s="121"/>
      <c r="D836" s="123">
        <f t="shared" si="160"/>
        <v>0</v>
      </c>
      <c r="E836" s="123">
        <f t="shared" si="160"/>
        <v>0</v>
      </c>
      <c r="F836" s="44">
        <f t="shared" si="161"/>
        <v>0</v>
      </c>
      <c r="G836" s="44">
        <f t="shared" si="161"/>
        <v>0</v>
      </c>
      <c r="H836" s="44">
        <f t="shared" si="162"/>
        <v>0</v>
      </c>
      <c r="I836" s="44">
        <f t="shared" si="163"/>
        <v>0</v>
      </c>
      <c r="J836" s="44">
        <f t="shared" si="164"/>
        <v>0</v>
      </c>
      <c r="K836" s="44">
        <f t="shared" si="165"/>
        <v>0</v>
      </c>
      <c r="L836" s="44">
        <f t="shared" si="166"/>
        <v>0</v>
      </c>
      <c r="M836" s="44">
        <f t="shared" ca="1" si="171"/>
        <v>-7.6344211016142547E-4</v>
      </c>
      <c r="N836" s="44">
        <f t="shared" ca="1" si="167"/>
        <v>0</v>
      </c>
      <c r="O836" s="124">
        <f t="shared" ca="1" si="168"/>
        <v>0</v>
      </c>
      <c r="P836" s="44">
        <f t="shared" ca="1" si="169"/>
        <v>0</v>
      </c>
      <c r="Q836" s="44">
        <f t="shared" ca="1" si="170"/>
        <v>0</v>
      </c>
      <c r="R836" s="28">
        <f t="shared" ca="1" si="172"/>
        <v>7.6344211016142547E-4</v>
      </c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</row>
    <row r="837" spans="1:35">
      <c r="A837" s="28"/>
      <c r="B837" s="28"/>
      <c r="C837" s="121"/>
      <c r="D837" s="123">
        <f t="shared" si="160"/>
        <v>0</v>
      </c>
      <c r="E837" s="123">
        <f t="shared" si="160"/>
        <v>0</v>
      </c>
      <c r="F837" s="44">
        <f t="shared" si="161"/>
        <v>0</v>
      </c>
      <c r="G837" s="44">
        <f t="shared" si="161"/>
        <v>0</v>
      </c>
      <c r="H837" s="44">
        <f t="shared" si="162"/>
        <v>0</v>
      </c>
      <c r="I837" s="44">
        <f t="shared" si="163"/>
        <v>0</v>
      </c>
      <c r="J837" s="44">
        <f t="shared" si="164"/>
        <v>0</v>
      </c>
      <c r="K837" s="44">
        <f t="shared" si="165"/>
        <v>0</v>
      </c>
      <c r="L837" s="44">
        <f t="shared" si="166"/>
        <v>0</v>
      </c>
      <c r="M837" s="44">
        <f t="shared" ca="1" si="171"/>
        <v>-7.6344211016142547E-4</v>
      </c>
      <c r="N837" s="44">
        <f t="shared" ca="1" si="167"/>
        <v>0</v>
      </c>
      <c r="O837" s="124">
        <f t="shared" ca="1" si="168"/>
        <v>0</v>
      </c>
      <c r="P837" s="44">
        <f t="shared" ca="1" si="169"/>
        <v>0</v>
      </c>
      <c r="Q837" s="44">
        <f t="shared" ca="1" si="170"/>
        <v>0</v>
      </c>
      <c r="R837" s="28">
        <f t="shared" ca="1" si="172"/>
        <v>7.6344211016142547E-4</v>
      </c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</row>
    <row r="838" spans="1:35">
      <c r="A838" s="28"/>
      <c r="B838" s="28"/>
      <c r="C838" s="121"/>
      <c r="D838" s="123">
        <f t="shared" si="160"/>
        <v>0</v>
      </c>
      <c r="E838" s="123">
        <f t="shared" si="160"/>
        <v>0</v>
      </c>
      <c r="F838" s="44">
        <f t="shared" si="161"/>
        <v>0</v>
      </c>
      <c r="G838" s="44">
        <f t="shared" si="161"/>
        <v>0</v>
      </c>
      <c r="H838" s="44">
        <f t="shared" si="162"/>
        <v>0</v>
      </c>
      <c r="I838" s="44">
        <f t="shared" si="163"/>
        <v>0</v>
      </c>
      <c r="J838" s="44">
        <f t="shared" si="164"/>
        <v>0</v>
      </c>
      <c r="K838" s="44">
        <f t="shared" si="165"/>
        <v>0</v>
      </c>
      <c r="L838" s="44">
        <f t="shared" si="166"/>
        <v>0</v>
      </c>
      <c r="M838" s="44">
        <f t="shared" ca="1" si="171"/>
        <v>-7.6344211016142547E-4</v>
      </c>
      <c r="N838" s="44">
        <f t="shared" ca="1" si="167"/>
        <v>0</v>
      </c>
      <c r="O838" s="124">
        <f t="shared" ca="1" si="168"/>
        <v>0</v>
      </c>
      <c r="P838" s="44">
        <f t="shared" ca="1" si="169"/>
        <v>0</v>
      </c>
      <c r="Q838" s="44">
        <f t="shared" ca="1" si="170"/>
        <v>0</v>
      </c>
      <c r="R838" s="28">
        <f t="shared" ca="1" si="172"/>
        <v>7.6344211016142547E-4</v>
      </c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</row>
    <row r="839" spans="1:35">
      <c r="A839" s="28"/>
      <c r="B839" s="28"/>
      <c r="C839" s="121"/>
      <c r="D839" s="123">
        <f t="shared" si="160"/>
        <v>0</v>
      </c>
      <c r="E839" s="123">
        <f t="shared" si="160"/>
        <v>0</v>
      </c>
      <c r="F839" s="44">
        <f t="shared" si="161"/>
        <v>0</v>
      </c>
      <c r="G839" s="44">
        <f t="shared" si="161"/>
        <v>0</v>
      </c>
      <c r="H839" s="44">
        <f t="shared" si="162"/>
        <v>0</v>
      </c>
      <c r="I839" s="44">
        <f t="shared" si="163"/>
        <v>0</v>
      </c>
      <c r="J839" s="44">
        <f t="shared" si="164"/>
        <v>0</v>
      </c>
      <c r="K839" s="44">
        <f t="shared" si="165"/>
        <v>0</v>
      </c>
      <c r="L839" s="44">
        <f t="shared" si="166"/>
        <v>0</v>
      </c>
      <c r="M839" s="44">
        <f t="shared" ca="1" si="171"/>
        <v>-7.6344211016142547E-4</v>
      </c>
      <c r="N839" s="44">
        <f t="shared" ca="1" si="167"/>
        <v>0</v>
      </c>
      <c r="O839" s="124">
        <f t="shared" ca="1" si="168"/>
        <v>0</v>
      </c>
      <c r="P839" s="44">
        <f t="shared" ca="1" si="169"/>
        <v>0</v>
      </c>
      <c r="Q839" s="44">
        <f t="shared" ca="1" si="170"/>
        <v>0</v>
      </c>
      <c r="R839" s="28">
        <f t="shared" ca="1" si="172"/>
        <v>7.6344211016142547E-4</v>
      </c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</row>
    <row r="840" spans="1:35">
      <c r="A840" s="28"/>
      <c r="B840" s="28"/>
      <c r="C840" s="121"/>
      <c r="D840" s="123">
        <f t="shared" si="160"/>
        <v>0</v>
      </c>
      <c r="E840" s="123">
        <f t="shared" si="160"/>
        <v>0</v>
      </c>
      <c r="F840" s="44">
        <f t="shared" si="161"/>
        <v>0</v>
      </c>
      <c r="G840" s="44">
        <f t="shared" si="161"/>
        <v>0</v>
      </c>
      <c r="H840" s="44">
        <f t="shared" si="162"/>
        <v>0</v>
      </c>
      <c r="I840" s="44">
        <f t="shared" si="163"/>
        <v>0</v>
      </c>
      <c r="J840" s="44">
        <f t="shared" si="164"/>
        <v>0</v>
      </c>
      <c r="K840" s="44">
        <f t="shared" si="165"/>
        <v>0</v>
      </c>
      <c r="L840" s="44">
        <f t="shared" si="166"/>
        <v>0</v>
      </c>
      <c r="M840" s="44">
        <f t="shared" ca="1" si="171"/>
        <v>-7.6344211016142547E-4</v>
      </c>
      <c r="N840" s="44">
        <f t="shared" ca="1" si="167"/>
        <v>0</v>
      </c>
      <c r="O840" s="124">
        <f t="shared" ca="1" si="168"/>
        <v>0</v>
      </c>
      <c r="P840" s="44">
        <f t="shared" ca="1" si="169"/>
        <v>0</v>
      </c>
      <c r="Q840" s="44">
        <f t="shared" ca="1" si="170"/>
        <v>0</v>
      </c>
      <c r="R840" s="28">
        <f t="shared" ca="1" si="172"/>
        <v>7.6344211016142547E-4</v>
      </c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</row>
    <row r="841" spans="1:35">
      <c r="A841" s="28"/>
      <c r="B841" s="28"/>
      <c r="C841" s="121"/>
      <c r="D841" s="123">
        <f t="shared" si="160"/>
        <v>0</v>
      </c>
      <c r="E841" s="123">
        <f t="shared" si="160"/>
        <v>0</v>
      </c>
      <c r="F841" s="44">
        <f t="shared" si="161"/>
        <v>0</v>
      </c>
      <c r="G841" s="44">
        <f t="shared" si="161"/>
        <v>0</v>
      </c>
      <c r="H841" s="44">
        <f t="shared" si="162"/>
        <v>0</v>
      </c>
      <c r="I841" s="44">
        <f t="shared" si="163"/>
        <v>0</v>
      </c>
      <c r="J841" s="44">
        <f t="shared" si="164"/>
        <v>0</v>
      </c>
      <c r="K841" s="44">
        <f t="shared" si="165"/>
        <v>0</v>
      </c>
      <c r="L841" s="44">
        <f t="shared" si="166"/>
        <v>0</v>
      </c>
      <c r="M841" s="44">
        <f t="shared" ca="1" si="171"/>
        <v>-7.6344211016142547E-4</v>
      </c>
      <c r="N841" s="44">
        <f t="shared" ca="1" si="167"/>
        <v>0</v>
      </c>
      <c r="O841" s="124">
        <f t="shared" ca="1" si="168"/>
        <v>0</v>
      </c>
      <c r="P841" s="44">
        <f t="shared" ca="1" si="169"/>
        <v>0</v>
      </c>
      <c r="Q841" s="44">
        <f t="shared" ca="1" si="170"/>
        <v>0</v>
      </c>
      <c r="R841" s="28">
        <f t="shared" ca="1" si="172"/>
        <v>7.6344211016142547E-4</v>
      </c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</row>
    <row r="842" spans="1:35">
      <c r="A842" s="28"/>
      <c r="B842" s="28"/>
      <c r="C842" s="121"/>
      <c r="D842" s="123">
        <f t="shared" si="160"/>
        <v>0</v>
      </c>
      <c r="E842" s="123">
        <f t="shared" si="160"/>
        <v>0</v>
      </c>
      <c r="F842" s="44">
        <f t="shared" si="161"/>
        <v>0</v>
      </c>
      <c r="G842" s="44">
        <f t="shared" si="161"/>
        <v>0</v>
      </c>
      <c r="H842" s="44">
        <f t="shared" si="162"/>
        <v>0</v>
      </c>
      <c r="I842" s="44">
        <f t="shared" si="163"/>
        <v>0</v>
      </c>
      <c r="J842" s="44">
        <f t="shared" si="164"/>
        <v>0</v>
      </c>
      <c r="K842" s="44">
        <f t="shared" si="165"/>
        <v>0</v>
      </c>
      <c r="L842" s="44">
        <f t="shared" si="166"/>
        <v>0</v>
      </c>
      <c r="M842" s="44">
        <f t="shared" ca="1" si="171"/>
        <v>-7.6344211016142547E-4</v>
      </c>
      <c r="N842" s="44">
        <f t="shared" ca="1" si="167"/>
        <v>0</v>
      </c>
      <c r="O842" s="124">
        <f t="shared" ca="1" si="168"/>
        <v>0</v>
      </c>
      <c r="P842" s="44">
        <f t="shared" ca="1" si="169"/>
        <v>0</v>
      </c>
      <c r="Q842" s="44">
        <f t="shared" ca="1" si="170"/>
        <v>0</v>
      </c>
      <c r="R842" s="28">
        <f t="shared" ca="1" si="172"/>
        <v>7.6344211016142547E-4</v>
      </c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</row>
    <row r="843" spans="1:35">
      <c r="A843" s="28"/>
      <c r="B843" s="28"/>
      <c r="C843" s="121"/>
      <c r="D843" s="123">
        <f t="shared" si="160"/>
        <v>0</v>
      </c>
      <c r="E843" s="123">
        <f t="shared" si="160"/>
        <v>0</v>
      </c>
      <c r="F843" s="44">
        <f t="shared" si="161"/>
        <v>0</v>
      </c>
      <c r="G843" s="44">
        <f t="shared" si="161"/>
        <v>0</v>
      </c>
      <c r="H843" s="44">
        <f t="shared" si="162"/>
        <v>0</v>
      </c>
      <c r="I843" s="44">
        <f t="shared" si="163"/>
        <v>0</v>
      </c>
      <c r="J843" s="44">
        <f t="shared" si="164"/>
        <v>0</v>
      </c>
      <c r="K843" s="44">
        <f t="shared" si="165"/>
        <v>0</v>
      </c>
      <c r="L843" s="44">
        <f t="shared" si="166"/>
        <v>0</v>
      </c>
      <c r="M843" s="44">
        <f t="shared" ca="1" si="171"/>
        <v>-7.6344211016142547E-4</v>
      </c>
      <c r="N843" s="44">
        <f t="shared" ca="1" si="167"/>
        <v>0</v>
      </c>
      <c r="O843" s="124">
        <f t="shared" ca="1" si="168"/>
        <v>0</v>
      </c>
      <c r="P843" s="44">
        <f t="shared" ca="1" si="169"/>
        <v>0</v>
      </c>
      <c r="Q843" s="44">
        <f t="shared" ca="1" si="170"/>
        <v>0</v>
      </c>
      <c r="R843" s="28">
        <f t="shared" ca="1" si="172"/>
        <v>7.6344211016142547E-4</v>
      </c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</row>
    <row r="844" spans="1:35">
      <c r="A844" s="28"/>
      <c r="B844" s="28"/>
      <c r="C844" s="121"/>
      <c r="D844" s="123">
        <f t="shared" si="160"/>
        <v>0</v>
      </c>
      <c r="E844" s="123">
        <f t="shared" si="160"/>
        <v>0</v>
      </c>
      <c r="F844" s="44">
        <f t="shared" si="161"/>
        <v>0</v>
      </c>
      <c r="G844" s="44">
        <f t="shared" si="161"/>
        <v>0</v>
      </c>
      <c r="H844" s="44">
        <f t="shared" si="162"/>
        <v>0</v>
      </c>
      <c r="I844" s="44">
        <f t="shared" si="163"/>
        <v>0</v>
      </c>
      <c r="J844" s="44">
        <f t="shared" si="164"/>
        <v>0</v>
      </c>
      <c r="K844" s="44">
        <f t="shared" si="165"/>
        <v>0</v>
      </c>
      <c r="L844" s="44">
        <f t="shared" si="166"/>
        <v>0</v>
      </c>
      <c r="M844" s="44">
        <f t="shared" ca="1" si="171"/>
        <v>-7.6344211016142547E-4</v>
      </c>
      <c r="N844" s="44">
        <f t="shared" ca="1" si="167"/>
        <v>0</v>
      </c>
      <c r="O844" s="124">
        <f t="shared" ca="1" si="168"/>
        <v>0</v>
      </c>
      <c r="P844" s="44">
        <f t="shared" ca="1" si="169"/>
        <v>0</v>
      </c>
      <c r="Q844" s="44">
        <f t="shared" ca="1" si="170"/>
        <v>0</v>
      </c>
      <c r="R844" s="28">
        <f t="shared" ca="1" si="172"/>
        <v>7.6344211016142547E-4</v>
      </c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</row>
    <row r="845" spans="1:35">
      <c r="A845" s="28"/>
      <c r="B845" s="28"/>
      <c r="C845" s="121"/>
      <c r="D845" s="123">
        <f t="shared" si="160"/>
        <v>0</v>
      </c>
      <c r="E845" s="123">
        <f t="shared" si="160"/>
        <v>0</v>
      </c>
      <c r="F845" s="44">
        <f t="shared" si="161"/>
        <v>0</v>
      </c>
      <c r="G845" s="44">
        <f t="shared" si="161"/>
        <v>0</v>
      </c>
      <c r="H845" s="44">
        <f t="shared" si="162"/>
        <v>0</v>
      </c>
      <c r="I845" s="44">
        <f t="shared" si="163"/>
        <v>0</v>
      </c>
      <c r="J845" s="44">
        <f t="shared" si="164"/>
        <v>0</v>
      </c>
      <c r="K845" s="44">
        <f t="shared" si="165"/>
        <v>0</v>
      </c>
      <c r="L845" s="44">
        <f t="shared" si="166"/>
        <v>0</v>
      </c>
      <c r="M845" s="44">
        <f t="shared" ca="1" si="171"/>
        <v>-7.6344211016142547E-4</v>
      </c>
      <c r="N845" s="44">
        <f t="shared" ca="1" si="167"/>
        <v>0</v>
      </c>
      <c r="O845" s="124">
        <f t="shared" ca="1" si="168"/>
        <v>0</v>
      </c>
      <c r="P845" s="44">
        <f t="shared" ca="1" si="169"/>
        <v>0</v>
      </c>
      <c r="Q845" s="44">
        <f t="shared" ca="1" si="170"/>
        <v>0</v>
      </c>
      <c r="R845" s="28">
        <f t="shared" ca="1" si="172"/>
        <v>7.6344211016142547E-4</v>
      </c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</row>
    <row r="846" spans="1:35">
      <c r="A846" s="28"/>
      <c r="B846" s="28"/>
      <c r="C846" s="121"/>
      <c r="D846" s="123">
        <f t="shared" si="160"/>
        <v>0</v>
      </c>
      <c r="E846" s="123">
        <f t="shared" si="160"/>
        <v>0</v>
      </c>
      <c r="F846" s="44">
        <f t="shared" si="161"/>
        <v>0</v>
      </c>
      <c r="G846" s="44">
        <f t="shared" si="161"/>
        <v>0</v>
      </c>
      <c r="H846" s="44">
        <f t="shared" si="162"/>
        <v>0</v>
      </c>
      <c r="I846" s="44">
        <f t="shared" si="163"/>
        <v>0</v>
      </c>
      <c r="J846" s="44">
        <f t="shared" si="164"/>
        <v>0</v>
      </c>
      <c r="K846" s="44">
        <f t="shared" si="165"/>
        <v>0</v>
      </c>
      <c r="L846" s="44">
        <f t="shared" si="166"/>
        <v>0</v>
      </c>
      <c r="M846" s="44">
        <f t="shared" ca="1" si="171"/>
        <v>-7.6344211016142547E-4</v>
      </c>
      <c r="N846" s="44">
        <f t="shared" ca="1" si="167"/>
        <v>0</v>
      </c>
      <c r="O846" s="124">
        <f t="shared" ca="1" si="168"/>
        <v>0</v>
      </c>
      <c r="P846" s="44">
        <f t="shared" ca="1" si="169"/>
        <v>0</v>
      </c>
      <c r="Q846" s="44">
        <f t="shared" ca="1" si="170"/>
        <v>0</v>
      </c>
      <c r="R846" s="28">
        <f t="shared" ca="1" si="172"/>
        <v>7.6344211016142547E-4</v>
      </c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</row>
    <row r="847" spans="1:35">
      <c r="A847" s="28"/>
      <c r="B847" s="28"/>
      <c r="C847" s="121"/>
      <c r="D847" s="123">
        <f t="shared" ref="D847:E910" si="173">A847/A$18</f>
        <v>0</v>
      </c>
      <c r="E847" s="123">
        <f t="shared" si="173"/>
        <v>0</v>
      </c>
      <c r="F847" s="44">
        <f t="shared" ref="F847:G910" si="174">$C847*D847</f>
        <v>0</v>
      </c>
      <c r="G847" s="44">
        <f t="shared" si="174"/>
        <v>0</v>
      </c>
      <c r="H847" s="44">
        <f t="shared" si="162"/>
        <v>0</v>
      </c>
      <c r="I847" s="44">
        <f t="shared" si="163"/>
        <v>0</v>
      </c>
      <c r="J847" s="44">
        <f t="shared" si="164"/>
        <v>0</v>
      </c>
      <c r="K847" s="44">
        <f t="shared" si="165"/>
        <v>0</v>
      </c>
      <c r="L847" s="44">
        <f t="shared" si="166"/>
        <v>0</v>
      </c>
      <c r="M847" s="44">
        <f t="shared" ca="1" si="171"/>
        <v>-7.6344211016142547E-4</v>
      </c>
      <c r="N847" s="44">
        <f t="shared" ca="1" si="167"/>
        <v>0</v>
      </c>
      <c r="O847" s="124">
        <f t="shared" ca="1" si="168"/>
        <v>0</v>
      </c>
      <c r="P847" s="44">
        <f t="shared" ca="1" si="169"/>
        <v>0</v>
      </c>
      <c r="Q847" s="44">
        <f t="shared" ca="1" si="170"/>
        <v>0</v>
      </c>
      <c r="R847" s="28">
        <f t="shared" ca="1" si="172"/>
        <v>7.6344211016142547E-4</v>
      </c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</row>
    <row r="848" spans="1:35">
      <c r="A848" s="28"/>
      <c r="B848" s="28"/>
      <c r="C848" s="121"/>
      <c r="D848" s="123">
        <f t="shared" si="173"/>
        <v>0</v>
      </c>
      <c r="E848" s="123">
        <f t="shared" si="173"/>
        <v>0</v>
      </c>
      <c r="F848" s="44">
        <f t="shared" si="174"/>
        <v>0</v>
      </c>
      <c r="G848" s="44">
        <f t="shared" si="174"/>
        <v>0</v>
      </c>
      <c r="H848" s="44">
        <f t="shared" ref="H848:H911" si="175">C848*D848*D848</f>
        <v>0</v>
      </c>
      <c r="I848" s="44">
        <f t="shared" ref="I848:I911" si="176">C848*D848*D848*D848</f>
        <v>0</v>
      </c>
      <c r="J848" s="44">
        <f t="shared" ref="J848:J911" si="177">C848*D848*D848*D848*D848</f>
        <v>0</v>
      </c>
      <c r="K848" s="44">
        <f t="shared" ref="K848:K911" si="178">C848*E848*D848</f>
        <v>0</v>
      </c>
      <c r="L848" s="44">
        <f t="shared" ref="L848:L911" si="179">C848*E848*D848*D848</f>
        <v>0</v>
      </c>
      <c r="M848" s="44">
        <f t="shared" ca="1" si="171"/>
        <v>-7.6344211016142547E-4</v>
      </c>
      <c r="N848" s="44">
        <f t="shared" ref="N848:N911" ca="1" si="180">C848*(M848-E848)^2</f>
        <v>0</v>
      </c>
      <c r="O848" s="124">
        <f t="shared" ref="O848:O911" ca="1" si="181">(C848*O$1-O$2*F848+O$3*H848)^2</f>
        <v>0</v>
      </c>
      <c r="P848" s="44">
        <f t="shared" ref="P848:P911" ca="1" si="182">(-C848*O$2+O$4*F848-O$5*H848)^2</f>
        <v>0</v>
      </c>
      <c r="Q848" s="44">
        <f t="shared" ref="Q848:Q911" ca="1" si="183">+(C848*O$3-F848*O$5+H848*O$6)^2</f>
        <v>0</v>
      </c>
      <c r="R848" s="28">
        <f t="shared" ca="1" si="172"/>
        <v>7.6344211016142547E-4</v>
      </c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</row>
    <row r="849" spans="1:35">
      <c r="A849" s="28"/>
      <c r="B849" s="28"/>
      <c r="C849" s="121"/>
      <c r="D849" s="123">
        <f t="shared" si="173"/>
        <v>0</v>
      </c>
      <c r="E849" s="123">
        <f t="shared" si="173"/>
        <v>0</v>
      </c>
      <c r="F849" s="44">
        <f t="shared" si="174"/>
        <v>0</v>
      </c>
      <c r="G849" s="44">
        <f t="shared" si="174"/>
        <v>0</v>
      </c>
      <c r="H849" s="44">
        <f t="shared" si="175"/>
        <v>0</v>
      </c>
      <c r="I849" s="44">
        <f t="shared" si="176"/>
        <v>0</v>
      </c>
      <c r="J849" s="44">
        <f t="shared" si="177"/>
        <v>0</v>
      </c>
      <c r="K849" s="44">
        <f t="shared" si="178"/>
        <v>0</v>
      </c>
      <c r="L849" s="44">
        <f t="shared" si="179"/>
        <v>0</v>
      </c>
      <c r="M849" s="44">
        <f t="shared" ca="1" si="171"/>
        <v>-7.6344211016142547E-4</v>
      </c>
      <c r="N849" s="44">
        <f t="shared" ca="1" si="180"/>
        <v>0</v>
      </c>
      <c r="O849" s="124">
        <f t="shared" ca="1" si="181"/>
        <v>0</v>
      </c>
      <c r="P849" s="44">
        <f t="shared" ca="1" si="182"/>
        <v>0</v>
      </c>
      <c r="Q849" s="44">
        <f t="shared" ca="1" si="183"/>
        <v>0</v>
      </c>
      <c r="R849" s="28">
        <f t="shared" ca="1" si="172"/>
        <v>7.6344211016142547E-4</v>
      </c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</row>
    <row r="850" spans="1:35">
      <c r="A850" s="28"/>
      <c r="B850" s="28"/>
      <c r="C850" s="121"/>
      <c r="D850" s="123">
        <f t="shared" si="173"/>
        <v>0</v>
      </c>
      <c r="E850" s="123">
        <f t="shared" si="173"/>
        <v>0</v>
      </c>
      <c r="F850" s="44">
        <f t="shared" si="174"/>
        <v>0</v>
      </c>
      <c r="G850" s="44">
        <f t="shared" si="174"/>
        <v>0</v>
      </c>
      <c r="H850" s="44">
        <f t="shared" si="175"/>
        <v>0</v>
      </c>
      <c r="I850" s="44">
        <f t="shared" si="176"/>
        <v>0</v>
      </c>
      <c r="J850" s="44">
        <f t="shared" si="177"/>
        <v>0</v>
      </c>
      <c r="K850" s="44">
        <f t="shared" si="178"/>
        <v>0</v>
      </c>
      <c r="L850" s="44">
        <f t="shared" si="179"/>
        <v>0</v>
      </c>
      <c r="M850" s="44">
        <f t="shared" ca="1" si="171"/>
        <v>-7.6344211016142547E-4</v>
      </c>
      <c r="N850" s="44">
        <f t="shared" ca="1" si="180"/>
        <v>0</v>
      </c>
      <c r="O850" s="124">
        <f t="shared" ca="1" si="181"/>
        <v>0</v>
      </c>
      <c r="P850" s="44">
        <f t="shared" ca="1" si="182"/>
        <v>0</v>
      </c>
      <c r="Q850" s="44">
        <f t="shared" ca="1" si="183"/>
        <v>0</v>
      </c>
      <c r="R850" s="28">
        <f t="shared" ca="1" si="172"/>
        <v>7.6344211016142547E-4</v>
      </c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</row>
    <row r="851" spans="1:35">
      <c r="A851" s="28"/>
      <c r="B851" s="28"/>
      <c r="C851" s="121"/>
      <c r="D851" s="123">
        <f t="shared" si="173"/>
        <v>0</v>
      </c>
      <c r="E851" s="123">
        <f t="shared" si="173"/>
        <v>0</v>
      </c>
      <c r="F851" s="44">
        <f t="shared" si="174"/>
        <v>0</v>
      </c>
      <c r="G851" s="44">
        <f t="shared" si="174"/>
        <v>0</v>
      </c>
      <c r="H851" s="44">
        <f t="shared" si="175"/>
        <v>0</v>
      </c>
      <c r="I851" s="44">
        <f t="shared" si="176"/>
        <v>0</v>
      </c>
      <c r="J851" s="44">
        <f t="shared" si="177"/>
        <v>0</v>
      </c>
      <c r="K851" s="44">
        <f t="shared" si="178"/>
        <v>0</v>
      </c>
      <c r="L851" s="44">
        <f t="shared" si="179"/>
        <v>0</v>
      </c>
      <c r="M851" s="44">
        <f t="shared" ca="1" si="171"/>
        <v>-7.6344211016142547E-4</v>
      </c>
      <c r="N851" s="44">
        <f t="shared" ca="1" si="180"/>
        <v>0</v>
      </c>
      <c r="O851" s="124">
        <f t="shared" ca="1" si="181"/>
        <v>0</v>
      </c>
      <c r="P851" s="44">
        <f t="shared" ca="1" si="182"/>
        <v>0</v>
      </c>
      <c r="Q851" s="44">
        <f t="shared" ca="1" si="183"/>
        <v>0</v>
      </c>
      <c r="R851" s="28">
        <f t="shared" ca="1" si="172"/>
        <v>7.6344211016142547E-4</v>
      </c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</row>
    <row r="852" spans="1:35">
      <c r="A852" s="28"/>
      <c r="B852" s="28"/>
      <c r="C852" s="121"/>
      <c r="D852" s="123">
        <f t="shared" si="173"/>
        <v>0</v>
      </c>
      <c r="E852" s="123">
        <f t="shared" si="173"/>
        <v>0</v>
      </c>
      <c r="F852" s="44">
        <f t="shared" si="174"/>
        <v>0</v>
      </c>
      <c r="G852" s="44">
        <f t="shared" si="174"/>
        <v>0</v>
      </c>
      <c r="H852" s="44">
        <f t="shared" si="175"/>
        <v>0</v>
      </c>
      <c r="I852" s="44">
        <f t="shared" si="176"/>
        <v>0</v>
      </c>
      <c r="J852" s="44">
        <f t="shared" si="177"/>
        <v>0</v>
      </c>
      <c r="K852" s="44">
        <f t="shared" si="178"/>
        <v>0</v>
      </c>
      <c r="L852" s="44">
        <f t="shared" si="179"/>
        <v>0</v>
      </c>
      <c r="M852" s="44">
        <f t="shared" ca="1" si="171"/>
        <v>-7.6344211016142547E-4</v>
      </c>
      <c r="N852" s="44">
        <f t="shared" ca="1" si="180"/>
        <v>0</v>
      </c>
      <c r="O852" s="124">
        <f t="shared" ca="1" si="181"/>
        <v>0</v>
      </c>
      <c r="P852" s="44">
        <f t="shared" ca="1" si="182"/>
        <v>0</v>
      </c>
      <c r="Q852" s="44">
        <f t="shared" ca="1" si="183"/>
        <v>0</v>
      </c>
      <c r="R852" s="28">
        <f t="shared" ca="1" si="172"/>
        <v>7.6344211016142547E-4</v>
      </c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</row>
    <row r="853" spans="1:35">
      <c r="A853" s="28"/>
      <c r="B853" s="28"/>
      <c r="C853" s="121"/>
      <c r="D853" s="123">
        <f t="shared" si="173"/>
        <v>0</v>
      </c>
      <c r="E853" s="123">
        <f t="shared" si="173"/>
        <v>0</v>
      </c>
      <c r="F853" s="44">
        <f t="shared" si="174"/>
        <v>0</v>
      </c>
      <c r="G853" s="44">
        <f t="shared" si="174"/>
        <v>0</v>
      </c>
      <c r="H853" s="44">
        <f t="shared" si="175"/>
        <v>0</v>
      </c>
      <c r="I853" s="44">
        <f t="shared" si="176"/>
        <v>0</v>
      </c>
      <c r="J853" s="44">
        <f t="shared" si="177"/>
        <v>0</v>
      </c>
      <c r="K853" s="44">
        <f t="shared" si="178"/>
        <v>0</v>
      </c>
      <c r="L853" s="44">
        <f t="shared" si="179"/>
        <v>0</v>
      </c>
      <c r="M853" s="44">
        <f t="shared" ref="M853:M916" ca="1" si="184">+E$4+E$5*D853+E$6*D853^2</f>
        <v>-7.6344211016142547E-4</v>
      </c>
      <c r="N853" s="44">
        <f t="shared" ca="1" si="180"/>
        <v>0</v>
      </c>
      <c r="O853" s="124">
        <f t="shared" ca="1" si="181"/>
        <v>0</v>
      </c>
      <c r="P853" s="44">
        <f t="shared" ca="1" si="182"/>
        <v>0</v>
      </c>
      <c r="Q853" s="44">
        <f t="shared" ca="1" si="183"/>
        <v>0</v>
      </c>
      <c r="R853" s="28">
        <f t="shared" ref="R853:R916" ca="1" si="185">+E853-M853</f>
        <v>7.6344211016142547E-4</v>
      </c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</row>
    <row r="854" spans="1:35">
      <c r="A854" s="28"/>
      <c r="B854" s="28"/>
      <c r="C854" s="121"/>
      <c r="D854" s="123">
        <f t="shared" si="173"/>
        <v>0</v>
      </c>
      <c r="E854" s="123">
        <f t="shared" si="173"/>
        <v>0</v>
      </c>
      <c r="F854" s="44">
        <f t="shared" si="174"/>
        <v>0</v>
      </c>
      <c r="G854" s="44">
        <f t="shared" si="174"/>
        <v>0</v>
      </c>
      <c r="H854" s="44">
        <f t="shared" si="175"/>
        <v>0</v>
      </c>
      <c r="I854" s="44">
        <f t="shared" si="176"/>
        <v>0</v>
      </c>
      <c r="J854" s="44">
        <f t="shared" si="177"/>
        <v>0</v>
      </c>
      <c r="K854" s="44">
        <f t="shared" si="178"/>
        <v>0</v>
      </c>
      <c r="L854" s="44">
        <f t="shared" si="179"/>
        <v>0</v>
      </c>
      <c r="M854" s="44">
        <f t="shared" ca="1" si="184"/>
        <v>-7.6344211016142547E-4</v>
      </c>
      <c r="N854" s="44">
        <f t="shared" ca="1" si="180"/>
        <v>0</v>
      </c>
      <c r="O854" s="124">
        <f t="shared" ca="1" si="181"/>
        <v>0</v>
      </c>
      <c r="P854" s="44">
        <f t="shared" ca="1" si="182"/>
        <v>0</v>
      </c>
      <c r="Q854" s="44">
        <f t="shared" ca="1" si="183"/>
        <v>0</v>
      </c>
      <c r="R854" s="28">
        <f t="shared" ca="1" si="185"/>
        <v>7.6344211016142547E-4</v>
      </c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</row>
    <row r="855" spans="1:35">
      <c r="A855" s="28"/>
      <c r="B855" s="28"/>
      <c r="C855" s="121"/>
      <c r="D855" s="123">
        <f t="shared" si="173"/>
        <v>0</v>
      </c>
      <c r="E855" s="123">
        <f t="shared" si="173"/>
        <v>0</v>
      </c>
      <c r="F855" s="44">
        <f t="shared" si="174"/>
        <v>0</v>
      </c>
      <c r="G855" s="44">
        <f t="shared" si="174"/>
        <v>0</v>
      </c>
      <c r="H855" s="44">
        <f t="shared" si="175"/>
        <v>0</v>
      </c>
      <c r="I855" s="44">
        <f t="shared" si="176"/>
        <v>0</v>
      </c>
      <c r="J855" s="44">
        <f t="shared" si="177"/>
        <v>0</v>
      </c>
      <c r="K855" s="44">
        <f t="shared" si="178"/>
        <v>0</v>
      </c>
      <c r="L855" s="44">
        <f t="shared" si="179"/>
        <v>0</v>
      </c>
      <c r="M855" s="44">
        <f t="shared" ca="1" si="184"/>
        <v>-7.6344211016142547E-4</v>
      </c>
      <c r="N855" s="44">
        <f t="shared" ca="1" si="180"/>
        <v>0</v>
      </c>
      <c r="O855" s="124">
        <f t="shared" ca="1" si="181"/>
        <v>0</v>
      </c>
      <c r="P855" s="44">
        <f t="shared" ca="1" si="182"/>
        <v>0</v>
      </c>
      <c r="Q855" s="44">
        <f t="shared" ca="1" si="183"/>
        <v>0</v>
      </c>
      <c r="R855" s="28">
        <f t="shared" ca="1" si="185"/>
        <v>7.6344211016142547E-4</v>
      </c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</row>
    <row r="856" spans="1:35">
      <c r="A856" s="28"/>
      <c r="B856" s="28"/>
      <c r="C856" s="121"/>
      <c r="D856" s="123">
        <f t="shared" si="173"/>
        <v>0</v>
      </c>
      <c r="E856" s="123">
        <f t="shared" si="173"/>
        <v>0</v>
      </c>
      <c r="F856" s="44">
        <f t="shared" si="174"/>
        <v>0</v>
      </c>
      <c r="G856" s="44">
        <f t="shared" si="174"/>
        <v>0</v>
      </c>
      <c r="H856" s="44">
        <f t="shared" si="175"/>
        <v>0</v>
      </c>
      <c r="I856" s="44">
        <f t="shared" si="176"/>
        <v>0</v>
      </c>
      <c r="J856" s="44">
        <f t="shared" si="177"/>
        <v>0</v>
      </c>
      <c r="K856" s="44">
        <f t="shared" si="178"/>
        <v>0</v>
      </c>
      <c r="L856" s="44">
        <f t="shared" si="179"/>
        <v>0</v>
      </c>
      <c r="M856" s="44">
        <f t="shared" ca="1" si="184"/>
        <v>-7.6344211016142547E-4</v>
      </c>
      <c r="N856" s="44">
        <f t="shared" ca="1" si="180"/>
        <v>0</v>
      </c>
      <c r="O856" s="124">
        <f t="shared" ca="1" si="181"/>
        <v>0</v>
      </c>
      <c r="P856" s="44">
        <f t="shared" ca="1" si="182"/>
        <v>0</v>
      </c>
      <c r="Q856" s="44">
        <f t="shared" ca="1" si="183"/>
        <v>0</v>
      </c>
      <c r="R856" s="28">
        <f t="shared" ca="1" si="185"/>
        <v>7.6344211016142547E-4</v>
      </c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</row>
    <row r="857" spans="1:35">
      <c r="A857" s="28"/>
      <c r="B857" s="28"/>
      <c r="C857" s="121"/>
      <c r="D857" s="123">
        <f t="shared" si="173"/>
        <v>0</v>
      </c>
      <c r="E857" s="123">
        <f t="shared" si="173"/>
        <v>0</v>
      </c>
      <c r="F857" s="44">
        <f t="shared" si="174"/>
        <v>0</v>
      </c>
      <c r="G857" s="44">
        <f t="shared" si="174"/>
        <v>0</v>
      </c>
      <c r="H857" s="44">
        <f t="shared" si="175"/>
        <v>0</v>
      </c>
      <c r="I857" s="44">
        <f t="shared" si="176"/>
        <v>0</v>
      </c>
      <c r="J857" s="44">
        <f t="shared" si="177"/>
        <v>0</v>
      </c>
      <c r="K857" s="44">
        <f t="shared" si="178"/>
        <v>0</v>
      </c>
      <c r="L857" s="44">
        <f t="shared" si="179"/>
        <v>0</v>
      </c>
      <c r="M857" s="44">
        <f t="shared" ca="1" si="184"/>
        <v>-7.6344211016142547E-4</v>
      </c>
      <c r="N857" s="44">
        <f t="shared" ca="1" si="180"/>
        <v>0</v>
      </c>
      <c r="O857" s="124">
        <f t="shared" ca="1" si="181"/>
        <v>0</v>
      </c>
      <c r="P857" s="44">
        <f t="shared" ca="1" si="182"/>
        <v>0</v>
      </c>
      <c r="Q857" s="44">
        <f t="shared" ca="1" si="183"/>
        <v>0</v>
      </c>
      <c r="R857" s="28">
        <f t="shared" ca="1" si="185"/>
        <v>7.6344211016142547E-4</v>
      </c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</row>
    <row r="858" spans="1:35">
      <c r="A858" s="28"/>
      <c r="B858" s="28"/>
      <c r="C858" s="121"/>
      <c r="D858" s="123">
        <f t="shared" si="173"/>
        <v>0</v>
      </c>
      <c r="E858" s="123">
        <f t="shared" si="173"/>
        <v>0</v>
      </c>
      <c r="F858" s="44">
        <f t="shared" si="174"/>
        <v>0</v>
      </c>
      <c r="G858" s="44">
        <f t="shared" si="174"/>
        <v>0</v>
      </c>
      <c r="H858" s="44">
        <f t="shared" si="175"/>
        <v>0</v>
      </c>
      <c r="I858" s="44">
        <f t="shared" si="176"/>
        <v>0</v>
      </c>
      <c r="J858" s="44">
        <f t="shared" si="177"/>
        <v>0</v>
      </c>
      <c r="K858" s="44">
        <f t="shared" si="178"/>
        <v>0</v>
      </c>
      <c r="L858" s="44">
        <f t="shared" si="179"/>
        <v>0</v>
      </c>
      <c r="M858" s="44">
        <f t="shared" ca="1" si="184"/>
        <v>-7.6344211016142547E-4</v>
      </c>
      <c r="N858" s="44">
        <f t="shared" ca="1" si="180"/>
        <v>0</v>
      </c>
      <c r="O858" s="124">
        <f t="shared" ca="1" si="181"/>
        <v>0</v>
      </c>
      <c r="P858" s="44">
        <f t="shared" ca="1" si="182"/>
        <v>0</v>
      </c>
      <c r="Q858" s="44">
        <f t="shared" ca="1" si="183"/>
        <v>0</v>
      </c>
      <c r="R858" s="28">
        <f t="shared" ca="1" si="185"/>
        <v>7.6344211016142547E-4</v>
      </c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</row>
    <row r="859" spans="1:35">
      <c r="A859" s="28"/>
      <c r="B859" s="28"/>
      <c r="C859" s="121"/>
      <c r="D859" s="123">
        <f t="shared" si="173"/>
        <v>0</v>
      </c>
      <c r="E859" s="123">
        <f t="shared" si="173"/>
        <v>0</v>
      </c>
      <c r="F859" s="44">
        <f t="shared" si="174"/>
        <v>0</v>
      </c>
      <c r="G859" s="44">
        <f t="shared" si="174"/>
        <v>0</v>
      </c>
      <c r="H859" s="44">
        <f t="shared" si="175"/>
        <v>0</v>
      </c>
      <c r="I859" s="44">
        <f t="shared" si="176"/>
        <v>0</v>
      </c>
      <c r="J859" s="44">
        <f t="shared" si="177"/>
        <v>0</v>
      </c>
      <c r="K859" s="44">
        <f t="shared" si="178"/>
        <v>0</v>
      </c>
      <c r="L859" s="44">
        <f t="shared" si="179"/>
        <v>0</v>
      </c>
      <c r="M859" s="44">
        <f t="shared" ca="1" si="184"/>
        <v>-7.6344211016142547E-4</v>
      </c>
      <c r="N859" s="44">
        <f t="shared" ca="1" si="180"/>
        <v>0</v>
      </c>
      <c r="O859" s="124">
        <f t="shared" ca="1" si="181"/>
        <v>0</v>
      </c>
      <c r="P859" s="44">
        <f t="shared" ca="1" si="182"/>
        <v>0</v>
      </c>
      <c r="Q859" s="44">
        <f t="shared" ca="1" si="183"/>
        <v>0</v>
      </c>
      <c r="R859" s="28">
        <f t="shared" ca="1" si="185"/>
        <v>7.6344211016142547E-4</v>
      </c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</row>
    <row r="860" spans="1:35">
      <c r="A860" s="28"/>
      <c r="B860" s="28"/>
      <c r="C860" s="121"/>
      <c r="D860" s="123">
        <f t="shared" si="173"/>
        <v>0</v>
      </c>
      <c r="E860" s="123">
        <f t="shared" si="173"/>
        <v>0</v>
      </c>
      <c r="F860" s="44">
        <f t="shared" si="174"/>
        <v>0</v>
      </c>
      <c r="G860" s="44">
        <f t="shared" si="174"/>
        <v>0</v>
      </c>
      <c r="H860" s="44">
        <f t="shared" si="175"/>
        <v>0</v>
      </c>
      <c r="I860" s="44">
        <f t="shared" si="176"/>
        <v>0</v>
      </c>
      <c r="J860" s="44">
        <f t="shared" si="177"/>
        <v>0</v>
      </c>
      <c r="K860" s="44">
        <f t="shared" si="178"/>
        <v>0</v>
      </c>
      <c r="L860" s="44">
        <f t="shared" si="179"/>
        <v>0</v>
      </c>
      <c r="M860" s="44">
        <f t="shared" ca="1" si="184"/>
        <v>-7.6344211016142547E-4</v>
      </c>
      <c r="N860" s="44">
        <f t="shared" ca="1" si="180"/>
        <v>0</v>
      </c>
      <c r="O860" s="124">
        <f t="shared" ca="1" si="181"/>
        <v>0</v>
      </c>
      <c r="P860" s="44">
        <f t="shared" ca="1" si="182"/>
        <v>0</v>
      </c>
      <c r="Q860" s="44">
        <f t="shared" ca="1" si="183"/>
        <v>0</v>
      </c>
      <c r="R860" s="28">
        <f t="shared" ca="1" si="185"/>
        <v>7.6344211016142547E-4</v>
      </c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</row>
    <row r="861" spans="1:35">
      <c r="A861" s="28"/>
      <c r="B861" s="28"/>
      <c r="C861" s="121"/>
      <c r="D861" s="123">
        <f t="shared" si="173"/>
        <v>0</v>
      </c>
      <c r="E861" s="123">
        <f t="shared" si="173"/>
        <v>0</v>
      </c>
      <c r="F861" s="44">
        <f t="shared" si="174"/>
        <v>0</v>
      </c>
      <c r="G861" s="44">
        <f t="shared" si="174"/>
        <v>0</v>
      </c>
      <c r="H861" s="44">
        <f t="shared" si="175"/>
        <v>0</v>
      </c>
      <c r="I861" s="44">
        <f t="shared" si="176"/>
        <v>0</v>
      </c>
      <c r="J861" s="44">
        <f t="shared" si="177"/>
        <v>0</v>
      </c>
      <c r="K861" s="44">
        <f t="shared" si="178"/>
        <v>0</v>
      </c>
      <c r="L861" s="44">
        <f t="shared" si="179"/>
        <v>0</v>
      </c>
      <c r="M861" s="44">
        <f t="shared" ca="1" si="184"/>
        <v>-7.6344211016142547E-4</v>
      </c>
      <c r="N861" s="44">
        <f t="shared" ca="1" si="180"/>
        <v>0</v>
      </c>
      <c r="O861" s="124">
        <f t="shared" ca="1" si="181"/>
        <v>0</v>
      </c>
      <c r="P861" s="44">
        <f t="shared" ca="1" si="182"/>
        <v>0</v>
      </c>
      <c r="Q861" s="44">
        <f t="shared" ca="1" si="183"/>
        <v>0</v>
      </c>
      <c r="R861" s="28">
        <f t="shared" ca="1" si="185"/>
        <v>7.6344211016142547E-4</v>
      </c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</row>
    <row r="862" spans="1:35">
      <c r="A862" s="28"/>
      <c r="B862" s="28"/>
      <c r="C862" s="121"/>
      <c r="D862" s="123">
        <f t="shared" si="173"/>
        <v>0</v>
      </c>
      <c r="E862" s="123">
        <f t="shared" si="173"/>
        <v>0</v>
      </c>
      <c r="F862" s="44">
        <f t="shared" si="174"/>
        <v>0</v>
      </c>
      <c r="G862" s="44">
        <f t="shared" si="174"/>
        <v>0</v>
      </c>
      <c r="H862" s="44">
        <f t="shared" si="175"/>
        <v>0</v>
      </c>
      <c r="I862" s="44">
        <f t="shared" si="176"/>
        <v>0</v>
      </c>
      <c r="J862" s="44">
        <f t="shared" si="177"/>
        <v>0</v>
      </c>
      <c r="K862" s="44">
        <f t="shared" si="178"/>
        <v>0</v>
      </c>
      <c r="L862" s="44">
        <f t="shared" si="179"/>
        <v>0</v>
      </c>
      <c r="M862" s="44">
        <f t="shared" ca="1" si="184"/>
        <v>-7.6344211016142547E-4</v>
      </c>
      <c r="N862" s="44">
        <f t="shared" ca="1" si="180"/>
        <v>0</v>
      </c>
      <c r="O862" s="124">
        <f t="shared" ca="1" si="181"/>
        <v>0</v>
      </c>
      <c r="P862" s="44">
        <f t="shared" ca="1" si="182"/>
        <v>0</v>
      </c>
      <c r="Q862" s="44">
        <f t="shared" ca="1" si="183"/>
        <v>0</v>
      </c>
      <c r="R862" s="28">
        <f t="shared" ca="1" si="185"/>
        <v>7.6344211016142547E-4</v>
      </c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</row>
    <row r="863" spans="1:35">
      <c r="A863" s="28"/>
      <c r="B863" s="28"/>
      <c r="C863" s="121"/>
      <c r="D863" s="123">
        <f t="shared" si="173"/>
        <v>0</v>
      </c>
      <c r="E863" s="123">
        <f t="shared" si="173"/>
        <v>0</v>
      </c>
      <c r="F863" s="44">
        <f t="shared" si="174"/>
        <v>0</v>
      </c>
      <c r="G863" s="44">
        <f t="shared" si="174"/>
        <v>0</v>
      </c>
      <c r="H863" s="44">
        <f t="shared" si="175"/>
        <v>0</v>
      </c>
      <c r="I863" s="44">
        <f t="shared" si="176"/>
        <v>0</v>
      </c>
      <c r="J863" s="44">
        <f t="shared" si="177"/>
        <v>0</v>
      </c>
      <c r="K863" s="44">
        <f t="shared" si="178"/>
        <v>0</v>
      </c>
      <c r="L863" s="44">
        <f t="shared" si="179"/>
        <v>0</v>
      </c>
      <c r="M863" s="44">
        <f t="shared" ca="1" si="184"/>
        <v>-7.6344211016142547E-4</v>
      </c>
      <c r="N863" s="44">
        <f t="shared" ca="1" si="180"/>
        <v>0</v>
      </c>
      <c r="O863" s="124">
        <f t="shared" ca="1" si="181"/>
        <v>0</v>
      </c>
      <c r="P863" s="44">
        <f t="shared" ca="1" si="182"/>
        <v>0</v>
      </c>
      <c r="Q863" s="44">
        <f t="shared" ca="1" si="183"/>
        <v>0</v>
      </c>
      <c r="R863" s="28">
        <f t="shared" ca="1" si="185"/>
        <v>7.6344211016142547E-4</v>
      </c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</row>
    <row r="864" spans="1:35">
      <c r="A864" s="28"/>
      <c r="B864" s="28"/>
      <c r="C864" s="121"/>
      <c r="D864" s="123">
        <f t="shared" si="173"/>
        <v>0</v>
      </c>
      <c r="E864" s="123">
        <f t="shared" si="173"/>
        <v>0</v>
      </c>
      <c r="F864" s="44">
        <f t="shared" si="174"/>
        <v>0</v>
      </c>
      <c r="G864" s="44">
        <f t="shared" si="174"/>
        <v>0</v>
      </c>
      <c r="H864" s="44">
        <f t="shared" si="175"/>
        <v>0</v>
      </c>
      <c r="I864" s="44">
        <f t="shared" si="176"/>
        <v>0</v>
      </c>
      <c r="J864" s="44">
        <f t="shared" si="177"/>
        <v>0</v>
      </c>
      <c r="K864" s="44">
        <f t="shared" si="178"/>
        <v>0</v>
      </c>
      <c r="L864" s="44">
        <f t="shared" si="179"/>
        <v>0</v>
      </c>
      <c r="M864" s="44">
        <f t="shared" ca="1" si="184"/>
        <v>-7.6344211016142547E-4</v>
      </c>
      <c r="N864" s="44">
        <f t="shared" ca="1" si="180"/>
        <v>0</v>
      </c>
      <c r="O864" s="124">
        <f t="shared" ca="1" si="181"/>
        <v>0</v>
      </c>
      <c r="P864" s="44">
        <f t="shared" ca="1" si="182"/>
        <v>0</v>
      </c>
      <c r="Q864" s="44">
        <f t="shared" ca="1" si="183"/>
        <v>0</v>
      </c>
      <c r="R864" s="28">
        <f t="shared" ca="1" si="185"/>
        <v>7.6344211016142547E-4</v>
      </c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</row>
    <row r="865" spans="1:35">
      <c r="A865" s="28"/>
      <c r="B865" s="28"/>
      <c r="C865" s="121"/>
      <c r="D865" s="123">
        <f t="shared" si="173"/>
        <v>0</v>
      </c>
      <c r="E865" s="123">
        <f t="shared" si="173"/>
        <v>0</v>
      </c>
      <c r="F865" s="44">
        <f t="shared" si="174"/>
        <v>0</v>
      </c>
      <c r="G865" s="44">
        <f t="shared" si="174"/>
        <v>0</v>
      </c>
      <c r="H865" s="44">
        <f t="shared" si="175"/>
        <v>0</v>
      </c>
      <c r="I865" s="44">
        <f t="shared" si="176"/>
        <v>0</v>
      </c>
      <c r="J865" s="44">
        <f t="shared" si="177"/>
        <v>0</v>
      </c>
      <c r="K865" s="44">
        <f t="shared" si="178"/>
        <v>0</v>
      </c>
      <c r="L865" s="44">
        <f t="shared" si="179"/>
        <v>0</v>
      </c>
      <c r="M865" s="44">
        <f t="shared" ca="1" si="184"/>
        <v>-7.6344211016142547E-4</v>
      </c>
      <c r="N865" s="44">
        <f t="shared" ca="1" si="180"/>
        <v>0</v>
      </c>
      <c r="O865" s="124">
        <f t="shared" ca="1" si="181"/>
        <v>0</v>
      </c>
      <c r="P865" s="44">
        <f t="shared" ca="1" si="182"/>
        <v>0</v>
      </c>
      <c r="Q865" s="44">
        <f t="shared" ca="1" si="183"/>
        <v>0</v>
      </c>
      <c r="R865" s="28">
        <f t="shared" ca="1" si="185"/>
        <v>7.6344211016142547E-4</v>
      </c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</row>
    <row r="866" spans="1:35">
      <c r="A866" s="28"/>
      <c r="B866" s="28"/>
      <c r="C866" s="121"/>
      <c r="D866" s="123">
        <f t="shared" si="173"/>
        <v>0</v>
      </c>
      <c r="E866" s="123">
        <f t="shared" si="173"/>
        <v>0</v>
      </c>
      <c r="F866" s="44">
        <f t="shared" si="174"/>
        <v>0</v>
      </c>
      <c r="G866" s="44">
        <f t="shared" si="174"/>
        <v>0</v>
      </c>
      <c r="H866" s="44">
        <f t="shared" si="175"/>
        <v>0</v>
      </c>
      <c r="I866" s="44">
        <f t="shared" si="176"/>
        <v>0</v>
      </c>
      <c r="J866" s="44">
        <f t="shared" si="177"/>
        <v>0</v>
      </c>
      <c r="K866" s="44">
        <f t="shared" si="178"/>
        <v>0</v>
      </c>
      <c r="L866" s="44">
        <f t="shared" si="179"/>
        <v>0</v>
      </c>
      <c r="M866" s="44">
        <f t="shared" ca="1" si="184"/>
        <v>-7.6344211016142547E-4</v>
      </c>
      <c r="N866" s="44">
        <f t="shared" ca="1" si="180"/>
        <v>0</v>
      </c>
      <c r="O866" s="124">
        <f t="shared" ca="1" si="181"/>
        <v>0</v>
      </c>
      <c r="P866" s="44">
        <f t="shared" ca="1" si="182"/>
        <v>0</v>
      </c>
      <c r="Q866" s="44">
        <f t="shared" ca="1" si="183"/>
        <v>0</v>
      </c>
      <c r="R866" s="28">
        <f t="shared" ca="1" si="185"/>
        <v>7.6344211016142547E-4</v>
      </c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</row>
    <row r="867" spans="1:35">
      <c r="A867" s="28"/>
      <c r="B867" s="28"/>
      <c r="C867" s="121"/>
      <c r="D867" s="123">
        <f t="shared" si="173"/>
        <v>0</v>
      </c>
      <c r="E867" s="123">
        <f t="shared" si="173"/>
        <v>0</v>
      </c>
      <c r="F867" s="44">
        <f t="shared" si="174"/>
        <v>0</v>
      </c>
      <c r="G867" s="44">
        <f t="shared" si="174"/>
        <v>0</v>
      </c>
      <c r="H867" s="44">
        <f t="shared" si="175"/>
        <v>0</v>
      </c>
      <c r="I867" s="44">
        <f t="shared" si="176"/>
        <v>0</v>
      </c>
      <c r="J867" s="44">
        <f t="shared" si="177"/>
        <v>0</v>
      </c>
      <c r="K867" s="44">
        <f t="shared" si="178"/>
        <v>0</v>
      </c>
      <c r="L867" s="44">
        <f t="shared" si="179"/>
        <v>0</v>
      </c>
      <c r="M867" s="44">
        <f t="shared" ca="1" si="184"/>
        <v>-7.6344211016142547E-4</v>
      </c>
      <c r="N867" s="44">
        <f t="shared" ca="1" si="180"/>
        <v>0</v>
      </c>
      <c r="O867" s="124">
        <f t="shared" ca="1" si="181"/>
        <v>0</v>
      </c>
      <c r="P867" s="44">
        <f t="shared" ca="1" si="182"/>
        <v>0</v>
      </c>
      <c r="Q867" s="44">
        <f t="shared" ca="1" si="183"/>
        <v>0</v>
      </c>
      <c r="R867" s="28">
        <f t="shared" ca="1" si="185"/>
        <v>7.6344211016142547E-4</v>
      </c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</row>
    <row r="868" spans="1:35">
      <c r="A868" s="28"/>
      <c r="B868" s="28"/>
      <c r="C868" s="121"/>
      <c r="D868" s="123">
        <f t="shared" si="173"/>
        <v>0</v>
      </c>
      <c r="E868" s="123">
        <f t="shared" si="173"/>
        <v>0</v>
      </c>
      <c r="F868" s="44">
        <f t="shared" si="174"/>
        <v>0</v>
      </c>
      <c r="G868" s="44">
        <f t="shared" si="174"/>
        <v>0</v>
      </c>
      <c r="H868" s="44">
        <f t="shared" si="175"/>
        <v>0</v>
      </c>
      <c r="I868" s="44">
        <f t="shared" si="176"/>
        <v>0</v>
      </c>
      <c r="J868" s="44">
        <f t="shared" si="177"/>
        <v>0</v>
      </c>
      <c r="K868" s="44">
        <f t="shared" si="178"/>
        <v>0</v>
      </c>
      <c r="L868" s="44">
        <f t="shared" si="179"/>
        <v>0</v>
      </c>
      <c r="M868" s="44">
        <f t="shared" ca="1" si="184"/>
        <v>-7.6344211016142547E-4</v>
      </c>
      <c r="N868" s="44">
        <f t="shared" ca="1" si="180"/>
        <v>0</v>
      </c>
      <c r="O868" s="124">
        <f t="shared" ca="1" si="181"/>
        <v>0</v>
      </c>
      <c r="P868" s="44">
        <f t="shared" ca="1" si="182"/>
        <v>0</v>
      </c>
      <c r="Q868" s="44">
        <f t="shared" ca="1" si="183"/>
        <v>0</v>
      </c>
      <c r="R868" s="28">
        <f t="shared" ca="1" si="185"/>
        <v>7.6344211016142547E-4</v>
      </c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</row>
    <row r="869" spans="1:35">
      <c r="A869" s="28"/>
      <c r="B869" s="28"/>
      <c r="C869" s="121"/>
      <c r="D869" s="123">
        <f t="shared" si="173"/>
        <v>0</v>
      </c>
      <c r="E869" s="123">
        <f t="shared" si="173"/>
        <v>0</v>
      </c>
      <c r="F869" s="44">
        <f t="shared" si="174"/>
        <v>0</v>
      </c>
      <c r="G869" s="44">
        <f t="shared" si="174"/>
        <v>0</v>
      </c>
      <c r="H869" s="44">
        <f t="shared" si="175"/>
        <v>0</v>
      </c>
      <c r="I869" s="44">
        <f t="shared" si="176"/>
        <v>0</v>
      </c>
      <c r="J869" s="44">
        <f t="shared" si="177"/>
        <v>0</v>
      </c>
      <c r="K869" s="44">
        <f t="shared" si="178"/>
        <v>0</v>
      </c>
      <c r="L869" s="44">
        <f t="shared" si="179"/>
        <v>0</v>
      </c>
      <c r="M869" s="44">
        <f t="shared" ca="1" si="184"/>
        <v>-7.6344211016142547E-4</v>
      </c>
      <c r="N869" s="44">
        <f t="shared" ca="1" si="180"/>
        <v>0</v>
      </c>
      <c r="O869" s="124">
        <f t="shared" ca="1" si="181"/>
        <v>0</v>
      </c>
      <c r="P869" s="44">
        <f t="shared" ca="1" si="182"/>
        <v>0</v>
      </c>
      <c r="Q869" s="44">
        <f t="shared" ca="1" si="183"/>
        <v>0</v>
      </c>
      <c r="R869" s="28">
        <f t="shared" ca="1" si="185"/>
        <v>7.6344211016142547E-4</v>
      </c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</row>
    <row r="870" spans="1:35">
      <c r="A870" s="28"/>
      <c r="B870" s="28"/>
      <c r="C870" s="121"/>
      <c r="D870" s="123">
        <f t="shared" si="173"/>
        <v>0</v>
      </c>
      <c r="E870" s="123">
        <f t="shared" si="173"/>
        <v>0</v>
      </c>
      <c r="F870" s="44">
        <f t="shared" si="174"/>
        <v>0</v>
      </c>
      <c r="G870" s="44">
        <f t="shared" si="174"/>
        <v>0</v>
      </c>
      <c r="H870" s="44">
        <f t="shared" si="175"/>
        <v>0</v>
      </c>
      <c r="I870" s="44">
        <f t="shared" si="176"/>
        <v>0</v>
      </c>
      <c r="J870" s="44">
        <f t="shared" si="177"/>
        <v>0</v>
      </c>
      <c r="K870" s="44">
        <f t="shared" si="178"/>
        <v>0</v>
      </c>
      <c r="L870" s="44">
        <f t="shared" si="179"/>
        <v>0</v>
      </c>
      <c r="M870" s="44">
        <f t="shared" ca="1" si="184"/>
        <v>-7.6344211016142547E-4</v>
      </c>
      <c r="N870" s="44">
        <f t="shared" ca="1" si="180"/>
        <v>0</v>
      </c>
      <c r="O870" s="124">
        <f t="shared" ca="1" si="181"/>
        <v>0</v>
      </c>
      <c r="P870" s="44">
        <f t="shared" ca="1" si="182"/>
        <v>0</v>
      </c>
      <c r="Q870" s="44">
        <f t="shared" ca="1" si="183"/>
        <v>0</v>
      </c>
      <c r="R870" s="28">
        <f t="shared" ca="1" si="185"/>
        <v>7.6344211016142547E-4</v>
      </c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</row>
    <row r="871" spans="1:35">
      <c r="A871" s="28"/>
      <c r="B871" s="28"/>
      <c r="C871" s="121"/>
      <c r="D871" s="123">
        <f t="shared" si="173"/>
        <v>0</v>
      </c>
      <c r="E871" s="123">
        <f t="shared" si="173"/>
        <v>0</v>
      </c>
      <c r="F871" s="44">
        <f t="shared" si="174"/>
        <v>0</v>
      </c>
      <c r="G871" s="44">
        <f t="shared" si="174"/>
        <v>0</v>
      </c>
      <c r="H871" s="44">
        <f t="shared" si="175"/>
        <v>0</v>
      </c>
      <c r="I871" s="44">
        <f t="shared" si="176"/>
        <v>0</v>
      </c>
      <c r="J871" s="44">
        <f t="shared" si="177"/>
        <v>0</v>
      </c>
      <c r="K871" s="44">
        <f t="shared" si="178"/>
        <v>0</v>
      </c>
      <c r="L871" s="44">
        <f t="shared" si="179"/>
        <v>0</v>
      </c>
      <c r="M871" s="44">
        <f t="shared" ca="1" si="184"/>
        <v>-7.6344211016142547E-4</v>
      </c>
      <c r="N871" s="44">
        <f t="shared" ca="1" si="180"/>
        <v>0</v>
      </c>
      <c r="O871" s="124">
        <f t="shared" ca="1" si="181"/>
        <v>0</v>
      </c>
      <c r="P871" s="44">
        <f t="shared" ca="1" si="182"/>
        <v>0</v>
      </c>
      <c r="Q871" s="44">
        <f t="shared" ca="1" si="183"/>
        <v>0</v>
      </c>
      <c r="R871" s="28">
        <f t="shared" ca="1" si="185"/>
        <v>7.6344211016142547E-4</v>
      </c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</row>
    <row r="872" spans="1:35">
      <c r="A872" s="28"/>
      <c r="B872" s="28"/>
      <c r="C872" s="121"/>
      <c r="D872" s="123">
        <f t="shared" si="173"/>
        <v>0</v>
      </c>
      <c r="E872" s="123">
        <f t="shared" si="173"/>
        <v>0</v>
      </c>
      <c r="F872" s="44">
        <f t="shared" si="174"/>
        <v>0</v>
      </c>
      <c r="G872" s="44">
        <f t="shared" si="174"/>
        <v>0</v>
      </c>
      <c r="H872" s="44">
        <f t="shared" si="175"/>
        <v>0</v>
      </c>
      <c r="I872" s="44">
        <f t="shared" si="176"/>
        <v>0</v>
      </c>
      <c r="J872" s="44">
        <f t="shared" si="177"/>
        <v>0</v>
      </c>
      <c r="K872" s="44">
        <f t="shared" si="178"/>
        <v>0</v>
      </c>
      <c r="L872" s="44">
        <f t="shared" si="179"/>
        <v>0</v>
      </c>
      <c r="M872" s="44">
        <f t="shared" ca="1" si="184"/>
        <v>-7.6344211016142547E-4</v>
      </c>
      <c r="N872" s="44">
        <f t="shared" ca="1" si="180"/>
        <v>0</v>
      </c>
      <c r="O872" s="124">
        <f t="shared" ca="1" si="181"/>
        <v>0</v>
      </c>
      <c r="P872" s="44">
        <f t="shared" ca="1" si="182"/>
        <v>0</v>
      </c>
      <c r="Q872" s="44">
        <f t="shared" ca="1" si="183"/>
        <v>0</v>
      </c>
      <c r="R872" s="28">
        <f t="shared" ca="1" si="185"/>
        <v>7.6344211016142547E-4</v>
      </c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</row>
    <row r="873" spans="1:35">
      <c r="A873" s="28"/>
      <c r="B873" s="28"/>
      <c r="C873" s="121"/>
      <c r="D873" s="123">
        <f t="shared" si="173"/>
        <v>0</v>
      </c>
      <c r="E873" s="123">
        <f t="shared" si="173"/>
        <v>0</v>
      </c>
      <c r="F873" s="44">
        <f t="shared" si="174"/>
        <v>0</v>
      </c>
      <c r="G873" s="44">
        <f t="shared" si="174"/>
        <v>0</v>
      </c>
      <c r="H873" s="44">
        <f t="shared" si="175"/>
        <v>0</v>
      </c>
      <c r="I873" s="44">
        <f t="shared" si="176"/>
        <v>0</v>
      </c>
      <c r="J873" s="44">
        <f t="shared" si="177"/>
        <v>0</v>
      </c>
      <c r="K873" s="44">
        <f t="shared" si="178"/>
        <v>0</v>
      </c>
      <c r="L873" s="44">
        <f t="shared" si="179"/>
        <v>0</v>
      </c>
      <c r="M873" s="44">
        <f t="shared" ca="1" si="184"/>
        <v>-7.6344211016142547E-4</v>
      </c>
      <c r="N873" s="44">
        <f t="shared" ca="1" si="180"/>
        <v>0</v>
      </c>
      <c r="O873" s="124">
        <f t="shared" ca="1" si="181"/>
        <v>0</v>
      </c>
      <c r="P873" s="44">
        <f t="shared" ca="1" si="182"/>
        <v>0</v>
      </c>
      <c r="Q873" s="44">
        <f t="shared" ca="1" si="183"/>
        <v>0</v>
      </c>
      <c r="R873" s="28">
        <f t="shared" ca="1" si="185"/>
        <v>7.6344211016142547E-4</v>
      </c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</row>
    <row r="874" spans="1:35">
      <c r="A874" s="28"/>
      <c r="B874" s="28"/>
      <c r="C874" s="121"/>
      <c r="D874" s="123">
        <f t="shared" si="173"/>
        <v>0</v>
      </c>
      <c r="E874" s="123">
        <f t="shared" si="173"/>
        <v>0</v>
      </c>
      <c r="F874" s="44">
        <f t="shared" si="174"/>
        <v>0</v>
      </c>
      <c r="G874" s="44">
        <f t="shared" si="174"/>
        <v>0</v>
      </c>
      <c r="H874" s="44">
        <f t="shared" si="175"/>
        <v>0</v>
      </c>
      <c r="I874" s="44">
        <f t="shared" si="176"/>
        <v>0</v>
      </c>
      <c r="J874" s="44">
        <f t="shared" si="177"/>
        <v>0</v>
      </c>
      <c r="K874" s="44">
        <f t="shared" si="178"/>
        <v>0</v>
      </c>
      <c r="L874" s="44">
        <f t="shared" si="179"/>
        <v>0</v>
      </c>
      <c r="M874" s="44">
        <f t="shared" ca="1" si="184"/>
        <v>-7.6344211016142547E-4</v>
      </c>
      <c r="N874" s="44">
        <f t="shared" ca="1" si="180"/>
        <v>0</v>
      </c>
      <c r="O874" s="124">
        <f t="shared" ca="1" si="181"/>
        <v>0</v>
      </c>
      <c r="P874" s="44">
        <f t="shared" ca="1" si="182"/>
        <v>0</v>
      </c>
      <c r="Q874" s="44">
        <f t="shared" ca="1" si="183"/>
        <v>0</v>
      </c>
      <c r="R874" s="28">
        <f t="shared" ca="1" si="185"/>
        <v>7.6344211016142547E-4</v>
      </c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</row>
    <row r="875" spans="1:35">
      <c r="A875" s="28"/>
      <c r="B875" s="28"/>
      <c r="C875" s="121"/>
      <c r="D875" s="123">
        <f t="shared" si="173"/>
        <v>0</v>
      </c>
      <c r="E875" s="123">
        <f t="shared" si="173"/>
        <v>0</v>
      </c>
      <c r="F875" s="44">
        <f t="shared" si="174"/>
        <v>0</v>
      </c>
      <c r="G875" s="44">
        <f t="shared" si="174"/>
        <v>0</v>
      </c>
      <c r="H875" s="44">
        <f t="shared" si="175"/>
        <v>0</v>
      </c>
      <c r="I875" s="44">
        <f t="shared" si="176"/>
        <v>0</v>
      </c>
      <c r="J875" s="44">
        <f t="shared" si="177"/>
        <v>0</v>
      </c>
      <c r="K875" s="44">
        <f t="shared" si="178"/>
        <v>0</v>
      </c>
      <c r="L875" s="44">
        <f t="shared" si="179"/>
        <v>0</v>
      </c>
      <c r="M875" s="44">
        <f t="shared" ca="1" si="184"/>
        <v>-7.6344211016142547E-4</v>
      </c>
      <c r="N875" s="44">
        <f t="shared" ca="1" si="180"/>
        <v>0</v>
      </c>
      <c r="O875" s="124">
        <f t="shared" ca="1" si="181"/>
        <v>0</v>
      </c>
      <c r="P875" s="44">
        <f t="shared" ca="1" si="182"/>
        <v>0</v>
      </c>
      <c r="Q875" s="44">
        <f t="shared" ca="1" si="183"/>
        <v>0</v>
      </c>
      <c r="R875" s="28">
        <f t="shared" ca="1" si="185"/>
        <v>7.6344211016142547E-4</v>
      </c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</row>
    <row r="876" spans="1:35">
      <c r="A876" s="28"/>
      <c r="B876" s="28"/>
      <c r="C876" s="121"/>
      <c r="D876" s="123">
        <f t="shared" si="173"/>
        <v>0</v>
      </c>
      <c r="E876" s="123">
        <f t="shared" si="173"/>
        <v>0</v>
      </c>
      <c r="F876" s="44">
        <f t="shared" si="174"/>
        <v>0</v>
      </c>
      <c r="G876" s="44">
        <f t="shared" si="174"/>
        <v>0</v>
      </c>
      <c r="H876" s="44">
        <f t="shared" si="175"/>
        <v>0</v>
      </c>
      <c r="I876" s="44">
        <f t="shared" si="176"/>
        <v>0</v>
      </c>
      <c r="J876" s="44">
        <f t="shared" si="177"/>
        <v>0</v>
      </c>
      <c r="K876" s="44">
        <f t="shared" si="178"/>
        <v>0</v>
      </c>
      <c r="L876" s="44">
        <f t="shared" si="179"/>
        <v>0</v>
      </c>
      <c r="M876" s="44">
        <f t="shared" ca="1" si="184"/>
        <v>-7.6344211016142547E-4</v>
      </c>
      <c r="N876" s="44">
        <f t="shared" ca="1" si="180"/>
        <v>0</v>
      </c>
      <c r="O876" s="124">
        <f t="shared" ca="1" si="181"/>
        <v>0</v>
      </c>
      <c r="P876" s="44">
        <f t="shared" ca="1" si="182"/>
        <v>0</v>
      </c>
      <c r="Q876" s="44">
        <f t="shared" ca="1" si="183"/>
        <v>0</v>
      </c>
      <c r="R876" s="28">
        <f t="shared" ca="1" si="185"/>
        <v>7.6344211016142547E-4</v>
      </c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</row>
    <row r="877" spans="1:35">
      <c r="A877" s="28"/>
      <c r="B877" s="28"/>
      <c r="C877" s="121"/>
      <c r="D877" s="123">
        <f t="shared" si="173"/>
        <v>0</v>
      </c>
      <c r="E877" s="123">
        <f t="shared" si="173"/>
        <v>0</v>
      </c>
      <c r="F877" s="44">
        <f t="shared" si="174"/>
        <v>0</v>
      </c>
      <c r="G877" s="44">
        <f t="shared" si="174"/>
        <v>0</v>
      </c>
      <c r="H877" s="44">
        <f t="shared" si="175"/>
        <v>0</v>
      </c>
      <c r="I877" s="44">
        <f t="shared" si="176"/>
        <v>0</v>
      </c>
      <c r="J877" s="44">
        <f t="shared" si="177"/>
        <v>0</v>
      </c>
      <c r="K877" s="44">
        <f t="shared" si="178"/>
        <v>0</v>
      </c>
      <c r="L877" s="44">
        <f t="shared" si="179"/>
        <v>0</v>
      </c>
      <c r="M877" s="44">
        <f t="shared" ca="1" si="184"/>
        <v>-7.6344211016142547E-4</v>
      </c>
      <c r="N877" s="44">
        <f t="shared" ca="1" si="180"/>
        <v>0</v>
      </c>
      <c r="O877" s="124">
        <f t="shared" ca="1" si="181"/>
        <v>0</v>
      </c>
      <c r="P877" s="44">
        <f t="shared" ca="1" si="182"/>
        <v>0</v>
      </c>
      <c r="Q877" s="44">
        <f t="shared" ca="1" si="183"/>
        <v>0</v>
      </c>
      <c r="R877" s="28">
        <f t="shared" ca="1" si="185"/>
        <v>7.6344211016142547E-4</v>
      </c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</row>
    <row r="878" spans="1:35">
      <c r="A878" s="28"/>
      <c r="B878" s="28"/>
      <c r="C878" s="121"/>
      <c r="D878" s="123">
        <f t="shared" si="173"/>
        <v>0</v>
      </c>
      <c r="E878" s="123">
        <f t="shared" si="173"/>
        <v>0</v>
      </c>
      <c r="F878" s="44">
        <f t="shared" si="174"/>
        <v>0</v>
      </c>
      <c r="G878" s="44">
        <f t="shared" si="174"/>
        <v>0</v>
      </c>
      <c r="H878" s="44">
        <f t="shared" si="175"/>
        <v>0</v>
      </c>
      <c r="I878" s="44">
        <f t="shared" si="176"/>
        <v>0</v>
      </c>
      <c r="J878" s="44">
        <f t="shared" si="177"/>
        <v>0</v>
      </c>
      <c r="K878" s="44">
        <f t="shared" si="178"/>
        <v>0</v>
      </c>
      <c r="L878" s="44">
        <f t="shared" si="179"/>
        <v>0</v>
      </c>
      <c r="M878" s="44">
        <f t="shared" ca="1" si="184"/>
        <v>-7.6344211016142547E-4</v>
      </c>
      <c r="N878" s="44">
        <f t="shared" ca="1" si="180"/>
        <v>0</v>
      </c>
      <c r="O878" s="124">
        <f t="shared" ca="1" si="181"/>
        <v>0</v>
      </c>
      <c r="P878" s="44">
        <f t="shared" ca="1" si="182"/>
        <v>0</v>
      </c>
      <c r="Q878" s="44">
        <f t="shared" ca="1" si="183"/>
        <v>0</v>
      </c>
      <c r="R878" s="28">
        <f t="shared" ca="1" si="185"/>
        <v>7.6344211016142547E-4</v>
      </c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</row>
    <row r="879" spans="1:35">
      <c r="A879" s="28"/>
      <c r="B879" s="28"/>
      <c r="C879" s="121"/>
      <c r="D879" s="123">
        <f t="shared" si="173"/>
        <v>0</v>
      </c>
      <c r="E879" s="123">
        <f t="shared" si="173"/>
        <v>0</v>
      </c>
      <c r="F879" s="44">
        <f t="shared" si="174"/>
        <v>0</v>
      </c>
      <c r="G879" s="44">
        <f t="shared" si="174"/>
        <v>0</v>
      </c>
      <c r="H879" s="44">
        <f t="shared" si="175"/>
        <v>0</v>
      </c>
      <c r="I879" s="44">
        <f t="shared" si="176"/>
        <v>0</v>
      </c>
      <c r="J879" s="44">
        <f t="shared" si="177"/>
        <v>0</v>
      </c>
      <c r="K879" s="44">
        <f t="shared" si="178"/>
        <v>0</v>
      </c>
      <c r="L879" s="44">
        <f t="shared" si="179"/>
        <v>0</v>
      </c>
      <c r="M879" s="44">
        <f t="shared" ca="1" si="184"/>
        <v>-7.6344211016142547E-4</v>
      </c>
      <c r="N879" s="44">
        <f t="shared" ca="1" si="180"/>
        <v>0</v>
      </c>
      <c r="O879" s="124">
        <f t="shared" ca="1" si="181"/>
        <v>0</v>
      </c>
      <c r="P879" s="44">
        <f t="shared" ca="1" si="182"/>
        <v>0</v>
      </c>
      <c r="Q879" s="44">
        <f t="shared" ca="1" si="183"/>
        <v>0</v>
      </c>
      <c r="R879" s="28">
        <f t="shared" ca="1" si="185"/>
        <v>7.6344211016142547E-4</v>
      </c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</row>
    <row r="880" spans="1:35">
      <c r="A880" s="28"/>
      <c r="B880" s="28"/>
      <c r="C880" s="121"/>
      <c r="D880" s="123">
        <f t="shared" si="173"/>
        <v>0</v>
      </c>
      <c r="E880" s="123">
        <f t="shared" si="173"/>
        <v>0</v>
      </c>
      <c r="F880" s="44">
        <f t="shared" si="174"/>
        <v>0</v>
      </c>
      <c r="G880" s="44">
        <f t="shared" si="174"/>
        <v>0</v>
      </c>
      <c r="H880" s="44">
        <f t="shared" si="175"/>
        <v>0</v>
      </c>
      <c r="I880" s="44">
        <f t="shared" si="176"/>
        <v>0</v>
      </c>
      <c r="J880" s="44">
        <f t="shared" si="177"/>
        <v>0</v>
      </c>
      <c r="K880" s="44">
        <f t="shared" si="178"/>
        <v>0</v>
      </c>
      <c r="L880" s="44">
        <f t="shared" si="179"/>
        <v>0</v>
      </c>
      <c r="M880" s="44">
        <f t="shared" ca="1" si="184"/>
        <v>-7.6344211016142547E-4</v>
      </c>
      <c r="N880" s="44">
        <f t="shared" ca="1" si="180"/>
        <v>0</v>
      </c>
      <c r="O880" s="124">
        <f t="shared" ca="1" si="181"/>
        <v>0</v>
      </c>
      <c r="P880" s="44">
        <f t="shared" ca="1" si="182"/>
        <v>0</v>
      </c>
      <c r="Q880" s="44">
        <f t="shared" ca="1" si="183"/>
        <v>0</v>
      </c>
      <c r="R880" s="28">
        <f t="shared" ca="1" si="185"/>
        <v>7.6344211016142547E-4</v>
      </c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</row>
    <row r="881" spans="1:35">
      <c r="A881" s="28"/>
      <c r="B881" s="28"/>
      <c r="C881" s="121"/>
      <c r="D881" s="123">
        <f t="shared" si="173"/>
        <v>0</v>
      </c>
      <c r="E881" s="123">
        <f t="shared" si="173"/>
        <v>0</v>
      </c>
      <c r="F881" s="44">
        <f t="shared" si="174"/>
        <v>0</v>
      </c>
      <c r="G881" s="44">
        <f t="shared" si="174"/>
        <v>0</v>
      </c>
      <c r="H881" s="44">
        <f t="shared" si="175"/>
        <v>0</v>
      </c>
      <c r="I881" s="44">
        <f t="shared" si="176"/>
        <v>0</v>
      </c>
      <c r="J881" s="44">
        <f t="shared" si="177"/>
        <v>0</v>
      </c>
      <c r="K881" s="44">
        <f t="shared" si="178"/>
        <v>0</v>
      </c>
      <c r="L881" s="44">
        <f t="shared" si="179"/>
        <v>0</v>
      </c>
      <c r="M881" s="44">
        <f t="shared" ca="1" si="184"/>
        <v>-7.6344211016142547E-4</v>
      </c>
      <c r="N881" s="44">
        <f t="shared" ca="1" si="180"/>
        <v>0</v>
      </c>
      <c r="O881" s="124">
        <f t="shared" ca="1" si="181"/>
        <v>0</v>
      </c>
      <c r="P881" s="44">
        <f t="shared" ca="1" si="182"/>
        <v>0</v>
      </c>
      <c r="Q881" s="44">
        <f t="shared" ca="1" si="183"/>
        <v>0</v>
      </c>
      <c r="R881" s="28">
        <f t="shared" ca="1" si="185"/>
        <v>7.6344211016142547E-4</v>
      </c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</row>
    <row r="882" spans="1:35">
      <c r="A882" s="28"/>
      <c r="B882" s="28"/>
      <c r="C882" s="121"/>
      <c r="D882" s="123">
        <f t="shared" si="173"/>
        <v>0</v>
      </c>
      <c r="E882" s="123">
        <f t="shared" si="173"/>
        <v>0</v>
      </c>
      <c r="F882" s="44">
        <f t="shared" si="174"/>
        <v>0</v>
      </c>
      <c r="G882" s="44">
        <f t="shared" si="174"/>
        <v>0</v>
      </c>
      <c r="H882" s="44">
        <f t="shared" si="175"/>
        <v>0</v>
      </c>
      <c r="I882" s="44">
        <f t="shared" si="176"/>
        <v>0</v>
      </c>
      <c r="J882" s="44">
        <f t="shared" si="177"/>
        <v>0</v>
      </c>
      <c r="K882" s="44">
        <f t="shared" si="178"/>
        <v>0</v>
      </c>
      <c r="L882" s="44">
        <f t="shared" si="179"/>
        <v>0</v>
      </c>
      <c r="M882" s="44">
        <f t="shared" ca="1" si="184"/>
        <v>-7.6344211016142547E-4</v>
      </c>
      <c r="N882" s="44">
        <f t="shared" ca="1" si="180"/>
        <v>0</v>
      </c>
      <c r="O882" s="124">
        <f t="shared" ca="1" si="181"/>
        <v>0</v>
      </c>
      <c r="P882" s="44">
        <f t="shared" ca="1" si="182"/>
        <v>0</v>
      </c>
      <c r="Q882" s="44">
        <f t="shared" ca="1" si="183"/>
        <v>0</v>
      </c>
      <c r="R882" s="28">
        <f t="shared" ca="1" si="185"/>
        <v>7.6344211016142547E-4</v>
      </c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</row>
    <row r="883" spans="1:35">
      <c r="A883" s="28"/>
      <c r="B883" s="28"/>
      <c r="C883" s="121"/>
      <c r="D883" s="123">
        <f t="shared" si="173"/>
        <v>0</v>
      </c>
      <c r="E883" s="123">
        <f t="shared" si="173"/>
        <v>0</v>
      </c>
      <c r="F883" s="44">
        <f t="shared" si="174"/>
        <v>0</v>
      </c>
      <c r="G883" s="44">
        <f t="shared" si="174"/>
        <v>0</v>
      </c>
      <c r="H883" s="44">
        <f t="shared" si="175"/>
        <v>0</v>
      </c>
      <c r="I883" s="44">
        <f t="shared" si="176"/>
        <v>0</v>
      </c>
      <c r="J883" s="44">
        <f t="shared" si="177"/>
        <v>0</v>
      </c>
      <c r="K883" s="44">
        <f t="shared" si="178"/>
        <v>0</v>
      </c>
      <c r="L883" s="44">
        <f t="shared" si="179"/>
        <v>0</v>
      </c>
      <c r="M883" s="44">
        <f t="shared" ca="1" si="184"/>
        <v>-7.6344211016142547E-4</v>
      </c>
      <c r="N883" s="44">
        <f t="shared" ca="1" si="180"/>
        <v>0</v>
      </c>
      <c r="O883" s="124">
        <f t="shared" ca="1" si="181"/>
        <v>0</v>
      </c>
      <c r="P883" s="44">
        <f t="shared" ca="1" si="182"/>
        <v>0</v>
      </c>
      <c r="Q883" s="44">
        <f t="shared" ca="1" si="183"/>
        <v>0</v>
      </c>
      <c r="R883" s="28">
        <f t="shared" ca="1" si="185"/>
        <v>7.6344211016142547E-4</v>
      </c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</row>
    <row r="884" spans="1:35">
      <c r="A884" s="28"/>
      <c r="B884" s="28"/>
      <c r="C884" s="121"/>
      <c r="D884" s="123">
        <f t="shared" si="173"/>
        <v>0</v>
      </c>
      <c r="E884" s="123">
        <f t="shared" si="173"/>
        <v>0</v>
      </c>
      <c r="F884" s="44">
        <f t="shared" si="174"/>
        <v>0</v>
      </c>
      <c r="G884" s="44">
        <f t="shared" si="174"/>
        <v>0</v>
      </c>
      <c r="H884" s="44">
        <f t="shared" si="175"/>
        <v>0</v>
      </c>
      <c r="I884" s="44">
        <f t="shared" si="176"/>
        <v>0</v>
      </c>
      <c r="J884" s="44">
        <f t="shared" si="177"/>
        <v>0</v>
      </c>
      <c r="K884" s="44">
        <f t="shared" si="178"/>
        <v>0</v>
      </c>
      <c r="L884" s="44">
        <f t="shared" si="179"/>
        <v>0</v>
      </c>
      <c r="M884" s="44">
        <f t="shared" ca="1" si="184"/>
        <v>-7.6344211016142547E-4</v>
      </c>
      <c r="N884" s="44">
        <f t="shared" ca="1" si="180"/>
        <v>0</v>
      </c>
      <c r="O884" s="124">
        <f t="shared" ca="1" si="181"/>
        <v>0</v>
      </c>
      <c r="P884" s="44">
        <f t="shared" ca="1" si="182"/>
        <v>0</v>
      </c>
      <c r="Q884" s="44">
        <f t="shared" ca="1" si="183"/>
        <v>0</v>
      </c>
      <c r="R884" s="28">
        <f t="shared" ca="1" si="185"/>
        <v>7.6344211016142547E-4</v>
      </c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</row>
    <row r="885" spans="1:35">
      <c r="A885" s="28"/>
      <c r="B885" s="28"/>
      <c r="C885" s="121"/>
      <c r="D885" s="123">
        <f t="shared" si="173"/>
        <v>0</v>
      </c>
      <c r="E885" s="123">
        <f t="shared" si="173"/>
        <v>0</v>
      </c>
      <c r="F885" s="44">
        <f t="shared" si="174"/>
        <v>0</v>
      </c>
      <c r="G885" s="44">
        <f t="shared" si="174"/>
        <v>0</v>
      </c>
      <c r="H885" s="44">
        <f t="shared" si="175"/>
        <v>0</v>
      </c>
      <c r="I885" s="44">
        <f t="shared" si="176"/>
        <v>0</v>
      </c>
      <c r="J885" s="44">
        <f t="shared" si="177"/>
        <v>0</v>
      </c>
      <c r="K885" s="44">
        <f t="shared" si="178"/>
        <v>0</v>
      </c>
      <c r="L885" s="44">
        <f t="shared" si="179"/>
        <v>0</v>
      </c>
      <c r="M885" s="44">
        <f t="shared" ca="1" si="184"/>
        <v>-7.6344211016142547E-4</v>
      </c>
      <c r="N885" s="44">
        <f t="shared" ca="1" si="180"/>
        <v>0</v>
      </c>
      <c r="O885" s="124">
        <f t="shared" ca="1" si="181"/>
        <v>0</v>
      </c>
      <c r="P885" s="44">
        <f t="shared" ca="1" si="182"/>
        <v>0</v>
      </c>
      <c r="Q885" s="44">
        <f t="shared" ca="1" si="183"/>
        <v>0</v>
      </c>
      <c r="R885" s="28">
        <f t="shared" ca="1" si="185"/>
        <v>7.6344211016142547E-4</v>
      </c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</row>
    <row r="886" spans="1:35">
      <c r="A886" s="28"/>
      <c r="B886" s="28"/>
      <c r="C886" s="121"/>
      <c r="D886" s="123">
        <f t="shared" si="173"/>
        <v>0</v>
      </c>
      <c r="E886" s="123">
        <f t="shared" si="173"/>
        <v>0</v>
      </c>
      <c r="F886" s="44">
        <f t="shared" si="174"/>
        <v>0</v>
      </c>
      <c r="G886" s="44">
        <f t="shared" si="174"/>
        <v>0</v>
      </c>
      <c r="H886" s="44">
        <f t="shared" si="175"/>
        <v>0</v>
      </c>
      <c r="I886" s="44">
        <f t="shared" si="176"/>
        <v>0</v>
      </c>
      <c r="J886" s="44">
        <f t="shared" si="177"/>
        <v>0</v>
      </c>
      <c r="K886" s="44">
        <f t="shared" si="178"/>
        <v>0</v>
      </c>
      <c r="L886" s="44">
        <f t="shared" si="179"/>
        <v>0</v>
      </c>
      <c r="M886" s="44">
        <f t="shared" ca="1" si="184"/>
        <v>-7.6344211016142547E-4</v>
      </c>
      <c r="N886" s="44">
        <f t="shared" ca="1" si="180"/>
        <v>0</v>
      </c>
      <c r="O886" s="124">
        <f t="shared" ca="1" si="181"/>
        <v>0</v>
      </c>
      <c r="P886" s="44">
        <f t="shared" ca="1" si="182"/>
        <v>0</v>
      </c>
      <c r="Q886" s="44">
        <f t="shared" ca="1" si="183"/>
        <v>0</v>
      </c>
      <c r="R886" s="28">
        <f t="shared" ca="1" si="185"/>
        <v>7.6344211016142547E-4</v>
      </c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</row>
    <row r="887" spans="1:35">
      <c r="A887" s="28"/>
      <c r="B887" s="28"/>
      <c r="C887" s="121"/>
      <c r="D887" s="123">
        <f t="shared" si="173"/>
        <v>0</v>
      </c>
      <c r="E887" s="123">
        <f t="shared" si="173"/>
        <v>0</v>
      </c>
      <c r="F887" s="44">
        <f t="shared" si="174"/>
        <v>0</v>
      </c>
      <c r="G887" s="44">
        <f t="shared" si="174"/>
        <v>0</v>
      </c>
      <c r="H887" s="44">
        <f t="shared" si="175"/>
        <v>0</v>
      </c>
      <c r="I887" s="44">
        <f t="shared" si="176"/>
        <v>0</v>
      </c>
      <c r="J887" s="44">
        <f t="shared" si="177"/>
        <v>0</v>
      </c>
      <c r="K887" s="44">
        <f t="shared" si="178"/>
        <v>0</v>
      </c>
      <c r="L887" s="44">
        <f t="shared" si="179"/>
        <v>0</v>
      </c>
      <c r="M887" s="44">
        <f t="shared" ca="1" si="184"/>
        <v>-7.6344211016142547E-4</v>
      </c>
      <c r="N887" s="44">
        <f t="shared" ca="1" si="180"/>
        <v>0</v>
      </c>
      <c r="O887" s="124">
        <f t="shared" ca="1" si="181"/>
        <v>0</v>
      </c>
      <c r="P887" s="44">
        <f t="shared" ca="1" si="182"/>
        <v>0</v>
      </c>
      <c r="Q887" s="44">
        <f t="shared" ca="1" si="183"/>
        <v>0</v>
      </c>
      <c r="R887" s="28">
        <f t="shared" ca="1" si="185"/>
        <v>7.6344211016142547E-4</v>
      </c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</row>
    <row r="888" spans="1:35">
      <c r="A888" s="28"/>
      <c r="B888" s="28"/>
      <c r="C888" s="121"/>
      <c r="D888" s="123">
        <f t="shared" si="173"/>
        <v>0</v>
      </c>
      <c r="E888" s="123">
        <f t="shared" si="173"/>
        <v>0</v>
      </c>
      <c r="F888" s="44">
        <f t="shared" si="174"/>
        <v>0</v>
      </c>
      <c r="G888" s="44">
        <f t="shared" si="174"/>
        <v>0</v>
      </c>
      <c r="H888" s="44">
        <f t="shared" si="175"/>
        <v>0</v>
      </c>
      <c r="I888" s="44">
        <f t="shared" si="176"/>
        <v>0</v>
      </c>
      <c r="J888" s="44">
        <f t="shared" si="177"/>
        <v>0</v>
      </c>
      <c r="K888" s="44">
        <f t="shared" si="178"/>
        <v>0</v>
      </c>
      <c r="L888" s="44">
        <f t="shared" si="179"/>
        <v>0</v>
      </c>
      <c r="M888" s="44">
        <f t="shared" ca="1" si="184"/>
        <v>-7.6344211016142547E-4</v>
      </c>
      <c r="N888" s="44">
        <f t="shared" ca="1" si="180"/>
        <v>0</v>
      </c>
      <c r="O888" s="124">
        <f t="shared" ca="1" si="181"/>
        <v>0</v>
      </c>
      <c r="P888" s="44">
        <f t="shared" ca="1" si="182"/>
        <v>0</v>
      </c>
      <c r="Q888" s="44">
        <f t="shared" ca="1" si="183"/>
        <v>0</v>
      </c>
      <c r="R888" s="28">
        <f t="shared" ca="1" si="185"/>
        <v>7.6344211016142547E-4</v>
      </c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</row>
    <row r="889" spans="1:35">
      <c r="A889" s="28"/>
      <c r="B889" s="28"/>
      <c r="C889" s="121"/>
      <c r="D889" s="123">
        <f t="shared" si="173"/>
        <v>0</v>
      </c>
      <c r="E889" s="123">
        <f t="shared" si="173"/>
        <v>0</v>
      </c>
      <c r="F889" s="44">
        <f t="shared" si="174"/>
        <v>0</v>
      </c>
      <c r="G889" s="44">
        <f t="shared" si="174"/>
        <v>0</v>
      </c>
      <c r="H889" s="44">
        <f t="shared" si="175"/>
        <v>0</v>
      </c>
      <c r="I889" s="44">
        <f t="shared" si="176"/>
        <v>0</v>
      </c>
      <c r="J889" s="44">
        <f t="shared" si="177"/>
        <v>0</v>
      </c>
      <c r="K889" s="44">
        <f t="shared" si="178"/>
        <v>0</v>
      </c>
      <c r="L889" s="44">
        <f t="shared" si="179"/>
        <v>0</v>
      </c>
      <c r="M889" s="44">
        <f t="shared" ca="1" si="184"/>
        <v>-7.6344211016142547E-4</v>
      </c>
      <c r="N889" s="44">
        <f t="shared" ca="1" si="180"/>
        <v>0</v>
      </c>
      <c r="O889" s="124">
        <f t="shared" ca="1" si="181"/>
        <v>0</v>
      </c>
      <c r="P889" s="44">
        <f t="shared" ca="1" si="182"/>
        <v>0</v>
      </c>
      <c r="Q889" s="44">
        <f t="shared" ca="1" si="183"/>
        <v>0</v>
      </c>
      <c r="R889" s="28">
        <f t="shared" ca="1" si="185"/>
        <v>7.6344211016142547E-4</v>
      </c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</row>
    <row r="890" spans="1:35">
      <c r="A890" s="28"/>
      <c r="B890" s="28"/>
      <c r="C890" s="121"/>
      <c r="D890" s="123">
        <f t="shared" si="173"/>
        <v>0</v>
      </c>
      <c r="E890" s="123">
        <f t="shared" si="173"/>
        <v>0</v>
      </c>
      <c r="F890" s="44">
        <f t="shared" si="174"/>
        <v>0</v>
      </c>
      <c r="G890" s="44">
        <f t="shared" si="174"/>
        <v>0</v>
      </c>
      <c r="H890" s="44">
        <f t="shared" si="175"/>
        <v>0</v>
      </c>
      <c r="I890" s="44">
        <f t="shared" si="176"/>
        <v>0</v>
      </c>
      <c r="J890" s="44">
        <f t="shared" si="177"/>
        <v>0</v>
      </c>
      <c r="K890" s="44">
        <f t="shared" si="178"/>
        <v>0</v>
      </c>
      <c r="L890" s="44">
        <f t="shared" si="179"/>
        <v>0</v>
      </c>
      <c r="M890" s="44">
        <f t="shared" ca="1" si="184"/>
        <v>-7.6344211016142547E-4</v>
      </c>
      <c r="N890" s="44">
        <f t="shared" ca="1" si="180"/>
        <v>0</v>
      </c>
      <c r="O890" s="124">
        <f t="shared" ca="1" si="181"/>
        <v>0</v>
      </c>
      <c r="P890" s="44">
        <f t="shared" ca="1" si="182"/>
        <v>0</v>
      </c>
      <c r="Q890" s="44">
        <f t="shared" ca="1" si="183"/>
        <v>0</v>
      </c>
      <c r="R890" s="28">
        <f t="shared" ca="1" si="185"/>
        <v>7.6344211016142547E-4</v>
      </c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</row>
    <row r="891" spans="1:35">
      <c r="A891" s="28"/>
      <c r="B891" s="28"/>
      <c r="C891" s="121"/>
      <c r="D891" s="123">
        <f t="shared" si="173"/>
        <v>0</v>
      </c>
      <c r="E891" s="123">
        <f t="shared" si="173"/>
        <v>0</v>
      </c>
      <c r="F891" s="44">
        <f t="shared" si="174"/>
        <v>0</v>
      </c>
      <c r="G891" s="44">
        <f t="shared" si="174"/>
        <v>0</v>
      </c>
      <c r="H891" s="44">
        <f t="shared" si="175"/>
        <v>0</v>
      </c>
      <c r="I891" s="44">
        <f t="shared" si="176"/>
        <v>0</v>
      </c>
      <c r="J891" s="44">
        <f t="shared" si="177"/>
        <v>0</v>
      </c>
      <c r="K891" s="44">
        <f t="shared" si="178"/>
        <v>0</v>
      </c>
      <c r="L891" s="44">
        <f t="shared" si="179"/>
        <v>0</v>
      </c>
      <c r="M891" s="44">
        <f t="shared" ca="1" si="184"/>
        <v>-7.6344211016142547E-4</v>
      </c>
      <c r="N891" s="44">
        <f t="shared" ca="1" si="180"/>
        <v>0</v>
      </c>
      <c r="O891" s="124">
        <f t="shared" ca="1" si="181"/>
        <v>0</v>
      </c>
      <c r="P891" s="44">
        <f t="shared" ca="1" si="182"/>
        <v>0</v>
      </c>
      <c r="Q891" s="44">
        <f t="shared" ca="1" si="183"/>
        <v>0</v>
      </c>
      <c r="R891" s="28">
        <f t="shared" ca="1" si="185"/>
        <v>7.6344211016142547E-4</v>
      </c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</row>
    <row r="892" spans="1:35">
      <c r="A892" s="28"/>
      <c r="B892" s="28"/>
      <c r="C892" s="121"/>
      <c r="D892" s="123">
        <f t="shared" si="173"/>
        <v>0</v>
      </c>
      <c r="E892" s="123">
        <f t="shared" si="173"/>
        <v>0</v>
      </c>
      <c r="F892" s="44">
        <f t="shared" si="174"/>
        <v>0</v>
      </c>
      <c r="G892" s="44">
        <f t="shared" si="174"/>
        <v>0</v>
      </c>
      <c r="H892" s="44">
        <f t="shared" si="175"/>
        <v>0</v>
      </c>
      <c r="I892" s="44">
        <f t="shared" si="176"/>
        <v>0</v>
      </c>
      <c r="J892" s="44">
        <f t="shared" si="177"/>
        <v>0</v>
      </c>
      <c r="K892" s="44">
        <f t="shared" si="178"/>
        <v>0</v>
      </c>
      <c r="L892" s="44">
        <f t="shared" si="179"/>
        <v>0</v>
      </c>
      <c r="M892" s="44">
        <f t="shared" ca="1" si="184"/>
        <v>-7.6344211016142547E-4</v>
      </c>
      <c r="N892" s="44">
        <f t="shared" ca="1" si="180"/>
        <v>0</v>
      </c>
      <c r="O892" s="124">
        <f t="shared" ca="1" si="181"/>
        <v>0</v>
      </c>
      <c r="P892" s="44">
        <f t="shared" ca="1" si="182"/>
        <v>0</v>
      </c>
      <c r="Q892" s="44">
        <f t="shared" ca="1" si="183"/>
        <v>0</v>
      </c>
      <c r="R892" s="28">
        <f t="shared" ca="1" si="185"/>
        <v>7.6344211016142547E-4</v>
      </c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</row>
    <row r="893" spans="1:35">
      <c r="A893" s="28"/>
      <c r="B893" s="28"/>
      <c r="C893" s="121"/>
      <c r="D893" s="123">
        <f t="shared" si="173"/>
        <v>0</v>
      </c>
      <c r="E893" s="123">
        <f t="shared" si="173"/>
        <v>0</v>
      </c>
      <c r="F893" s="44">
        <f t="shared" si="174"/>
        <v>0</v>
      </c>
      <c r="G893" s="44">
        <f t="shared" si="174"/>
        <v>0</v>
      </c>
      <c r="H893" s="44">
        <f t="shared" si="175"/>
        <v>0</v>
      </c>
      <c r="I893" s="44">
        <f t="shared" si="176"/>
        <v>0</v>
      </c>
      <c r="J893" s="44">
        <f t="shared" si="177"/>
        <v>0</v>
      </c>
      <c r="K893" s="44">
        <f t="shared" si="178"/>
        <v>0</v>
      </c>
      <c r="L893" s="44">
        <f t="shared" si="179"/>
        <v>0</v>
      </c>
      <c r="M893" s="44">
        <f t="shared" ca="1" si="184"/>
        <v>-7.6344211016142547E-4</v>
      </c>
      <c r="N893" s="44">
        <f t="shared" ca="1" si="180"/>
        <v>0</v>
      </c>
      <c r="O893" s="124">
        <f t="shared" ca="1" si="181"/>
        <v>0</v>
      </c>
      <c r="P893" s="44">
        <f t="shared" ca="1" si="182"/>
        <v>0</v>
      </c>
      <c r="Q893" s="44">
        <f t="shared" ca="1" si="183"/>
        <v>0</v>
      </c>
      <c r="R893" s="28">
        <f t="shared" ca="1" si="185"/>
        <v>7.6344211016142547E-4</v>
      </c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</row>
    <row r="894" spans="1:35">
      <c r="A894" s="28"/>
      <c r="B894" s="28"/>
      <c r="C894" s="121"/>
      <c r="D894" s="123">
        <f t="shared" si="173"/>
        <v>0</v>
      </c>
      <c r="E894" s="123">
        <f t="shared" si="173"/>
        <v>0</v>
      </c>
      <c r="F894" s="44">
        <f t="shared" si="174"/>
        <v>0</v>
      </c>
      <c r="G894" s="44">
        <f t="shared" si="174"/>
        <v>0</v>
      </c>
      <c r="H894" s="44">
        <f t="shared" si="175"/>
        <v>0</v>
      </c>
      <c r="I894" s="44">
        <f t="shared" si="176"/>
        <v>0</v>
      </c>
      <c r="J894" s="44">
        <f t="shared" si="177"/>
        <v>0</v>
      </c>
      <c r="K894" s="44">
        <f t="shared" si="178"/>
        <v>0</v>
      </c>
      <c r="L894" s="44">
        <f t="shared" si="179"/>
        <v>0</v>
      </c>
      <c r="M894" s="44">
        <f t="shared" ca="1" si="184"/>
        <v>-7.6344211016142547E-4</v>
      </c>
      <c r="N894" s="44">
        <f t="shared" ca="1" si="180"/>
        <v>0</v>
      </c>
      <c r="O894" s="124">
        <f t="shared" ca="1" si="181"/>
        <v>0</v>
      </c>
      <c r="P894" s="44">
        <f t="shared" ca="1" si="182"/>
        <v>0</v>
      </c>
      <c r="Q894" s="44">
        <f t="shared" ca="1" si="183"/>
        <v>0</v>
      </c>
      <c r="R894" s="28">
        <f t="shared" ca="1" si="185"/>
        <v>7.6344211016142547E-4</v>
      </c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</row>
    <row r="895" spans="1:35">
      <c r="A895" s="28"/>
      <c r="B895" s="28"/>
      <c r="C895" s="121"/>
      <c r="D895" s="123">
        <f t="shared" si="173"/>
        <v>0</v>
      </c>
      <c r="E895" s="123">
        <f t="shared" si="173"/>
        <v>0</v>
      </c>
      <c r="F895" s="44">
        <f t="shared" si="174"/>
        <v>0</v>
      </c>
      <c r="G895" s="44">
        <f t="shared" si="174"/>
        <v>0</v>
      </c>
      <c r="H895" s="44">
        <f t="shared" si="175"/>
        <v>0</v>
      </c>
      <c r="I895" s="44">
        <f t="shared" si="176"/>
        <v>0</v>
      </c>
      <c r="J895" s="44">
        <f t="shared" si="177"/>
        <v>0</v>
      </c>
      <c r="K895" s="44">
        <f t="shared" si="178"/>
        <v>0</v>
      </c>
      <c r="L895" s="44">
        <f t="shared" si="179"/>
        <v>0</v>
      </c>
      <c r="M895" s="44">
        <f t="shared" ca="1" si="184"/>
        <v>-7.6344211016142547E-4</v>
      </c>
      <c r="N895" s="44">
        <f t="shared" ca="1" si="180"/>
        <v>0</v>
      </c>
      <c r="O895" s="124">
        <f t="shared" ca="1" si="181"/>
        <v>0</v>
      </c>
      <c r="P895" s="44">
        <f t="shared" ca="1" si="182"/>
        <v>0</v>
      </c>
      <c r="Q895" s="44">
        <f t="shared" ca="1" si="183"/>
        <v>0</v>
      </c>
      <c r="R895" s="28">
        <f t="shared" ca="1" si="185"/>
        <v>7.6344211016142547E-4</v>
      </c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</row>
    <row r="896" spans="1:35">
      <c r="A896" s="28"/>
      <c r="B896" s="28"/>
      <c r="C896" s="121"/>
      <c r="D896" s="123">
        <f t="shared" si="173"/>
        <v>0</v>
      </c>
      <c r="E896" s="123">
        <f t="shared" si="173"/>
        <v>0</v>
      </c>
      <c r="F896" s="44">
        <f t="shared" si="174"/>
        <v>0</v>
      </c>
      <c r="G896" s="44">
        <f t="shared" si="174"/>
        <v>0</v>
      </c>
      <c r="H896" s="44">
        <f t="shared" si="175"/>
        <v>0</v>
      </c>
      <c r="I896" s="44">
        <f t="shared" si="176"/>
        <v>0</v>
      </c>
      <c r="J896" s="44">
        <f t="shared" si="177"/>
        <v>0</v>
      </c>
      <c r="K896" s="44">
        <f t="shared" si="178"/>
        <v>0</v>
      </c>
      <c r="L896" s="44">
        <f t="shared" si="179"/>
        <v>0</v>
      </c>
      <c r="M896" s="44">
        <f t="shared" ca="1" si="184"/>
        <v>-7.6344211016142547E-4</v>
      </c>
      <c r="N896" s="44">
        <f t="shared" ca="1" si="180"/>
        <v>0</v>
      </c>
      <c r="O896" s="124">
        <f t="shared" ca="1" si="181"/>
        <v>0</v>
      </c>
      <c r="P896" s="44">
        <f t="shared" ca="1" si="182"/>
        <v>0</v>
      </c>
      <c r="Q896" s="44">
        <f t="shared" ca="1" si="183"/>
        <v>0</v>
      </c>
      <c r="R896" s="28">
        <f t="shared" ca="1" si="185"/>
        <v>7.6344211016142547E-4</v>
      </c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</row>
    <row r="897" spans="1:35">
      <c r="A897" s="28"/>
      <c r="B897" s="28"/>
      <c r="C897" s="121"/>
      <c r="D897" s="123">
        <f t="shared" si="173"/>
        <v>0</v>
      </c>
      <c r="E897" s="123">
        <f t="shared" si="173"/>
        <v>0</v>
      </c>
      <c r="F897" s="44">
        <f t="shared" si="174"/>
        <v>0</v>
      </c>
      <c r="G897" s="44">
        <f t="shared" si="174"/>
        <v>0</v>
      </c>
      <c r="H897" s="44">
        <f t="shared" si="175"/>
        <v>0</v>
      </c>
      <c r="I897" s="44">
        <f t="shared" si="176"/>
        <v>0</v>
      </c>
      <c r="J897" s="44">
        <f t="shared" si="177"/>
        <v>0</v>
      </c>
      <c r="K897" s="44">
        <f t="shared" si="178"/>
        <v>0</v>
      </c>
      <c r="L897" s="44">
        <f t="shared" si="179"/>
        <v>0</v>
      </c>
      <c r="M897" s="44">
        <f t="shared" ca="1" si="184"/>
        <v>-7.6344211016142547E-4</v>
      </c>
      <c r="N897" s="44">
        <f t="shared" ca="1" si="180"/>
        <v>0</v>
      </c>
      <c r="O897" s="124">
        <f t="shared" ca="1" si="181"/>
        <v>0</v>
      </c>
      <c r="P897" s="44">
        <f t="shared" ca="1" si="182"/>
        <v>0</v>
      </c>
      <c r="Q897" s="44">
        <f t="shared" ca="1" si="183"/>
        <v>0</v>
      </c>
      <c r="R897" s="28">
        <f t="shared" ca="1" si="185"/>
        <v>7.6344211016142547E-4</v>
      </c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</row>
    <row r="898" spans="1:35">
      <c r="A898" s="28"/>
      <c r="B898" s="28"/>
      <c r="C898" s="121"/>
      <c r="D898" s="123">
        <f t="shared" si="173"/>
        <v>0</v>
      </c>
      <c r="E898" s="123">
        <f t="shared" si="173"/>
        <v>0</v>
      </c>
      <c r="F898" s="44">
        <f t="shared" si="174"/>
        <v>0</v>
      </c>
      <c r="G898" s="44">
        <f t="shared" si="174"/>
        <v>0</v>
      </c>
      <c r="H898" s="44">
        <f t="shared" si="175"/>
        <v>0</v>
      </c>
      <c r="I898" s="44">
        <f t="shared" si="176"/>
        <v>0</v>
      </c>
      <c r="J898" s="44">
        <f t="shared" si="177"/>
        <v>0</v>
      </c>
      <c r="K898" s="44">
        <f t="shared" si="178"/>
        <v>0</v>
      </c>
      <c r="L898" s="44">
        <f t="shared" si="179"/>
        <v>0</v>
      </c>
      <c r="M898" s="44">
        <f t="shared" ca="1" si="184"/>
        <v>-7.6344211016142547E-4</v>
      </c>
      <c r="N898" s="44">
        <f t="shared" ca="1" si="180"/>
        <v>0</v>
      </c>
      <c r="O898" s="124">
        <f t="shared" ca="1" si="181"/>
        <v>0</v>
      </c>
      <c r="P898" s="44">
        <f t="shared" ca="1" si="182"/>
        <v>0</v>
      </c>
      <c r="Q898" s="44">
        <f t="shared" ca="1" si="183"/>
        <v>0</v>
      </c>
      <c r="R898" s="28">
        <f t="shared" ca="1" si="185"/>
        <v>7.6344211016142547E-4</v>
      </c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</row>
    <row r="899" spans="1:35">
      <c r="A899" s="28"/>
      <c r="B899" s="28"/>
      <c r="C899" s="121"/>
      <c r="D899" s="123">
        <f t="shared" si="173"/>
        <v>0</v>
      </c>
      <c r="E899" s="123">
        <f t="shared" si="173"/>
        <v>0</v>
      </c>
      <c r="F899" s="44">
        <f t="shared" si="174"/>
        <v>0</v>
      </c>
      <c r="G899" s="44">
        <f t="shared" si="174"/>
        <v>0</v>
      </c>
      <c r="H899" s="44">
        <f t="shared" si="175"/>
        <v>0</v>
      </c>
      <c r="I899" s="44">
        <f t="shared" si="176"/>
        <v>0</v>
      </c>
      <c r="J899" s="44">
        <f t="shared" si="177"/>
        <v>0</v>
      </c>
      <c r="K899" s="44">
        <f t="shared" si="178"/>
        <v>0</v>
      </c>
      <c r="L899" s="44">
        <f t="shared" si="179"/>
        <v>0</v>
      </c>
      <c r="M899" s="44">
        <f t="shared" ca="1" si="184"/>
        <v>-7.6344211016142547E-4</v>
      </c>
      <c r="N899" s="44">
        <f t="shared" ca="1" si="180"/>
        <v>0</v>
      </c>
      <c r="O899" s="124">
        <f t="shared" ca="1" si="181"/>
        <v>0</v>
      </c>
      <c r="P899" s="44">
        <f t="shared" ca="1" si="182"/>
        <v>0</v>
      </c>
      <c r="Q899" s="44">
        <f t="shared" ca="1" si="183"/>
        <v>0</v>
      </c>
      <c r="R899" s="28">
        <f t="shared" ca="1" si="185"/>
        <v>7.6344211016142547E-4</v>
      </c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</row>
    <row r="900" spans="1:35">
      <c r="A900" s="28"/>
      <c r="B900" s="28"/>
      <c r="C900" s="121"/>
      <c r="D900" s="123">
        <f t="shared" si="173"/>
        <v>0</v>
      </c>
      <c r="E900" s="123">
        <f t="shared" si="173"/>
        <v>0</v>
      </c>
      <c r="F900" s="44">
        <f t="shared" si="174"/>
        <v>0</v>
      </c>
      <c r="G900" s="44">
        <f t="shared" si="174"/>
        <v>0</v>
      </c>
      <c r="H900" s="44">
        <f t="shared" si="175"/>
        <v>0</v>
      </c>
      <c r="I900" s="44">
        <f t="shared" si="176"/>
        <v>0</v>
      </c>
      <c r="J900" s="44">
        <f t="shared" si="177"/>
        <v>0</v>
      </c>
      <c r="K900" s="44">
        <f t="shared" si="178"/>
        <v>0</v>
      </c>
      <c r="L900" s="44">
        <f t="shared" si="179"/>
        <v>0</v>
      </c>
      <c r="M900" s="44">
        <f t="shared" ca="1" si="184"/>
        <v>-7.6344211016142547E-4</v>
      </c>
      <c r="N900" s="44">
        <f t="shared" ca="1" si="180"/>
        <v>0</v>
      </c>
      <c r="O900" s="124">
        <f t="shared" ca="1" si="181"/>
        <v>0</v>
      </c>
      <c r="P900" s="44">
        <f t="shared" ca="1" si="182"/>
        <v>0</v>
      </c>
      <c r="Q900" s="44">
        <f t="shared" ca="1" si="183"/>
        <v>0</v>
      </c>
      <c r="R900" s="28">
        <f t="shared" ca="1" si="185"/>
        <v>7.6344211016142547E-4</v>
      </c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</row>
    <row r="901" spans="1:35">
      <c r="A901" s="28"/>
      <c r="B901" s="28"/>
      <c r="C901" s="121"/>
      <c r="D901" s="123">
        <f t="shared" si="173"/>
        <v>0</v>
      </c>
      <c r="E901" s="123">
        <f t="shared" si="173"/>
        <v>0</v>
      </c>
      <c r="F901" s="44">
        <f t="shared" si="174"/>
        <v>0</v>
      </c>
      <c r="G901" s="44">
        <f t="shared" si="174"/>
        <v>0</v>
      </c>
      <c r="H901" s="44">
        <f t="shared" si="175"/>
        <v>0</v>
      </c>
      <c r="I901" s="44">
        <f t="shared" si="176"/>
        <v>0</v>
      </c>
      <c r="J901" s="44">
        <f t="shared" si="177"/>
        <v>0</v>
      </c>
      <c r="K901" s="44">
        <f t="shared" si="178"/>
        <v>0</v>
      </c>
      <c r="L901" s="44">
        <f t="shared" si="179"/>
        <v>0</v>
      </c>
      <c r="M901" s="44">
        <f t="shared" ca="1" si="184"/>
        <v>-7.6344211016142547E-4</v>
      </c>
      <c r="N901" s="44">
        <f t="shared" ca="1" si="180"/>
        <v>0</v>
      </c>
      <c r="O901" s="124">
        <f t="shared" ca="1" si="181"/>
        <v>0</v>
      </c>
      <c r="P901" s="44">
        <f t="shared" ca="1" si="182"/>
        <v>0</v>
      </c>
      <c r="Q901" s="44">
        <f t="shared" ca="1" si="183"/>
        <v>0</v>
      </c>
      <c r="R901" s="28">
        <f t="shared" ca="1" si="185"/>
        <v>7.6344211016142547E-4</v>
      </c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</row>
    <row r="902" spans="1:35">
      <c r="A902" s="28"/>
      <c r="B902" s="28"/>
      <c r="C902" s="121"/>
      <c r="D902" s="123">
        <f t="shared" si="173"/>
        <v>0</v>
      </c>
      <c r="E902" s="123">
        <f t="shared" si="173"/>
        <v>0</v>
      </c>
      <c r="F902" s="44">
        <f t="shared" si="174"/>
        <v>0</v>
      </c>
      <c r="G902" s="44">
        <f t="shared" si="174"/>
        <v>0</v>
      </c>
      <c r="H902" s="44">
        <f t="shared" si="175"/>
        <v>0</v>
      </c>
      <c r="I902" s="44">
        <f t="shared" si="176"/>
        <v>0</v>
      </c>
      <c r="J902" s="44">
        <f t="shared" si="177"/>
        <v>0</v>
      </c>
      <c r="K902" s="44">
        <f t="shared" si="178"/>
        <v>0</v>
      </c>
      <c r="L902" s="44">
        <f t="shared" si="179"/>
        <v>0</v>
      </c>
      <c r="M902" s="44">
        <f t="shared" ca="1" si="184"/>
        <v>-7.6344211016142547E-4</v>
      </c>
      <c r="N902" s="44">
        <f t="shared" ca="1" si="180"/>
        <v>0</v>
      </c>
      <c r="O902" s="124">
        <f t="shared" ca="1" si="181"/>
        <v>0</v>
      </c>
      <c r="P902" s="44">
        <f t="shared" ca="1" si="182"/>
        <v>0</v>
      </c>
      <c r="Q902" s="44">
        <f t="shared" ca="1" si="183"/>
        <v>0</v>
      </c>
      <c r="R902" s="28">
        <f t="shared" ca="1" si="185"/>
        <v>7.6344211016142547E-4</v>
      </c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</row>
    <row r="903" spans="1:35">
      <c r="A903" s="28"/>
      <c r="B903" s="28"/>
      <c r="C903" s="121"/>
      <c r="D903" s="123">
        <f t="shared" si="173"/>
        <v>0</v>
      </c>
      <c r="E903" s="123">
        <f t="shared" si="173"/>
        <v>0</v>
      </c>
      <c r="F903" s="44">
        <f t="shared" si="174"/>
        <v>0</v>
      </c>
      <c r="G903" s="44">
        <f t="shared" si="174"/>
        <v>0</v>
      </c>
      <c r="H903" s="44">
        <f t="shared" si="175"/>
        <v>0</v>
      </c>
      <c r="I903" s="44">
        <f t="shared" si="176"/>
        <v>0</v>
      </c>
      <c r="J903" s="44">
        <f t="shared" si="177"/>
        <v>0</v>
      </c>
      <c r="K903" s="44">
        <f t="shared" si="178"/>
        <v>0</v>
      </c>
      <c r="L903" s="44">
        <f t="shared" si="179"/>
        <v>0</v>
      </c>
      <c r="M903" s="44">
        <f t="shared" ca="1" si="184"/>
        <v>-7.6344211016142547E-4</v>
      </c>
      <c r="N903" s="44">
        <f t="shared" ca="1" si="180"/>
        <v>0</v>
      </c>
      <c r="O903" s="124">
        <f t="shared" ca="1" si="181"/>
        <v>0</v>
      </c>
      <c r="P903" s="44">
        <f t="shared" ca="1" si="182"/>
        <v>0</v>
      </c>
      <c r="Q903" s="44">
        <f t="shared" ca="1" si="183"/>
        <v>0</v>
      </c>
      <c r="R903" s="28">
        <f t="shared" ca="1" si="185"/>
        <v>7.6344211016142547E-4</v>
      </c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</row>
    <row r="904" spans="1:35">
      <c r="A904" s="28"/>
      <c r="B904" s="28"/>
      <c r="C904" s="121"/>
      <c r="D904" s="123">
        <f t="shared" si="173"/>
        <v>0</v>
      </c>
      <c r="E904" s="123">
        <f t="shared" si="173"/>
        <v>0</v>
      </c>
      <c r="F904" s="44">
        <f t="shared" si="174"/>
        <v>0</v>
      </c>
      <c r="G904" s="44">
        <f t="shared" si="174"/>
        <v>0</v>
      </c>
      <c r="H904" s="44">
        <f t="shared" si="175"/>
        <v>0</v>
      </c>
      <c r="I904" s="44">
        <f t="shared" si="176"/>
        <v>0</v>
      </c>
      <c r="J904" s="44">
        <f t="shared" si="177"/>
        <v>0</v>
      </c>
      <c r="K904" s="44">
        <f t="shared" si="178"/>
        <v>0</v>
      </c>
      <c r="L904" s="44">
        <f t="shared" si="179"/>
        <v>0</v>
      </c>
      <c r="M904" s="44">
        <f t="shared" ca="1" si="184"/>
        <v>-7.6344211016142547E-4</v>
      </c>
      <c r="N904" s="44">
        <f t="shared" ca="1" si="180"/>
        <v>0</v>
      </c>
      <c r="O904" s="124">
        <f t="shared" ca="1" si="181"/>
        <v>0</v>
      </c>
      <c r="P904" s="44">
        <f t="shared" ca="1" si="182"/>
        <v>0</v>
      </c>
      <c r="Q904" s="44">
        <f t="shared" ca="1" si="183"/>
        <v>0</v>
      </c>
      <c r="R904" s="28">
        <f t="shared" ca="1" si="185"/>
        <v>7.6344211016142547E-4</v>
      </c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</row>
    <row r="905" spans="1:35">
      <c r="A905" s="28"/>
      <c r="B905" s="28"/>
      <c r="C905" s="121"/>
      <c r="D905" s="123">
        <f t="shared" si="173"/>
        <v>0</v>
      </c>
      <c r="E905" s="123">
        <f t="shared" si="173"/>
        <v>0</v>
      </c>
      <c r="F905" s="44">
        <f t="shared" si="174"/>
        <v>0</v>
      </c>
      <c r="G905" s="44">
        <f t="shared" si="174"/>
        <v>0</v>
      </c>
      <c r="H905" s="44">
        <f t="shared" si="175"/>
        <v>0</v>
      </c>
      <c r="I905" s="44">
        <f t="shared" si="176"/>
        <v>0</v>
      </c>
      <c r="J905" s="44">
        <f t="shared" si="177"/>
        <v>0</v>
      </c>
      <c r="K905" s="44">
        <f t="shared" si="178"/>
        <v>0</v>
      </c>
      <c r="L905" s="44">
        <f t="shared" si="179"/>
        <v>0</v>
      </c>
      <c r="M905" s="44">
        <f t="shared" ca="1" si="184"/>
        <v>-7.6344211016142547E-4</v>
      </c>
      <c r="N905" s="44">
        <f t="shared" ca="1" si="180"/>
        <v>0</v>
      </c>
      <c r="O905" s="124">
        <f t="shared" ca="1" si="181"/>
        <v>0</v>
      </c>
      <c r="P905" s="44">
        <f t="shared" ca="1" si="182"/>
        <v>0</v>
      </c>
      <c r="Q905" s="44">
        <f t="shared" ca="1" si="183"/>
        <v>0</v>
      </c>
      <c r="R905" s="28">
        <f t="shared" ca="1" si="185"/>
        <v>7.6344211016142547E-4</v>
      </c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</row>
    <row r="906" spans="1:35">
      <c r="A906" s="28"/>
      <c r="B906" s="28"/>
      <c r="C906" s="121"/>
      <c r="D906" s="123">
        <f t="shared" si="173"/>
        <v>0</v>
      </c>
      <c r="E906" s="123">
        <f t="shared" si="173"/>
        <v>0</v>
      </c>
      <c r="F906" s="44">
        <f t="shared" si="174"/>
        <v>0</v>
      </c>
      <c r="G906" s="44">
        <f t="shared" si="174"/>
        <v>0</v>
      </c>
      <c r="H906" s="44">
        <f t="shared" si="175"/>
        <v>0</v>
      </c>
      <c r="I906" s="44">
        <f t="shared" si="176"/>
        <v>0</v>
      </c>
      <c r="J906" s="44">
        <f t="shared" si="177"/>
        <v>0</v>
      </c>
      <c r="K906" s="44">
        <f t="shared" si="178"/>
        <v>0</v>
      </c>
      <c r="L906" s="44">
        <f t="shared" si="179"/>
        <v>0</v>
      </c>
      <c r="M906" s="44">
        <f t="shared" ca="1" si="184"/>
        <v>-7.6344211016142547E-4</v>
      </c>
      <c r="N906" s="44">
        <f t="shared" ca="1" si="180"/>
        <v>0</v>
      </c>
      <c r="O906" s="124">
        <f t="shared" ca="1" si="181"/>
        <v>0</v>
      </c>
      <c r="P906" s="44">
        <f t="shared" ca="1" si="182"/>
        <v>0</v>
      </c>
      <c r="Q906" s="44">
        <f t="shared" ca="1" si="183"/>
        <v>0</v>
      </c>
      <c r="R906" s="28">
        <f t="shared" ca="1" si="185"/>
        <v>7.6344211016142547E-4</v>
      </c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</row>
    <row r="907" spans="1:35">
      <c r="A907" s="28"/>
      <c r="B907" s="28"/>
      <c r="C907" s="121"/>
      <c r="D907" s="123">
        <f t="shared" si="173"/>
        <v>0</v>
      </c>
      <c r="E907" s="123">
        <f t="shared" si="173"/>
        <v>0</v>
      </c>
      <c r="F907" s="44">
        <f t="shared" si="174"/>
        <v>0</v>
      </c>
      <c r="G907" s="44">
        <f t="shared" si="174"/>
        <v>0</v>
      </c>
      <c r="H907" s="44">
        <f t="shared" si="175"/>
        <v>0</v>
      </c>
      <c r="I907" s="44">
        <f t="shared" si="176"/>
        <v>0</v>
      </c>
      <c r="J907" s="44">
        <f t="shared" si="177"/>
        <v>0</v>
      </c>
      <c r="K907" s="44">
        <f t="shared" si="178"/>
        <v>0</v>
      </c>
      <c r="L907" s="44">
        <f t="shared" si="179"/>
        <v>0</v>
      </c>
      <c r="M907" s="44">
        <f t="shared" ca="1" si="184"/>
        <v>-7.6344211016142547E-4</v>
      </c>
      <c r="N907" s="44">
        <f t="shared" ca="1" si="180"/>
        <v>0</v>
      </c>
      <c r="O907" s="124">
        <f t="shared" ca="1" si="181"/>
        <v>0</v>
      </c>
      <c r="P907" s="44">
        <f t="shared" ca="1" si="182"/>
        <v>0</v>
      </c>
      <c r="Q907" s="44">
        <f t="shared" ca="1" si="183"/>
        <v>0</v>
      </c>
      <c r="R907" s="28">
        <f t="shared" ca="1" si="185"/>
        <v>7.6344211016142547E-4</v>
      </c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</row>
    <row r="908" spans="1:35">
      <c r="A908" s="28"/>
      <c r="B908" s="28"/>
      <c r="C908" s="121"/>
      <c r="D908" s="123">
        <f t="shared" si="173"/>
        <v>0</v>
      </c>
      <c r="E908" s="123">
        <f t="shared" si="173"/>
        <v>0</v>
      </c>
      <c r="F908" s="44">
        <f t="shared" si="174"/>
        <v>0</v>
      </c>
      <c r="G908" s="44">
        <f t="shared" si="174"/>
        <v>0</v>
      </c>
      <c r="H908" s="44">
        <f t="shared" si="175"/>
        <v>0</v>
      </c>
      <c r="I908" s="44">
        <f t="shared" si="176"/>
        <v>0</v>
      </c>
      <c r="J908" s="44">
        <f t="shared" si="177"/>
        <v>0</v>
      </c>
      <c r="K908" s="44">
        <f t="shared" si="178"/>
        <v>0</v>
      </c>
      <c r="L908" s="44">
        <f t="shared" si="179"/>
        <v>0</v>
      </c>
      <c r="M908" s="44">
        <f t="shared" ca="1" si="184"/>
        <v>-7.6344211016142547E-4</v>
      </c>
      <c r="N908" s="44">
        <f t="shared" ca="1" si="180"/>
        <v>0</v>
      </c>
      <c r="O908" s="124">
        <f t="shared" ca="1" si="181"/>
        <v>0</v>
      </c>
      <c r="P908" s="44">
        <f t="shared" ca="1" si="182"/>
        <v>0</v>
      </c>
      <c r="Q908" s="44">
        <f t="shared" ca="1" si="183"/>
        <v>0</v>
      </c>
      <c r="R908" s="28">
        <f t="shared" ca="1" si="185"/>
        <v>7.6344211016142547E-4</v>
      </c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</row>
    <row r="909" spans="1:35">
      <c r="A909" s="28"/>
      <c r="B909" s="28"/>
      <c r="C909" s="121"/>
      <c r="D909" s="123">
        <f t="shared" si="173"/>
        <v>0</v>
      </c>
      <c r="E909" s="123">
        <f t="shared" si="173"/>
        <v>0</v>
      </c>
      <c r="F909" s="44">
        <f t="shared" si="174"/>
        <v>0</v>
      </c>
      <c r="G909" s="44">
        <f t="shared" si="174"/>
        <v>0</v>
      </c>
      <c r="H909" s="44">
        <f t="shared" si="175"/>
        <v>0</v>
      </c>
      <c r="I909" s="44">
        <f t="shared" si="176"/>
        <v>0</v>
      </c>
      <c r="J909" s="44">
        <f t="shared" si="177"/>
        <v>0</v>
      </c>
      <c r="K909" s="44">
        <f t="shared" si="178"/>
        <v>0</v>
      </c>
      <c r="L909" s="44">
        <f t="shared" si="179"/>
        <v>0</v>
      </c>
      <c r="M909" s="44">
        <f t="shared" ca="1" si="184"/>
        <v>-7.6344211016142547E-4</v>
      </c>
      <c r="N909" s="44">
        <f t="shared" ca="1" si="180"/>
        <v>0</v>
      </c>
      <c r="O909" s="124">
        <f t="shared" ca="1" si="181"/>
        <v>0</v>
      </c>
      <c r="P909" s="44">
        <f t="shared" ca="1" si="182"/>
        <v>0</v>
      </c>
      <c r="Q909" s="44">
        <f t="shared" ca="1" si="183"/>
        <v>0</v>
      </c>
      <c r="R909" s="28">
        <f t="shared" ca="1" si="185"/>
        <v>7.6344211016142547E-4</v>
      </c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</row>
    <row r="910" spans="1:35">
      <c r="A910" s="28"/>
      <c r="B910" s="28"/>
      <c r="C910" s="121"/>
      <c r="D910" s="123">
        <f t="shared" si="173"/>
        <v>0</v>
      </c>
      <c r="E910" s="123">
        <f t="shared" si="173"/>
        <v>0</v>
      </c>
      <c r="F910" s="44">
        <f t="shared" si="174"/>
        <v>0</v>
      </c>
      <c r="G910" s="44">
        <f t="shared" si="174"/>
        <v>0</v>
      </c>
      <c r="H910" s="44">
        <f t="shared" si="175"/>
        <v>0</v>
      </c>
      <c r="I910" s="44">
        <f t="shared" si="176"/>
        <v>0</v>
      </c>
      <c r="J910" s="44">
        <f t="shared" si="177"/>
        <v>0</v>
      </c>
      <c r="K910" s="44">
        <f t="shared" si="178"/>
        <v>0</v>
      </c>
      <c r="L910" s="44">
        <f t="shared" si="179"/>
        <v>0</v>
      </c>
      <c r="M910" s="44">
        <f t="shared" ca="1" si="184"/>
        <v>-7.6344211016142547E-4</v>
      </c>
      <c r="N910" s="44">
        <f t="shared" ca="1" si="180"/>
        <v>0</v>
      </c>
      <c r="O910" s="124">
        <f t="shared" ca="1" si="181"/>
        <v>0</v>
      </c>
      <c r="P910" s="44">
        <f t="shared" ca="1" si="182"/>
        <v>0</v>
      </c>
      <c r="Q910" s="44">
        <f t="shared" ca="1" si="183"/>
        <v>0</v>
      </c>
      <c r="R910" s="28">
        <f t="shared" ca="1" si="185"/>
        <v>7.6344211016142547E-4</v>
      </c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</row>
    <row r="911" spans="1:35">
      <c r="A911" s="28"/>
      <c r="B911" s="28"/>
      <c r="C911" s="121"/>
      <c r="D911" s="123">
        <f t="shared" ref="D911:E974" si="186">A911/A$18</f>
        <v>0</v>
      </c>
      <c r="E911" s="123">
        <f t="shared" si="186"/>
        <v>0</v>
      </c>
      <c r="F911" s="44">
        <f t="shared" ref="F911:G974" si="187">$C911*D911</f>
        <v>0</v>
      </c>
      <c r="G911" s="44">
        <f t="shared" si="187"/>
        <v>0</v>
      </c>
      <c r="H911" s="44">
        <f t="shared" si="175"/>
        <v>0</v>
      </c>
      <c r="I911" s="44">
        <f t="shared" si="176"/>
        <v>0</v>
      </c>
      <c r="J911" s="44">
        <f t="shared" si="177"/>
        <v>0</v>
      </c>
      <c r="K911" s="44">
        <f t="shared" si="178"/>
        <v>0</v>
      </c>
      <c r="L911" s="44">
        <f t="shared" si="179"/>
        <v>0</v>
      </c>
      <c r="M911" s="44">
        <f t="shared" ca="1" si="184"/>
        <v>-7.6344211016142547E-4</v>
      </c>
      <c r="N911" s="44">
        <f t="shared" ca="1" si="180"/>
        <v>0</v>
      </c>
      <c r="O911" s="124">
        <f t="shared" ca="1" si="181"/>
        <v>0</v>
      </c>
      <c r="P911" s="44">
        <f t="shared" ca="1" si="182"/>
        <v>0</v>
      </c>
      <c r="Q911" s="44">
        <f t="shared" ca="1" si="183"/>
        <v>0</v>
      </c>
      <c r="R911" s="28">
        <f t="shared" ca="1" si="185"/>
        <v>7.6344211016142547E-4</v>
      </c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</row>
    <row r="912" spans="1:35">
      <c r="A912" s="28"/>
      <c r="B912" s="28"/>
      <c r="C912" s="121"/>
      <c r="D912" s="123">
        <f t="shared" si="186"/>
        <v>0</v>
      </c>
      <c r="E912" s="123">
        <f t="shared" si="186"/>
        <v>0</v>
      </c>
      <c r="F912" s="44">
        <f t="shared" si="187"/>
        <v>0</v>
      </c>
      <c r="G912" s="44">
        <f t="shared" si="187"/>
        <v>0</v>
      </c>
      <c r="H912" s="44">
        <f t="shared" ref="H912:H975" si="188">C912*D912*D912</f>
        <v>0</v>
      </c>
      <c r="I912" s="44">
        <f t="shared" ref="I912:I975" si="189">C912*D912*D912*D912</f>
        <v>0</v>
      </c>
      <c r="J912" s="44">
        <f t="shared" ref="J912:J975" si="190">C912*D912*D912*D912*D912</f>
        <v>0</v>
      </c>
      <c r="K912" s="44">
        <f t="shared" ref="K912:K975" si="191">C912*E912*D912</f>
        <v>0</v>
      </c>
      <c r="L912" s="44">
        <f t="shared" ref="L912:L975" si="192">C912*E912*D912*D912</f>
        <v>0</v>
      </c>
      <c r="M912" s="44">
        <f t="shared" ca="1" si="184"/>
        <v>-7.6344211016142547E-4</v>
      </c>
      <c r="N912" s="44">
        <f t="shared" ref="N912:N975" ca="1" si="193">C912*(M912-E912)^2</f>
        <v>0</v>
      </c>
      <c r="O912" s="124">
        <f t="shared" ref="O912:O975" ca="1" si="194">(C912*O$1-O$2*F912+O$3*H912)^2</f>
        <v>0</v>
      </c>
      <c r="P912" s="44">
        <f t="shared" ref="P912:P975" ca="1" si="195">(-C912*O$2+O$4*F912-O$5*H912)^2</f>
        <v>0</v>
      </c>
      <c r="Q912" s="44">
        <f t="shared" ref="Q912:Q975" ca="1" si="196">+(C912*O$3-F912*O$5+H912*O$6)^2</f>
        <v>0</v>
      </c>
      <c r="R912" s="28">
        <f t="shared" ca="1" si="185"/>
        <v>7.6344211016142547E-4</v>
      </c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</row>
    <row r="913" spans="1:35">
      <c r="A913" s="28"/>
      <c r="B913" s="28"/>
      <c r="C913" s="121"/>
      <c r="D913" s="123">
        <f t="shared" si="186"/>
        <v>0</v>
      </c>
      <c r="E913" s="123">
        <f t="shared" si="186"/>
        <v>0</v>
      </c>
      <c r="F913" s="44">
        <f t="shared" si="187"/>
        <v>0</v>
      </c>
      <c r="G913" s="44">
        <f t="shared" si="187"/>
        <v>0</v>
      </c>
      <c r="H913" s="44">
        <f t="shared" si="188"/>
        <v>0</v>
      </c>
      <c r="I913" s="44">
        <f t="shared" si="189"/>
        <v>0</v>
      </c>
      <c r="J913" s="44">
        <f t="shared" si="190"/>
        <v>0</v>
      </c>
      <c r="K913" s="44">
        <f t="shared" si="191"/>
        <v>0</v>
      </c>
      <c r="L913" s="44">
        <f t="shared" si="192"/>
        <v>0</v>
      </c>
      <c r="M913" s="44">
        <f t="shared" ca="1" si="184"/>
        <v>-7.6344211016142547E-4</v>
      </c>
      <c r="N913" s="44">
        <f t="shared" ca="1" si="193"/>
        <v>0</v>
      </c>
      <c r="O913" s="124">
        <f t="shared" ca="1" si="194"/>
        <v>0</v>
      </c>
      <c r="P913" s="44">
        <f t="shared" ca="1" si="195"/>
        <v>0</v>
      </c>
      <c r="Q913" s="44">
        <f t="shared" ca="1" si="196"/>
        <v>0</v>
      </c>
      <c r="R913" s="28">
        <f t="shared" ca="1" si="185"/>
        <v>7.6344211016142547E-4</v>
      </c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</row>
    <row r="914" spans="1:35">
      <c r="A914" s="28"/>
      <c r="B914" s="28"/>
      <c r="C914" s="121"/>
      <c r="D914" s="123">
        <f t="shared" si="186"/>
        <v>0</v>
      </c>
      <c r="E914" s="123">
        <f t="shared" si="186"/>
        <v>0</v>
      </c>
      <c r="F914" s="44">
        <f t="shared" si="187"/>
        <v>0</v>
      </c>
      <c r="G914" s="44">
        <f t="shared" si="187"/>
        <v>0</v>
      </c>
      <c r="H914" s="44">
        <f t="shared" si="188"/>
        <v>0</v>
      </c>
      <c r="I914" s="44">
        <f t="shared" si="189"/>
        <v>0</v>
      </c>
      <c r="J914" s="44">
        <f t="shared" si="190"/>
        <v>0</v>
      </c>
      <c r="K914" s="44">
        <f t="shared" si="191"/>
        <v>0</v>
      </c>
      <c r="L914" s="44">
        <f t="shared" si="192"/>
        <v>0</v>
      </c>
      <c r="M914" s="44">
        <f t="shared" ca="1" si="184"/>
        <v>-7.6344211016142547E-4</v>
      </c>
      <c r="N914" s="44">
        <f t="shared" ca="1" si="193"/>
        <v>0</v>
      </c>
      <c r="O914" s="124">
        <f t="shared" ca="1" si="194"/>
        <v>0</v>
      </c>
      <c r="P914" s="44">
        <f t="shared" ca="1" si="195"/>
        <v>0</v>
      </c>
      <c r="Q914" s="44">
        <f t="shared" ca="1" si="196"/>
        <v>0</v>
      </c>
      <c r="R914" s="28">
        <f t="shared" ca="1" si="185"/>
        <v>7.6344211016142547E-4</v>
      </c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</row>
    <row r="915" spans="1:35">
      <c r="A915" s="28"/>
      <c r="B915" s="28"/>
      <c r="C915" s="121"/>
      <c r="D915" s="123">
        <f t="shared" si="186"/>
        <v>0</v>
      </c>
      <c r="E915" s="123">
        <f t="shared" si="186"/>
        <v>0</v>
      </c>
      <c r="F915" s="44">
        <f t="shared" si="187"/>
        <v>0</v>
      </c>
      <c r="G915" s="44">
        <f t="shared" si="187"/>
        <v>0</v>
      </c>
      <c r="H915" s="44">
        <f t="shared" si="188"/>
        <v>0</v>
      </c>
      <c r="I915" s="44">
        <f t="shared" si="189"/>
        <v>0</v>
      </c>
      <c r="J915" s="44">
        <f t="shared" si="190"/>
        <v>0</v>
      </c>
      <c r="K915" s="44">
        <f t="shared" si="191"/>
        <v>0</v>
      </c>
      <c r="L915" s="44">
        <f t="shared" si="192"/>
        <v>0</v>
      </c>
      <c r="M915" s="44">
        <f t="shared" ca="1" si="184"/>
        <v>-7.6344211016142547E-4</v>
      </c>
      <c r="N915" s="44">
        <f t="shared" ca="1" si="193"/>
        <v>0</v>
      </c>
      <c r="O915" s="124">
        <f t="shared" ca="1" si="194"/>
        <v>0</v>
      </c>
      <c r="P915" s="44">
        <f t="shared" ca="1" si="195"/>
        <v>0</v>
      </c>
      <c r="Q915" s="44">
        <f t="shared" ca="1" si="196"/>
        <v>0</v>
      </c>
      <c r="R915" s="28">
        <f t="shared" ca="1" si="185"/>
        <v>7.6344211016142547E-4</v>
      </c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</row>
    <row r="916" spans="1:35">
      <c r="A916" s="28"/>
      <c r="B916" s="28"/>
      <c r="C916" s="121"/>
      <c r="D916" s="123">
        <f t="shared" si="186"/>
        <v>0</v>
      </c>
      <c r="E916" s="123">
        <f t="shared" si="186"/>
        <v>0</v>
      </c>
      <c r="F916" s="44">
        <f t="shared" si="187"/>
        <v>0</v>
      </c>
      <c r="G916" s="44">
        <f t="shared" si="187"/>
        <v>0</v>
      </c>
      <c r="H916" s="44">
        <f t="shared" si="188"/>
        <v>0</v>
      </c>
      <c r="I916" s="44">
        <f t="shared" si="189"/>
        <v>0</v>
      </c>
      <c r="J916" s="44">
        <f t="shared" si="190"/>
        <v>0</v>
      </c>
      <c r="K916" s="44">
        <f t="shared" si="191"/>
        <v>0</v>
      </c>
      <c r="L916" s="44">
        <f t="shared" si="192"/>
        <v>0</v>
      </c>
      <c r="M916" s="44">
        <f t="shared" ca="1" si="184"/>
        <v>-7.6344211016142547E-4</v>
      </c>
      <c r="N916" s="44">
        <f t="shared" ca="1" si="193"/>
        <v>0</v>
      </c>
      <c r="O916" s="124">
        <f t="shared" ca="1" si="194"/>
        <v>0</v>
      </c>
      <c r="P916" s="44">
        <f t="shared" ca="1" si="195"/>
        <v>0</v>
      </c>
      <c r="Q916" s="44">
        <f t="shared" ca="1" si="196"/>
        <v>0</v>
      </c>
      <c r="R916" s="28">
        <f t="shared" ca="1" si="185"/>
        <v>7.6344211016142547E-4</v>
      </c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</row>
    <row r="917" spans="1:35">
      <c r="A917" s="28"/>
      <c r="B917" s="28"/>
      <c r="C917" s="121"/>
      <c r="D917" s="123">
        <f t="shared" si="186"/>
        <v>0</v>
      </c>
      <c r="E917" s="123">
        <f t="shared" si="186"/>
        <v>0</v>
      </c>
      <c r="F917" s="44">
        <f t="shared" si="187"/>
        <v>0</v>
      </c>
      <c r="G917" s="44">
        <f t="shared" si="187"/>
        <v>0</v>
      </c>
      <c r="H917" s="44">
        <f t="shared" si="188"/>
        <v>0</v>
      </c>
      <c r="I917" s="44">
        <f t="shared" si="189"/>
        <v>0</v>
      </c>
      <c r="J917" s="44">
        <f t="shared" si="190"/>
        <v>0</v>
      </c>
      <c r="K917" s="44">
        <f t="shared" si="191"/>
        <v>0</v>
      </c>
      <c r="L917" s="44">
        <f t="shared" si="192"/>
        <v>0</v>
      </c>
      <c r="M917" s="44">
        <f t="shared" ref="M917:M980" ca="1" si="197">+E$4+E$5*D917+E$6*D917^2</f>
        <v>-7.6344211016142547E-4</v>
      </c>
      <c r="N917" s="44">
        <f t="shared" ca="1" si="193"/>
        <v>0</v>
      </c>
      <c r="O917" s="124">
        <f t="shared" ca="1" si="194"/>
        <v>0</v>
      </c>
      <c r="P917" s="44">
        <f t="shared" ca="1" si="195"/>
        <v>0</v>
      </c>
      <c r="Q917" s="44">
        <f t="shared" ca="1" si="196"/>
        <v>0</v>
      </c>
      <c r="R917" s="28">
        <f t="shared" ref="R917:R980" ca="1" si="198">+E917-M917</f>
        <v>7.6344211016142547E-4</v>
      </c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</row>
    <row r="918" spans="1:35">
      <c r="A918" s="28"/>
      <c r="B918" s="28"/>
      <c r="C918" s="121"/>
      <c r="D918" s="123">
        <f t="shared" si="186"/>
        <v>0</v>
      </c>
      <c r="E918" s="123">
        <f t="shared" si="186"/>
        <v>0</v>
      </c>
      <c r="F918" s="44">
        <f t="shared" si="187"/>
        <v>0</v>
      </c>
      <c r="G918" s="44">
        <f t="shared" si="187"/>
        <v>0</v>
      </c>
      <c r="H918" s="44">
        <f t="shared" si="188"/>
        <v>0</v>
      </c>
      <c r="I918" s="44">
        <f t="shared" si="189"/>
        <v>0</v>
      </c>
      <c r="J918" s="44">
        <f t="shared" si="190"/>
        <v>0</v>
      </c>
      <c r="K918" s="44">
        <f t="shared" si="191"/>
        <v>0</v>
      </c>
      <c r="L918" s="44">
        <f t="shared" si="192"/>
        <v>0</v>
      </c>
      <c r="M918" s="44">
        <f t="shared" ca="1" si="197"/>
        <v>-7.6344211016142547E-4</v>
      </c>
      <c r="N918" s="44">
        <f t="shared" ca="1" si="193"/>
        <v>0</v>
      </c>
      <c r="O918" s="124">
        <f t="shared" ca="1" si="194"/>
        <v>0</v>
      </c>
      <c r="P918" s="44">
        <f t="shared" ca="1" si="195"/>
        <v>0</v>
      </c>
      <c r="Q918" s="44">
        <f t="shared" ca="1" si="196"/>
        <v>0</v>
      </c>
      <c r="R918" s="28">
        <f t="shared" ca="1" si="198"/>
        <v>7.6344211016142547E-4</v>
      </c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</row>
    <row r="919" spans="1:35">
      <c r="A919" s="28"/>
      <c r="B919" s="28"/>
      <c r="C919" s="121"/>
      <c r="D919" s="123">
        <f t="shared" si="186"/>
        <v>0</v>
      </c>
      <c r="E919" s="123">
        <f t="shared" si="186"/>
        <v>0</v>
      </c>
      <c r="F919" s="44">
        <f t="shared" si="187"/>
        <v>0</v>
      </c>
      <c r="G919" s="44">
        <f t="shared" si="187"/>
        <v>0</v>
      </c>
      <c r="H919" s="44">
        <f t="shared" si="188"/>
        <v>0</v>
      </c>
      <c r="I919" s="44">
        <f t="shared" si="189"/>
        <v>0</v>
      </c>
      <c r="J919" s="44">
        <f t="shared" si="190"/>
        <v>0</v>
      </c>
      <c r="K919" s="44">
        <f t="shared" si="191"/>
        <v>0</v>
      </c>
      <c r="L919" s="44">
        <f t="shared" si="192"/>
        <v>0</v>
      </c>
      <c r="M919" s="44">
        <f t="shared" ca="1" si="197"/>
        <v>-7.6344211016142547E-4</v>
      </c>
      <c r="N919" s="44">
        <f t="shared" ca="1" si="193"/>
        <v>0</v>
      </c>
      <c r="O919" s="124">
        <f t="shared" ca="1" si="194"/>
        <v>0</v>
      </c>
      <c r="P919" s="44">
        <f t="shared" ca="1" si="195"/>
        <v>0</v>
      </c>
      <c r="Q919" s="44">
        <f t="shared" ca="1" si="196"/>
        <v>0</v>
      </c>
      <c r="R919" s="28">
        <f t="shared" ca="1" si="198"/>
        <v>7.6344211016142547E-4</v>
      </c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</row>
    <row r="920" spans="1:35">
      <c r="A920" s="28"/>
      <c r="B920" s="28"/>
      <c r="C920" s="121"/>
      <c r="D920" s="123">
        <f t="shared" si="186"/>
        <v>0</v>
      </c>
      <c r="E920" s="123">
        <f t="shared" si="186"/>
        <v>0</v>
      </c>
      <c r="F920" s="44">
        <f t="shared" si="187"/>
        <v>0</v>
      </c>
      <c r="G920" s="44">
        <f t="shared" si="187"/>
        <v>0</v>
      </c>
      <c r="H920" s="44">
        <f t="shared" si="188"/>
        <v>0</v>
      </c>
      <c r="I920" s="44">
        <f t="shared" si="189"/>
        <v>0</v>
      </c>
      <c r="J920" s="44">
        <f t="shared" si="190"/>
        <v>0</v>
      </c>
      <c r="K920" s="44">
        <f t="shared" si="191"/>
        <v>0</v>
      </c>
      <c r="L920" s="44">
        <f t="shared" si="192"/>
        <v>0</v>
      </c>
      <c r="M920" s="44">
        <f t="shared" ca="1" si="197"/>
        <v>-7.6344211016142547E-4</v>
      </c>
      <c r="N920" s="44">
        <f t="shared" ca="1" si="193"/>
        <v>0</v>
      </c>
      <c r="O920" s="124">
        <f t="shared" ca="1" si="194"/>
        <v>0</v>
      </c>
      <c r="P920" s="44">
        <f t="shared" ca="1" si="195"/>
        <v>0</v>
      </c>
      <c r="Q920" s="44">
        <f t="shared" ca="1" si="196"/>
        <v>0</v>
      </c>
      <c r="R920" s="28">
        <f t="shared" ca="1" si="198"/>
        <v>7.6344211016142547E-4</v>
      </c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</row>
    <row r="921" spans="1:35">
      <c r="A921" s="28"/>
      <c r="B921" s="28"/>
      <c r="C921" s="121"/>
      <c r="D921" s="123">
        <f t="shared" si="186"/>
        <v>0</v>
      </c>
      <c r="E921" s="123">
        <f t="shared" si="186"/>
        <v>0</v>
      </c>
      <c r="F921" s="44">
        <f t="shared" si="187"/>
        <v>0</v>
      </c>
      <c r="G921" s="44">
        <f t="shared" si="187"/>
        <v>0</v>
      </c>
      <c r="H921" s="44">
        <f t="shared" si="188"/>
        <v>0</v>
      </c>
      <c r="I921" s="44">
        <f t="shared" si="189"/>
        <v>0</v>
      </c>
      <c r="J921" s="44">
        <f t="shared" si="190"/>
        <v>0</v>
      </c>
      <c r="K921" s="44">
        <f t="shared" si="191"/>
        <v>0</v>
      </c>
      <c r="L921" s="44">
        <f t="shared" si="192"/>
        <v>0</v>
      </c>
      <c r="M921" s="44">
        <f t="shared" ca="1" si="197"/>
        <v>-7.6344211016142547E-4</v>
      </c>
      <c r="N921" s="44">
        <f t="shared" ca="1" si="193"/>
        <v>0</v>
      </c>
      <c r="O921" s="124">
        <f t="shared" ca="1" si="194"/>
        <v>0</v>
      </c>
      <c r="P921" s="44">
        <f t="shared" ca="1" si="195"/>
        <v>0</v>
      </c>
      <c r="Q921" s="44">
        <f t="shared" ca="1" si="196"/>
        <v>0</v>
      </c>
      <c r="R921" s="28">
        <f t="shared" ca="1" si="198"/>
        <v>7.6344211016142547E-4</v>
      </c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</row>
    <row r="922" spans="1:35">
      <c r="A922" s="28"/>
      <c r="B922" s="28"/>
      <c r="C922" s="121"/>
      <c r="D922" s="123">
        <f t="shared" si="186"/>
        <v>0</v>
      </c>
      <c r="E922" s="123">
        <f t="shared" si="186"/>
        <v>0</v>
      </c>
      <c r="F922" s="44">
        <f t="shared" si="187"/>
        <v>0</v>
      </c>
      <c r="G922" s="44">
        <f t="shared" si="187"/>
        <v>0</v>
      </c>
      <c r="H922" s="44">
        <f t="shared" si="188"/>
        <v>0</v>
      </c>
      <c r="I922" s="44">
        <f t="shared" si="189"/>
        <v>0</v>
      </c>
      <c r="J922" s="44">
        <f t="shared" si="190"/>
        <v>0</v>
      </c>
      <c r="K922" s="44">
        <f t="shared" si="191"/>
        <v>0</v>
      </c>
      <c r="L922" s="44">
        <f t="shared" si="192"/>
        <v>0</v>
      </c>
      <c r="M922" s="44">
        <f t="shared" ca="1" si="197"/>
        <v>-7.6344211016142547E-4</v>
      </c>
      <c r="N922" s="44">
        <f t="shared" ca="1" si="193"/>
        <v>0</v>
      </c>
      <c r="O922" s="124">
        <f t="shared" ca="1" si="194"/>
        <v>0</v>
      </c>
      <c r="P922" s="44">
        <f t="shared" ca="1" si="195"/>
        <v>0</v>
      </c>
      <c r="Q922" s="44">
        <f t="shared" ca="1" si="196"/>
        <v>0</v>
      </c>
      <c r="R922" s="28">
        <f t="shared" ca="1" si="198"/>
        <v>7.6344211016142547E-4</v>
      </c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</row>
    <row r="923" spans="1:35">
      <c r="A923" s="28"/>
      <c r="B923" s="28"/>
      <c r="C923" s="121"/>
      <c r="D923" s="123">
        <f t="shared" si="186"/>
        <v>0</v>
      </c>
      <c r="E923" s="123">
        <f t="shared" si="186"/>
        <v>0</v>
      </c>
      <c r="F923" s="44">
        <f t="shared" si="187"/>
        <v>0</v>
      </c>
      <c r="G923" s="44">
        <f t="shared" si="187"/>
        <v>0</v>
      </c>
      <c r="H923" s="44">
        <f t="shared" si="188"/>
        <v>0</v>
      </c>
      <c r="I923" s="44">
        <f t="shared" si="189"/>
        <v>0</v>
      </c>
      <c r="J923" s="44">
        <f t="shared" si="190"/>
        <v>0</v>
      </c>
      <c r="K923" s="44">
        <f t="shared" si="191"/>
        <v>0</v>
      </c>
      <c r="L923" s="44">
        <f t="shared" si="192"/>
        <v>0</v>
      </c>
      <c r="M923" s="44">
        <f t="shared" ca="1" si="197"/>
        <v>-7.6344211016142547E-4</v>
      </c>
      <c r="N923" s="44">
        <f t="shared" ca="1" si="193"/>
        <v>0</v>
      </c>
      <c r="O923" s="124">
        <f t="shared" ca="1" si="194"/>
        <v>0</v>
      </c>
      <c r="P923" s="44">
        <f t="shared" ca="1" si="195"/>
        <v>0</v>
      </c>
      <c r="Q923" s="44">
        <f t="shared" ca="1" si="196"/>
        <v>0</v>
      </c>
      <c r="R923" s="28">
        <f t="shared" ca="1" si="198"/>
        <v>7.6344211016142547E-4</v>
      </c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</row>
    <row r="924" spans="1:35">
      <c r="A924" s="28"/>
      <c r="B924" s="28"/>
      <c r="C924" s="121"/>
      <c r="D924" s="123">
        <f t="shared" si="186"/>
        <v>0</v>
      </c>
      <c r="E924" s="123">
        <f t="shared" si="186"/>
        <v>0</v>
      </c>
      <c r="F924" s="44">
        <f t="shared" si="187"/>
        <v>0</v>
      </c>
      <c r="G924" s="44">
        <f t="shared" si="187"/>
        <v>0</v>
      </c>
      <c r="H924" s="44">
        <f t="shared" si="188"/>
        <v>0</v>
      </c>
      <c r="I924" s="44">
        <f t="shared" si="189"/>
        <v>0</v>
      </c>
      <c r="J924" s="44">
        <f t="shared" si="190"/>
        <v>0</v>
      </c>
      <c r="K924" s="44">
        <f t="shared" si="191"/>
        <v>0</v>
      </c>
      <c r="L924" s="44">
        <f t="shared" si="192"/>
        <v>0</v>
      </c>
      <c r="M924" s="44">
        <f t="shared" ca="1" si="197"/>
        <v>-7.6344211016142547E-4</v>
      </c>
      <c r="N924" s="44">
        <f t="shared" ca="1" si="193"/>
        <v>0</v>
      </c>
      <c r="O924" s="124">
        <f t="shared" ca="1" si="194"/>
        <v>0</v>
      </c>
      <c r="P924" s="44">
        <f t="shared" ca="1" si="195"/>
        <v>0</v>
      </c>
      <c r="Q924" s="44">
        <f t="shared" ca="1" si="196"/>
        <v>0</v>
      </c>
      <c r="R924" s="28">
        <f t="shared" ca="1" si="198"/>
        <v>7.6344211016142547E-4</v>
      </c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</row>
    <row r="925" spans="1:35">
      <c r="A925" s="28"/>
      <c r="B925" s="28"/>
      <c r="C925" s="121"/>
      <c r="D925" s="123">
        <f t="shared" si="186"/>
        <v>0</v>
      </c>
      <c r="E925" s="123">
        <f t="shared" si="186"/>
        <v>0</v>
      </c>
      <c r="F925" s="44">
        <f t="shared" si="187"/>
        <v>0</v>
      </c>
      <c r="G925" s="44">
        <f t="shared" si="187"/>
        <v>0</v>
      </c>
      <c r="H925" s="44">
        <f t="shared" si="188"/>
        <v>0</v>
      </c>
      <c r="I925" s="44">
        <f t="shared" si="189"/>
        <v>0</v>
      </c>
      <c r="J925" s="44">
        <f t="shared" si="190"/>
        <v>0</v>
      </c>
      <c r="K925" s="44">
        <f t="shared" si="191"/>
        <v>0</v>
      </c>
      <c r="L925" s="44">
        <f t="shared" si="192"/>
        <v>0</v>
      </c>
      <c r="M925" s="44">
        <f t="shared" ca="1" si="197"/>
        <v>-7.6344211016142547E-4</v>
      </c>
      <c r="N925" s="44">
        <f t="shared" ca="1" si="193"/>
        <v>0</v>
      </c>
      <c r="O925" s="124">
        <f t="shared" ca="1" si="194"/>
        <v>0</v>
      </c>
      <c r="P925" s="44">
        <f t="shared" ca="1" si="195"/>
        <v>0</v>
      </c>
      <c r="Q925" s="44">
        <f t="shared" ca="1" si="196"/>
        <v>0</v>
      </c>
      <c r="R925" s="28">
        <f t="shared" ca="1" si="198"/>
        <v>7.6344211016142547E-4</v>
      </c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</row>
    <row r="926" spans="1:35">
      <c r="A926" s="28"/>
      <c r="B926" s="28"/>
      <c r="C926" s="121"/>
      <c r="D926" s="123">
        <f t="shared" si="186"/>
        <v>0</v>
      </c>
      <c r="E926" s="123">
        <f t="shared" si="186"/>
        <v>0</v>
      </c>
      <c r="F926" s="44">
        <f t="shared" si="187"/>
        <v>0</v>
      </c>
      <c r="G926" s="44">
        <f t="shared" si="187"/>
        <v>0</v>
      </c>
      <c r="H926" s="44">
        <f t="shared" si="188"/>
        <v>0</v>
      </c>
      <c r="I926" s="44">
        <f t="shared" si="189"/>
        <v>0</v>
      </c>
      <c r="J926" s="44">
        <f t="shared" si="190"/>
        <v>0</v>
      </c>
      <c r="K926" s="44">
        <f t="shared" si="191"/>
        <v>0</v>
      </c>
      <c r="L926" s="44">
        <f t="shared" si="192"/>
        <v>0</v>
      </c>
      <c r="M926" s="44">
        <f t="shared" ca="1" si="197"/>
        <v>-7.6344211016142547E-4</v>
      </c>
      <c r="N926" s="44">
        <f t="shared" ca="1" si="193"/>
        <v>0</v>
      </c>
      <c r="O926" s="124">
        <f t="shared" ca="1" si="194"/>
        <v>0</v>
      </c>
      <c r="P926" s="44">
        <f t="shared" ca="1" si="195"/>
        <v>0</v>
      </c>
      <c r="Q926" s="44">
        <f t="shared" ca="1" si="196"/>
        <v>0</v>
      </c>
      <c r="R926" s="28">
        <f t="shared" ca="1" si="198"/>
        <v>7.6344211016142547E-4</v>
      </c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</row>
    <row r="927" spans="1:35">
      <c r="A927" s="28"/>
      <c r="B927" s="28"/>
      <c r="C927" s="121"/>
      <c r="D927" s="123">
        <f t="shared" si="186"/>
        <v>0</v>
      </c>
      <c r="E927" s="123">
        <f t="shared" si="186"/>
        <v>0</v>
      </c>
      <c r="F927" s="44">
        <f t="shared" si="187"/>
        <v>0</v>
      </c>
      <c r="G927" s="44">
        <f t="shared" si="187"/>
        <v>0</v>
      </c>
      <c r="H927" s="44">
        <f t="shared" si="188"/>
        <v>0</v>
      </c>
      <c r="I927" s="44">
        <f t="shared" si="189"/>
        <v>0</v>
      </c>
      <c r="J927" s="44">
        <f t="shared" si="190"/>
        <v>0</v>
      </c>
      <c r="K927" s="44">
        <f t="shared" si="191"/>
        <v>0</v>
      </c>
      <c r="L927" s="44">
        <f t="shared" si="192"/>
        <v>0</v>
      </c>
      <c r="M927" s="44">
        <f t="shared" ca="1" si="197"/>
        <v>-7.6344211016142547E-4</v>
      </c>
      <c r="N927" s="44">
        <f t="shared" ca="1" si="193"/>
        <v>0</v>
      </c>
      <c r="O927" s="124">
        <f t="shared" ca="1" si="194"/>
        <v>0</v>
      </c>
      <c r="P927" s="44">
        <f t="shared" ca="1" si="195"/>
        <v>0</v>
      </c>
      <c r="Q927" s="44">
        <f t="shared" ca="1" si="196"/>
        <v>0</v>
      </c>
      <c r="R927" s="28">
        <f t="shared" ca="1" si="198"/>
        <v>7.6344211016142547E-4</v>
      </c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</row>
    <row r="928" spans="1:35">
      <c r="A928" s="28"/>
      <c r="B928" s="28"/>
      <c r="C928" s="121"/>
      <c r="D928" s="123">
        <f t="shared" si="186"/>
        <v>0</v>
      </c>
      <c r="E928" s="123">
        <f t="shared" si="186"/>
        <v>0</v>
      </c>
      <c r="F928" s="44">
        <f t="shared" si="187"/>
        <v>0</v>
      </c>
      <c r="G928" s="44">
        <f t="shared" si="187"/>
        <v>0</v>
      </c>
      <c r="H928" s="44">
        <f t="shared" si="188"/>
        <v>0</v>
      </c>
      <c r="I928" s="44">
        <f t="shared" si="189"/>
        <v>0</v>
      </c>
      <c r="J928" s="44">
        <f t="shared" si="190"/>
        <v>0</v>
      </c>
      <c r="K928" s="44">
        <f t="shared" si="191"/>
        <v>0</v>
      </c>
      <c r="L928" s="44">
        <f t="shared" si="192"/>
        <v>0</v>
      </c>
      <c r="M928" s="44">
        <f t="shared" ca="1" si="197"/>
        <v>-7.6344211016142547E-4</v>
      </c>
      <c r="N928" s="44">
        <f t="shared" ca="1" si="193"/>
        <v>0</v>
      </c>
      <c r="O928" s="124">
        <f t="shared" ca="1" si="194"/>
        <v>0</v>
      </c>
      <c r="P928" s="44">
        <f t="shared" ca="1" si="195"/>
        <v>0</v>
      </c>
      <c r="Q928" s="44">
        <f t="shared" ca="1" si="196"/>
        <v>0</v>
      </c>
      <c r="R928" s="28">
        <f t="shared" ca="1" si="198"/>
        <v>7.6344211016142547E-4</v>
      </c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</row>
    <row r="929" spans="1:35">
      <c r="A929" s="28"/>
      <c r="B929" s="28"/>
      <c r="C929" s="121"/>
      <c r="D929" s="123">
        <f t="shared" si="186"/>
        <v>0</v>
      </c>
      <c r="E929" s="123">
        <f t="shared" si="186"/>
        <v>0</v>
      </c>
      <c r="F929" s="44">
        <f t="shared" si="187"/>
        <v>0</v>
      </c>
      <c r="G929" s="44">
        <f t="shared" si="187"/>
        <v>0</v>
      </c>
      <c r="H929" s="44">
        <f t="shared" si="188"/>
        <v>0</v>
      </c>
      <c r="I929" s="44">
        <f t="shared" si="189"/>
        <v>0</v>
      </c>
      <c r="J929" s="44">
        <f t="shared" si="190"/>
        <v>0</v>
      </c>
      <c r="K929" s="44">
        <f t="shared" si="191"/>
        <v>0</v>
      </c>
      <c r="L929" s="44">
        <f t="shared" si="192"/>
        <v>0</v>
      </c>
      <c r="M929" s="44">
        <f t="shared" ca="1" si="197"/>
        <v>-7.6344211016142547E-4</v>
      </c>
      <c r="N929" s="44">
        <f t="shared" ca="1" si="193"/>
        <v>0</v>
      </c>
      <c r="O929" s="124">
        <f t="shared" ca="1" si="194"/>
        <v>0</v>
      </c>
      <c r="P929" s="44">
        <f t="shared" ca="1" si="195"/>
        <v>0</v>
      </c>
      <c r="Q929" s="44">
        <f t="shared" ca="1" si="196"/>
        <v>0</v>
      </c>
      <c r="R929" s="28">
        <f t="shared" ca="1" si="198"/>
        <v>7.6344211016142547E-4</v>
      </c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</row>
    <row r="930" spans="1:35">
      <c r="A930" s="28"/>
      <c r="B930" s="28"/>
      <c r="C930" s="121"/>
      <c r="D930" s="123">
        <f t="shared" si="186"/>
        <v>0</v>
      </c>
      <c r="E930" s="123">
        <f t="shared" si="186"/>
        <v>0</v>
      </c>
      <c r="F930" s="44">
        <f t="shared" si="187"/>
        <v>0</v>
      </c>
      <c r="G930" s="44">
        <f t="shared" si="187"/>
        <v>0</v>
      </c>
      <c r="H930" s="44">
        <f t="shared" si="188"/>
        <v>0</v>
      </c>
      <c r="I930" s="44">
        <f t="shared" si="189"/>
        <v>0</v>
      </c>
      <c r="J930" s="44">
        <f t="shared" si="190"/>
        <v>0</v>
      </c>
      <c r="K930" s="44">
        <f t="shared" si="191"/>
        <v>0</v>
      </c>
      <c r="L930" s="44">
        <f t="shared" si="192"/>
        <v>0</v>
      </c>
      <c r="M930" s="44">
        <f t="shared" ca="1" si="197"/>
        <v>-7.6344211016142547E-4</v>
      </c>
      <c r="N930" s="44">
        <f t="shared" ca="1" si="193"/>
        <v>0</v>
      </c>
      <c r="O930" s="124">
        <f t="shared" ca="1" si="194"/>
        <v>0</v>
      </c>
      <c r="P930" s="44">
        <f t="shared" ca="1" si="195"/>
        <v>0</v>
      </c>
      <c r="Q930" s="44">
        <f t="shared" ca="1" si="196"/>
        <v>0</v>
      </c>
      <c r="R930" s="28">
        <f t="shared" ca="1" si="198"/>
        <v>7.6344211016142547E-4</v>
      </c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</row>
    <row r="931" spans="1:35">
      <c r="A931" s="28"/>
      <c r="B931" s="28"/>
      <c r="C931" s="121"/>
      <c r="D931" s="123">
        <f t="shared" si="186"/>
        <v>0</v>
      </c>
      <c r="E931" s="123">
        <f t="shared" si="186"/>
        <v>0</v>
      </c>
      <c r="F931" s="44">
        <f t="shared" si="187"/>
        <v>0</v>
      </c>
      <c r="G931" s="44">
        <f t="shared" si="187"/>
        <v>0</v>
      </c>
      <c r="H931" s="44">
        <f t="shared" si="188"/>
        <v>0</v>
      </c>
      <c r="I931" s="44">
        <f t="shared" si="189"/>
        <v>0</v>
      </c>
      <c r="J931" s="44">
        <f t="shared" si="190"/>
        <v>0</v>
      </c>
      <c r="K931" s="44">
        <f t="shared" si="191"/>
        <v>0</v>
      </c>
      <c r="L931" s="44">
        <f t="shared" si="192"/>
        <v>0</v>
      </c>
      <c r="M931" s="44">
        <f t="shared" ca="1" si="197"/>
        <v>-7.6344211016142547E-4</v>
      </c>
      <c r="N931" s="44">
        <f t="shared" ca="1" si="193"/>
        <v>0</v>
      </c>
      <c r="O931" s="124">
        <f t="shared" ca="1" si="194"/>
        <v>0</v>
      </c>
      <c r="P931" s="44">
        <f t="shared" ca="1" si="195"/>
        <v>0</v>
      </c>
      <c r="Q931" s="44">
        <f t="shared" ca="1" si="196"/>
        <v>0</v>
      </c>
      <c r="R931" s="28">
        <f t="shared" ca="1" si="198"/>
        <v>7.6344211016142547E-4</v>
      </c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</row>
    <row r="932" spans="1:35">
      <c r="A932" s="28"/>
      <c r="B932" s="28"/>
      <c r="C932" s="121"/>
      <c r="D932" s="123">
        <f t="shared" si="186"/>
        <v>0</v>
      </c>
      <c r="E932" s="123">
        <f t="shared" si="186"/>
        <v>0</v>
      </c>
      <c r="F932" s="44">
        <f t="shared" si="187"/>
        <v>0</v>
      </c>
      <c r="G932" s="44">
        <f t="shared" si="187"/>
        <v>0</v>
      </c>
      <c r="H932" s="44">
        <f t="shared" si="188"/>
        <v>0</v>
      </c>
      <c r="I932" s="44">
        <f t="shared" si="189"/>
        <v>0</v>
      </c>
      <c r="J932" s="44">
        <f t="shared" si="190"/>
        <v>0</v>
      </c>
      <c r="K932" s="44">
        <f t="shared" si="191"/>
        <v>0</v>
      </c>
      <c r="L932" s="44">
        <f t="shared" si="192"/>
        <v>0</v>
      </c>
      <c r="M932" s="44">
        <f t="shared" ca="1" si="197"/>
        <v>-7.6344211016142547E-4</v>
      </c>
      <c r="N932" s="44">
        <f t="shared" ca="1" si="193"/>
        <v>0</v>
      </c>
      <c r="O932" s="124">
        <f t="shared" ca="1" si="194"/>
        <v>0</v>
      </c>
      <c r="P932" s="44">
        <f t="shared" ca="1" si="195"/>
        <v>0</v>
      </c>
      <c r="Q932" s="44">
        <f t="shared" ca="1" si="196"/>
        <v>0</v>
      </c>
      <c r="R932" s="28">
        <f t="shared" ca="1" si="198"/>
        <v>7.6344211016142547E-4</v>
      </c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</row>
    <row r="933" spans="1:35">
      <c r="A933" s="28"/>
      <c r="B933" s="28"/>
      <c r="C933" s="121"/>
      <c r="D933" s="123">
        <f t="shared" si="186"/>
        <v>0</v>
      </c>
      <c r="E933" s="123">
        <f t="shared" si="186"/>
        <v>0</v>
      </c>
      <c r="F933" s="44">
        <f t="shared" si="187"/>
        <v>0</v>
      </c>
      <c r="G933" s="44">
        <f t="shared" si="187"/>
        <v>0</v>
      </c>
      <c r="H933" s="44">
        <f t="shared" si="188"/>
        <v>0</v>
      </c>
      <c r="I933" s="44">
        <f t="shared" si="189"/>
        <v>0</v>
      </c>
      <c r="J933" s="44">
        <f t="shared" si="190"/>
        <v>0</v>
      </c>
      <c r="K933" s="44">
        <f t="shared" si="191"/>
        <v>0</v>
      </c>
      <c r="L933" s="44">
        <f t="shared" si="192"/>
        <v>0</v>
      </c>
      <c r="M933" s="44">
        <f t="shared" ca="1" si="197"/>
        <v>-7.6344211016142547E-4</v>
      </c>
      <c r="N933" s="44">
        <f t="shared" ca="1" si="193"/>
        <v>0</v>
      </c>
      <c r="O933" s="124">
        <f t="shared" ca="1" si="194"/>
        <v>0</v>
      </c>
      <c r="P933" s="44">
        <f t="shared" ca="1" si="195"/>
        <v>0</v>
      </c>
      <c r="Q933" s="44">
        <f t="shared" ca="1" si="196"/>
        <v>0</v>
      </c>
      <c r="R933" s="28">
        <f t="shared" ca="1" si="198"/>
        <v>7.6344211016142547E-4</v>
      </c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</row>
    <row r="934" spans="1:35">
      <c r="A934" s="28"/>
      <c r="B934" s="28"/>
      <c r="C934" s="121"/>
      <c r="D934" s="123">
        <f t="shared" si="186"/>
        <v>0</v>
      </c>
      <c r="E934" s="123">
        <f t="shared" si="186"/>
        <v>0</v>
      </c>
      <c r="F934" s="44">
        <f t="shared" si="187"/>
        <v>0</v>
      </c>
      <c r="G934" s="44">
        <f t="shared" si="187"/>
        <v>0</v>
      </c>
      <c r="H934" s="44">
        <f t="shared" si="188"/>
        <v>0</v>
      </c>
      <c r="I934" s="44">
        <f t="shared" si="189"/>
        <v>0</v>
      </c>
      <c r="J934" s="44">
        <f t="shared" si="190"/>
        <v>0</v>
      </c>
      <c r="K934" s="44">
        <f t="shared" si="191"/>
        <v>0</v>
      </c>
      <c r="L934" s="44">
        <f t="shared" si="192"/>
        <v>0</v>
      </c>
      <c r="M934" s="44">
        <f t="shared" ca="1" si="197"/>
        <v>-7.6344211016142547E-4</v>
      </c>
      <c r="N934" s="44">
        <f t="shared" ca="1" si="193"/>
        <v>0</v>
      </c>
      <c r="O934" s="124">
        <f t="shared" ca="1" si="194"/>
        <v>0</v>
      </c>
      <c r="P934" s="44">
        <f t="shared" ca="1" si="195"/>
        <v>0</v>
      </c>
      <c r="Q934" s="44">
        <f t="shared" ca="1" si="196"/>
        <v>0</v>
      </c>
      <c r="R934" s="28">
        <f t="shared" ca="1" si="198"/>
        <v>7.6344211016142547E-4</v>
      </c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</row>
    <row r="935" spans="1:35">
      <c r="A935" s="28"/>
      <c r="B935" s="28"/>
      <c r="C935" s="121"/>
      <c r="D935" s="123">
        <f t="shared" si="186"/>
        <v>0</v>
      </c>
      <c r="E935" s="123">
        <f t="shared" si="186"/>
        <v>0</v>
      </c>
      <c r="F935" s="44">
        <f t="shared" si="187"/>
        <v>0</v>
      </c>
      <c r="G935" s="44">
        <f t="shared" si="187"/>
        <v>0</v>
      </c>
      <c r="H935" s="44">
        <f t="shared" si="188"/>
        <v>0</v>
      </c>
      <c r="I935" s="44">
        <f t="shared" si="189"/>
        <v>0</v>
      </c>
      <c r="J935" s="44">
        <f t="shared" si="190"/>
        <v>0</v>
      </c>
      <c r="K935" s="44">
        <f t="shared" si="191"/>
        <v>0</v>
      </c>
      <c r="L935" s="44">
        <f t="shared" si="192"/>
        <v>0</v>
      </c>
      <c r="M935" s="44">
        <f t="shared" ca="1" si="197"/>
        <v>-7.6344211016142547E-4</v>
      </c>
      <c r="N935" s="44">
        <f t="shared" ca="1" si="193"/>
        <v>0</v>
      </c>
      <c r="O935" s="124">
        <f t="shared" ca="1" si="194"/>
        <v>0</v>
      </c>
      <c r="P935" s="44">
        <f t="shared" ca="1" si="195"/>
        <v>0</v>
      </c>
      <c r="Q935" s="44">
        <f t="shared" ca="1" si="196"/>
        <v>0</v>
      </c>
      <c r="R935" s="28">
        <f t="shared" ca="1" si="198"/>
        <v>7.6344211016142547E-4</v>
      </c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</row>
    <row r="936" spans="1:35">
      <c r="A936" s="28"/>
      <c r="B936" s="28"/>
      <c r="C936" s="121"/>
      <c r="D936" s="123">
        <f t="shared" si="186"/>
        <v>0</v>
      </c>
      <c r="E936" s="123">
        <f t="shared" si="186"/>
        <v>0</v>
      </c>
      <c r="F936" s="44">
        <f t="shared" si="187"/>
        <v>0</v>
      </c>
      <c r="G936" s="44">
        <f t="shared" si="187"/>
        <v>0</v>
      </c>
      <c r="H936" s="44">
        <f t="shared" si="188"/>
        <v>0</v>
      </c>
      <c r="I936" s="44">
        <f t="shared" si="189"/>
        <v>0</v>
      </c>
      <c r="J936" s="44">
        <f t="shared" si="190"/>
        <v>0</v>
      </c>
      <c r="K936" s="44">
        <f t="shared" si="191"/>
        <v>0</v>
      </c>
      <c r="L936" s="44">
        <f t="shared" si="192"/>
        <v>0</v>
      </c>
      <c r="M936" s="44">
        <f t="shared" ca="1" si="197"/>
        <v>-7.6344211016142547E-4</v>
      </c>
      <c r="N936" s="44">
        <f t="shared" ca="1" si="193"/>
        <v>0</v>
      </c>
      <c r="O936" s="124">
        <f t="shared" ca="1" si="194"/>
        <v>0</v>
      </c>
      <c r="P936" s="44">
        <f t="shared" ca="1" si="195"/>
        <v>0</v>
      </c>
      <c r="Q936" s="44">
        <f t="shared" ca="1" si="196"/>
        <v>0</v>
      </c>
      <c r="R936" s="28">
        <f t="shared" ca="1" si="198"/>
        <v>7.6344211016142547E-4</v>
      </c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</row>
    <row r="937" spans="1:35">
      <c r="A937" s="28"/>
      <c r="B937" s="28"/>
      <c r="C937" s="121"/>
      <c r="D937" s="123">
        <f t="shared" si="186"/>
        <v>0</v>
      </c>
      <c r="E937" s="123">
        <f t="shared" si="186"/>
        <v>0</v>
      </c>
      <c r="F937" s="44">
        <f t="shared" si="187"/>
        <v>0</v>
      </c>
      <c r="G937" s="44">
        <f t="shared" si="187"/>
        <v>0</v>
      </c>
      <c r="H937" s="44">
        <f t="shared" si="188"/>
        <v>0</v>
      </c>
      <c r="I937" s="44">
        <f t="shared" si="189"/>
        <v>0</v>
      </c>
      <c r="J937" s="44">
        <f t="shared" si="190"/>
        <v>0</v>
      </c>
      <c r="K937" s="44">
        <f t="shared" si="191"/>
        <v>0</v>
      </c>
      <c r="L937" s="44">
        <f t="shared" si="192"/>
        <v>0</v>
      </c>
      <c r="M937" s="44">
        <f t="shared" ca="1" si="197"/>
        <v>-7.6344211016142547E-4</v>
      </c>
      <c r="N937" s="44">
        <f t="shared" ca="1" si="193"/>
        <v>0</v>
      </c>
      <c r="O937" s="124">
        <f t="shared" ca="1" si="194"/>
        <v>0</v>
      </c>
      <c r="P937" s="44">
        <f t="shared" ca="1" si="195"/>
        <v>0</v>
      </c>
      <c r="Q937" s="44">
        <f t="shared" ca="1" si="196"/>
        <v>0</v>
      </c>
      <c r="R937" s="28">
        <f t="shared" ca="1" si="198"/>
        <v>7.6344211016142547E-4</v>
      </c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</row>
    <row r="938" spans="1:35">
      <c r="A938" s="28"/>
      <c r="B938" s="28"/>
      <c r="C938" s="121"/>
      <c r="D938" s="123">
        <f t="shared" si="186"/>
        <v>0</v>
      </c>
      <c r="E938" s="123">
        <f t="shared" si="186"/>
        <v>0</v>
      </c>
      <c r="F938" s="44">
        <f t="shared" si="187"/>
        <v>0</v>
      </c>
      <c r="G938" s="44">
        <f t="shared" si="187"/>
        <v>0</v>
      </c>
      <c r="H938" s="44">
        <f t="shared" si="188"/>
        <v>0</v>
      </c>
      <c r="I938" s="44">
        <f t="shared" si="189"/>
        <v>0</v>
      </c>
      <c r="J938" s="44">
        <f t="shared" si="190"/>
        <v>0</v>
      </c>
      <c r="K938" s="44">
        <f t="shared" si="191"/>
        <v>0</v>
      </c>
      <c r="L938" s="44">
        <f t="shared" si="192"/>
        <v>0</v>
      </c>
      <c r="M938" s="44">
        <f t="shared" ca="1" si="197"/>
        <v>-7.6344211016142547E-4</v>
      </c>
      <c r="N938" s="44">
        <f t="shared" ca="1" si="193"/>
        <v>0</v>
      </c>
      <c r="O938" s="124">
        <f t="shared" ca="1" si="194"/>
        <v>0</v>
      </c>
      <c r="P938" s="44">
        <f t="shared" ca="1" si="195"/>
        <v>0</v>
      </c>
      <c r="Q938" s="44">
        <f t="shared" ca="1" si="196"/>
        <v>0</v>
      </c>
      <c r="R938" s="28">
        <f t="shared" ca="1" si="198"/>
        <v>7.6344211016142547E-4</v>
      </c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</row>
    <row r="939" spans="1:35">
      <c r="A939" s="28"/>
      <c r="B939" s="28"/>
      <c r="C939" s="121"/>
      <c r="D939" s="123">
        <f t="shared" si="186"/>
        <v>0</v>
      </c>
      <c r="E939" s="123">
        <f t="shared" si="186"/>
        <v>0</v>
      </c>
      <c r="F939" s="44">
        <f t="shared" si="187"/>
        <v>0</v>
      </c>
      <c r="G939" s="44">
        <f t="shared" si="187"/>
        <v>0</v>
      </c>
      <c r="H939" s="44">
        <f t="shared" si="188"/>
        <v>0</v>
      </c>
      <c r="I939" s="44">
        <f t="shared" si="189"/>
        <v>0</v>
      </c>
      <c r="J939" s="44">
        <f t="shared" si="190"/>
        <v>0</v>
      </c>
      <c r="K939" s="44">
        <f t="shared" si="191"/>
        <v>0</v>
      </c>
      <c r="L939" s="44">
        <f t="shared" si="192"/>
        <v>0</v>
      </c>
      <c r="M939" s="44">
        <f t="shared" ca="1" si="197"/>
        <v>-7.6344211016142547E-4</v>
      </c>
      <c r="N939" s="44">
        <f t="shared" ca="1" si="193"/>
        <v>0</v>
      </c>
      <c r="O939" s="124">
        <f t="shared" ca="1" si="194"/>
        <v>0</v>
      </c>
      <c r="P939" s="44">
        <f t="shared" ca="1" si="195"/>
        <v>0</v>
      </c>
      <c r="Q939" s="44">
        <f t="shared" ca="1" si="196"/>
        <v>0</v>
      </c>
      <c r="R939" s="28">
        <f t="shared" ca="1" si="198"/>
        <v>7.6344211016142547E-4</v>
      </c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</row>
    <row r="940" spans="1:35">
      <c r="A940" s="28"/>
      <c r="B940" s="28"/>
      <c r="C940" s="121"/>
      <c r="D940" s="123">
        <f t="shared" si="186"/>
        <v>0</v>
      </c>
      <c r="E940" s="123">
        <f t="shared" si="186"/>
        <v>0</v>
      </c>
      <c r="F940" s="44">
        <f t="shared" si="187"/>
        <v>0</v>
      </c>
      <c r="G940" s="44">
        <f t="shared" si="187"/>
        <v>0</v>
      </c>
      <c r="H940" s="44">
        <f t="shared" si="188"/>
        <v>0</v>
      </c>
      <c r="I940" s="44">
        <f t="shared" si="189"/>
        <v>0</v>
      </c>
      <c r="J940" s="44">
        <f t="shared" si="190"/>
        <v>0</v>
      </c>
      <c r="K940" s="44">
        <f t="shared" si="191"/>
        <v>0</v>
      </c>
      <c r="L940" s="44">
        <f t="shared" si="192"/>
        <v>0</v>
      </c>
      <c r="M940" s="44">
        <f t="shared" ca="1" si="197"/>
        <v>-7.6344211016142547E-4</v>
      </c>
      <c r="N940" s="44">
        <f t="shared" ca="1" si="193"/>
        <v>0</v>
      </c>
      <c r="O940" s="124">
        <f t="shared" ca="1" si="194"/>
        <v>0</v>
      </c>
      <c r="P940" s="44">
        <f t="shared" ca="1" si="195"/>
        <v>0</v>
      </c>
      <c r="Q940" s="44">
        <f t="shared" ca="1" si="196"/>
        <v>0</v>
      </c>
      <c r="R940" s="28">
        <f t="shared" ca="1" si="198"/>
        <v>7.6344211016142547E-4</v>
      </c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</row>
    <row r="941" spans="1:35">
      <c r="A941" s="28"/>
      <c r="B941" s="28"/>
      <c r="C941" s="121"/>
      <c r="D941" s="123">
        <f t="shared" si="186"/>
        <v>0</v>
      </c>
      <c r="E941" s="123">
        <f t="shared" si="186"/>
        <v>0</v>
      </c>
      <c r="F941" s="44">
        <f t="shared" si="187"/>
        <v>0</v>
      </c>
      <c r="G941" s="44">
        <f t="shared" si="187"/>
        <v>0</v>
      </c>
      <c r="H941" s="44">
        <f t="shared" si="188"/>
        <v>0</v>
      </c>
      <c r="I941" s="44">
        <f t="shared" si="189"/>
        <v>0</v>
      </c>
      <c r="J941" s="44">
        <f t="shared" si="190"/>
        <v>0</v>
      </c>
      <c r="K941" s="44">
        <f t="shared" si="191"/>
        <v>0</v>
      </c>
      <c r="L941" s="44">
        <f t="shared" si="192"/>
        <v>0</v>
      </c>
      <c r="M941" s="44">
        <f t="shared" ca="1" si="197"/>
        <v>-7.6344211016142547E-4</v>
      </c>
      <c r="N941" s="44">
        <f t="shared" ca="1" si="193"/>
        <v>0</v>
      </c>
      <c r="O941" s="124">
        <f t="shared" ca="1" si="194"/>
        <v>0</v>
      </c>
      <c r="P941" s="44">
        <f t="shared" ca="1" si="195"/>
        <v>0</v>
      </c>
      <c r="Q941" s="44">
        <f t="shared" ca="1" si="196"/>
        <v>0</v>
      </c>
      <c r="R941" s="28">
        <f t="shared" ca="1" si="198"/>
        <v>7.6344211016142547E-4</v>
      </c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</row>
    <row r="942" spans="1:35">
      <c r="A942" s="28"/>
      <c r="B942" s="28"/>
      <c r="C942" s="121"/>
      <c r="D942" s="123">
        <f t="shared" si="186"/>
        <v>0</v>
      </c>
      <c r="E942" s="123">
        <f t="shared" si="186"/>
        <v>0</v>
      </c>
      <c r="F942" s="44">
        <f t="shared" si="187"/>
        <v>0</v>
      </c>
      <c r="G942" s="44">
        <f t="shared" si="187"/>
        <v>0</v>
      </c>
      <c r="H942" s="44">
        <f t="shared" si="188"/>
        <v>0</v>
      </c>
      <c r="I942" s="44">
        <f t="shared" si="189"/>
        <v>0</v>
      </c>
      <c r="J942" s="44">
        <f t="shared" si="190"/>
        <v>0</v>
      </c>
      <c r="K942" s="44">
        <f t="shared" si="191"/>
        <v>0</v>
      </c>
      <c r="L942" s="44">
        <f t="shared" si="192"/>
        <v>0</v>
      </c>
      <c r="M942" s="44">
        <f t="shared" ca="1" si="197"/>
        <v>-7.6344211016142547E-4</v>
      </c>
      <c r="N942" s="44">
        <f t="shared" ca="1" si="193"/>
        <v>0</v>
      </c>
      <c r="O942" s="124">
        <f t="shared" ca="1" si="194"/>
        <v>0</v>
      </c>
      <c r="P942" s="44">
        <f t="shared" ca="1" si="195"/>
        <v>0</v>
      </c>
      <c r="Q942" s="44">
        <f t="shared" ca="1" si="196"/>
        <v>0</v>
      </c>
      <c r="R942" s="28">
        <f t="shared" ca="1" si="198"/>
        <v>7.6344211016142547E-4</v>
      </c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</row>
    <row r="943" spans="1:35">
      <c r="A943" s="28"/>
      <c r="B943" s="28"/>
      <c r="C943" s="121"/>
      <c r="D943" s="123">
        <f t="shared" si="186"/>
        <v>0</v>
      </c>
      <c r="E943" s="123">
        <f t="shared" si="186"/>
        <v>0</v>
      </c>
      <c r="F943" s="44">
        <f t="shared" si="187"/>
        <v>0</v>
      </c>
      <c r="G943" s="44">
        <f t="shared" si="187"/>
        <v>0</v>
      </c>
      <c r="H943" s="44">
        <f t="shared" si="188"/>
        <v>0</v>
      </c>
      <c r="I943" s="44">
        <f t="shared" si="189"/>
        <v>0</v>
      </c>
      <c r="J943" s="44">
        <f t="shared" si="190"/>
        <v>0</v>
      </c>
      <c r="K943" s="44">
        <f t="shared" si="191"/>
        <v>0</v>
      </c>
      <c r="L943" s="44">
        <f t="shared" si="192"/>
        <v>0</v>
      </c>
      <c r="M943" s="44">
        <f t="shared" ca="1" si="197"/>
        <v>-7.6344211016142547E-4</v>
      </c>
      <c r="N943" s="44">
        <f t="shared" ca="1" si="193"/>
        <v>0</v>
      </c>
      <c r="O943" s="124">
        <f t="shared" ca="1" si="194"/>
        <v>0</v>
      </c>
      <c r="P943" s="44">
        <f t="shared" ca="1" si="195"/>
        <v>0</v>
      </c>
      <c r="Q943" s="44">
        <f t="shared" ca="1" si="196"/>
        <v>0</v>
      </c>
      <c r="R943" s="28">
        <f t="shared" ca="1" si="198"/>
        <v>7.6344211016142547E-4</v>
      </c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</row>
    <row r="944" spans="1:35">
      <c r="A944" s="28"/>
      <c r="B944" s="28"/>
      <c r="C944" s="121"/>
      <c r="D944" s="123">
        <f t="shared" si="186"/>
        <v>0</v>
      </c>
      <c r="E944" s="123">
        <f t="shared" si="186"/>
        <v>0</v>
      </c>
      <c r="F944" s="44">
        <f t="shared" si="187"/>
        <v>0</v>
      </c>
      <c r="G944" s="44">
        <f t="shared" si="187"/>
        <v>0</v>
      </c>
      <c r="H944" s="44">
        <f t="shared" si="188"/>
        <v>0</v>
      </c>
      <c r="I944" s="44">
        <f t="shared" si="189"/>
        <v>0</v>
      </c>
      <c r="J944" s="44">
        <f t="shared" si="190"/>
        <v>0</v>
      </c>
      <c r="K944" s="44">
        <f t="shared" si="191"/>
        <v>0</v>
      </c>
      <c r="L944" s="44">
        <f t="shared" si="192"/>
        <v>0</v>
      </c>
      <c r="M944" s="44">
        <f t="shared" ca="1" si="197"/>
        <v>-7.6344211016142547E-4</v>
      </c>
      <c r="N944" s="44">
        <f t="shared" ca="1" si="193"/>
        <v>0</v>
      </c>
      <c r="O944" s="124">
        <f t="shared" ca="1" si="194"/>
        <v>0</v>
      </c>
      <c r="P944" s="44">
        <f t="shared" ca="1" si="195"/>
        <v>0</v>
      </c>
      <c r="Q944" s="44">
        <f t="shared" ca="1" si="196"/>
        <v>0</v>
      </c>
      <c r="R944" s="28">
        <f t="shared" ca="1" si="198"/>
        <v>7.6344211016142547E-4</v>
      </c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</row>
    <row r="945" spans="1:35">
      <c r="A945" s="28"/>
      <c r="B945" s="28"/>
      <c r="C945" s="121"/>
      <c r="D945" s="123">
        <f t="shared" si="186"/>
        <v>0</v>
      </c>
      <c r="E945" s="123">
        <f t="shared" si="186"/>
        <v>0</v>
      </c>
      <c r="F945" s="44">
        <f t="shared" si="187"/>
        <v>0</v>
      </c>
      <c r="G945" s="44">
        <f t="shared" si="187"/>
        <v>0</v>
      </c>
      <c r="H945" s="44">
        <f t="shared" si="188"/>
        <v>0</v>
      </c>
      <c r="I945" s="44">
        <f t="shared" si="189"/>
        <v>0</v>
      </c>
      <c r="J945" s="44">
        <f t="shared" si="190"/>
        <v>0</v>
      </c>
      <c r="K945" s="44">
        <f t="shared" si="191"/>
        <v>0</v>
      </c>
      <c r="L945" s="44">
        <f t="shared" si="192"/>
        <v>0</v>
      </c>
      <c r="M945" s="44">
        <f t="shared" ca="1" si="197"/>
        <v>-7.6344211016142547E-4</v>
      </c>
      <c r="N945" s="44">
        <f t="shared" ca="1" si="193"/>
        <v>0</v>
      </c>
      <c r="O945" s="124">
        <f t="shared" ca="1" si="194"/>
        <v>0</v>
      </c>
      <c r="P945" s="44">
        <f t="shared" ca="1" si="195"/>
        <v>0</v>
      </c>
      <c r="Q945" s="44">
        <f t="shared" ca="1" si="196"/>
        <v>0</v>
      </c>
      <c r="R945" s="28">
        <f t="shared" ca="1" si="198"/>
        <v>7.6344211016142547E-4</v>
      </c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</row>
    <row r="946" spans="1:35">
      <c r="A946" s="28"/>
      <c r="B946" s="28"/>
      <c r="C946" s="121"/>
      <c r="D946" s="123">
        <f t="shared" si="186"/>
        <v>0</v>
      </c>
      <c r="E946" s="123">
        <f t="shared" si="186"/>
        <v>0</v>
      </c>
      <c r="F946" s="44">
        <f t="shared" si="187"/>
        <v>0</v>
      </c>
      <c r="G946" s="44">
        <f t="shared" si="187"/>
        <v>0</v>
      </c>
      <c r="H946" s="44">
        <f t="shared" si="188"/>
        <v>0</v>
      </c>
      <c r="I946" s="44">
        <f t="shared" si="189"/>
        <v>0</v>
      </c>
      <c r="J946" s="44">
        <f t="shared" si="190"/>
        <v>0</v>
      </c>
      <c r="K946" s="44">
        <f t="shared" si="191"/>
        <v>0</v>
      </c>
      <c r="L946" s="44">
        <f t="shared" si="192"/>
        <v>0</v>
      </c>
      <c r="M946" s="44">
        <f t="shared" ca="1" si="197"/>
        <v>-7.6344211016142547E-4</v>
      </c>
      <c r="N946" s="44">
        <f t="shared" ca="1" si="193"/>
        <v>0</v>
      </c>
      <c r="O946" s="124">
        <f t="shared" ca="1" si="194"/>
        <v>0</v>
      </c>
      <c r="P946" s="44">
        <f t="shared" ca="1" si="195"/>
        <v>0</v>
      </c>
      <c r="Q946" s="44">
        <f t="shared" ca="1" si="196"/>
        <v>0</v>
      </c>
      <c r="R946" s="28">
        <f t="shared" ca="1" si="198"/>
        <v>7.6344211016142547E-4</v>
      </c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</row>
    <row r="947" spans="1:35">
      <c r="C947" s="121"/>
      <c r="D947" s="123">
        <f t="shared" si="186"/>
        <v>0</v>
      </c>
      <c r="E947" s="123">
        <f t="shared" si="186"/>
        <v>0</v>
      </c>
      <c r="F947" s="44">
        <f t="shared" si="187"/>
        <v>0</v>
      </c>
      <c r="G947" s="44">
        <f t="shared" si="187"/>
        <v>0</v>
      </c>
      <c r="H947" s="44">
        <f t="shared" si="188"/>
        <v>0</v>
      </c>
      <c r="I947" s="44">
        <f t="shared" si="189"/>
        <v>0</v>
      </c>
      <c r="J947" s="44">
        <f t="shared" si="190"/>
        <v>0</v>
      </c>
      <c r="K947" s="44">
        <f t="shared" si="191"/>
        <v>0</v>
      </c>
      <c r="L947" s="44">
        <f t="shared" si="192"/>
        <v>0</v>
      </c>
      <c r="M947" s="44">
        <f t="shared" ca="1" si="197"/>
        <v>-7.6344211016142547E-4</v>
      </c>
      <c r="N947" s="44">
        <f t="shared" ca="1" si="193"/>
        <v>0</v>
      </c>
      <c r="O947" s="124">
        <f t="shared" ca="1" si="194"/>
        <v>0</v>
      </c>
      <c r="P947" s="44">
        <f t="shared" ca="1" si="195"/>
        <v>0</v>
      </c>
      <c r="Q947" s="44">
        <f t="shared" ca="1" si="196"/>
        <v>0</v>
      </c>
      <c r="R947" s="28">
        <f t="shared" ca="1" si="198"/>
        <v>7.6344211016142547E-4</v>
      </c>
    </row>
    <row r="948" spans="1:35">
      <c r="C948" s="121"/>
      <c r="D948" s="123">
        <f t="shared" si="186"/>
        <v>0</v>
      </c>
      <c r="E948" s="123">
        <f t="shared" si="186"/>
        <v>0</v>
      </c>
      <c r="F948" s="44">
        <f t="shared" si="187"/>
        <v>0</v>
      </c>
      <c r="G948" s="44">
        <f t="shared" si="187"/>
        <v>0</v>
      </c>
      <c r="H948" s="44">
        <f t="shared" si="188"/>
        <v>0</v>
      </c>
      <c r="I948" s="44">
        <f t="shared" si="189"/>
        <v>0</v>
      </c>
      <c r="J948" s="44">
        <f t="shared" si="190"/>
        <v>0</v>
      </c>
      <c r="K948" s="44">
        <f t="shared" si="191"/>
        <v>0</v>
      </c>
      <c r="L948" s="44">
        <f t="shared" si="192"/>
        <v>0</v>
      </c>
      <c r="M948" s="44">
        <f t="shared" ca="1" si="197"/>
        <v>-7.6344211016142547E-4</v>
      </c>
      <c r="N948" s="44">
        <f t="shared" ca="1" si="193"/>
        <v>0</v>
      </c>
      <c r="O948" s="124">
        <f t="shared" ca="1" si="194"/>
        <v>0</v>
      </c>
      <c r="P948" s="44">
        <f t="shared" ca="1" si="195"/>
        <v>0</v>
      </c>
      <c r="Q948" s="44">
        <f t="shared" ca="1" si="196"/>
        <v>0</v>
      </c>
      <c r="R948" s="28">
        <f t="shared" ca="1" si="198"/>
        <v>7.6344211016142547E-4</v>
      </c>
    </row>
    <row r="949" spans="1:35">
      <c r="C949" s="121"/>
      <c r="D949" s="123">
        <f t="shared" si="186"/>
        <v>0</v>
      </c>
      <c r="E949" s="123">
        <f t="shared" si="186"/>
        <v>0</v>
      </c>
      <c r="F949" s="44">
        <f t="shared" si="187"/>
        <v>0</v>
      </c>
      <c r="G949" s="44">
        <f t="shared" si="187"/>
        <v>0</v>
      </c>
      <c r="H949" s="44">
        <f t="shared" si="188"/>
        <v>0</v>
      </c>
      <c r="I949" s="44">
        <f t="shared" si="189"/>
        <v>0</v>
      </c>
      <c r="J949" s="44">
        <f t="shared" si="190"/>
        <v>0</v>
      </c>
      <c r="K949" s="44">
        <f t="shared" si="191"/>
        <v>0</v>
      </c>
      <c r="L949" s="44">
        <f t="shared" si="192"/>
        <v>0</v>
      </c>
      <c r="M949" s="44">
        <f t="shared" ca="1" si="197"/>
        <v>-7.6344211016142547E-4</v>
      </c>
      <c r="N949" s="44">
        <f t="shared" ca="1" si="193"/>
        <v>0</v>
      </c>
      <c r="O949" s="124">
        <f t="shared" ca="1" si="194"/>
        <v>0</v>
      </c>
      <c r="P949" s="44">
        <f t="shared" ca="1" si="195"/>
        <v>0</v>
      </c>
      <c r="Q949" s="44">
        <f t="shared" ca="1" si="196"/>
        <v>0</v>
      </c>
      <c r="R949" s="28">
        <f t="shared" ca="1" si="198"/>
        <v>7.6344211016142547E-4</v>
      </c>
    </row>
    <row r="950" spans="1:35">
      <c r="C950" s="121"/>
      <c r="D950" s="123">
        <f t="shared" si="186"/>
        <v>0</v>
      </c>
      <c r="E950" s="123">
        <f t="shared" si="186"/>
        <v>0</v>
      </c>
      <c r="F950" s="44">
        <f t="shared" si="187"/>
        <v>0</v>
      </c>
      <c r="G950" s="44">
        <f t="shared" si="187"/>
        <v>0</v>
      </c>
      <c r="H950" s="44">
        <f t="shared" si="188"/>
        <v>0</v>
      </c>
      <c r="I950" s="44">
        <f t="shared" si="189"/>
        <v>0</v>
      </c>
      <c r="J950" s="44">
        <f t="shared" si="190"/>
        <v>0</v>
      </c>
      <c r="K950" s="44">
        <f t="shared" si="191"/>
        <v>0</v>
      </c>
      <c r="L950" s="44">
        <f t="shared" si="192"/>
        <v>0</v>
      </c>
      <c r="M950" s="44">
        <f t="shared" ca="1" si="197"/>
        <v>-7.6344211016142547E-4</v>
      </c>
      <c r="N950" s="44">
        <f t="shared" ca="1" si="193"/>
        <v>0</v>
      </c>
      <c r="O950" s="124">
        <f t="shared" ca="1" si="194"/>
        <v>0</v>
      </c>
      <c r="P950" s="44">
        <f t="shared" ca="1" si="195"/>
        <v>0</v>
      </c>
      <c r="Q950" s="44">
        <f t="shared" ca="1" si="196"/>
        <v>0</v>
      </c>
      <c r="R950" s="28">
        <f t="shared" ca="1" si="198"/>
        <v>7.6344211016142547E-4</v>
      </c>
    </row>
    <row r="951" spans="1:35">
      <c r="C951" s="121"/>
      <c r="D951" s="123">
        <f t="shared" si="186"/>
        <v>0</v>
      </c>
      <c r="E951" s="123">
        <f t="shared" si="186"/>
        <v>0</v>
      </c>
      <c r="F951" s="44">
        <f t="shared" si="187"/>
        <v>0</v>
      </c>
      <c r="G951" s="44">
        <f t="shared" si="187"/>
        <v>0</v>
      </c>
      <c r="H951" s="44">
        <f t="shared" si="188"/>
        <v>0</v>
      </c>
      <c r="I951" s="44">
        <f t="shared" si="189"/>
        <v>0</v>
      </c>
      <c r="J951" s="44">
        <f t="shared" si="190"/>
        <v>0</v>
      </c>
      <c r="K951" s="44">
        <f t="shared" si="191"/>
        <v>0</v>
      </c>
      <c r="L951" s="44">
        <f t="shared" si="192"/>
        <v>0</v>
      </c>
      <c r="M951" s="44">
        <f t="shared" ca="1" si="197"/>
        <v>-7.6344211016142547E-4</v>
      </c>
      <c r="N951" s="44">
        <f t="shared" ca="1" si="193"/>
        <v>0</v>
      </c>
      <c r="O951" s="124">
        <f t="shared" ca="1" si="194"/>
        <v>0</v>
      </c>
      <c r="P951" s="44">
        <f t="shared" ca="1" si="195"/>
        <v>0</v>
      </c>
      <c r="Q951" s="44">
        <f t="shared" ca="1" si="196"/>
        <v>0</v>
      </c>
      <c r="R951" s="28">
        <f t="shared" ca="1" si="198"/>
        <v>7.6344211016142547E-4</v>
      </c>
    </row>
    <row r="952" spans="1:35">
      <c r="C952" s="121"/>
      <c r="D952" s="123">
        <f t="shared" si="186"/>
        <v>0</v>
      </c>
      <c r="E952" s="123">
        <f t="shared" si="186"/>
        <v>0</v>
      </c>
      <c r="F952" s="44">
        <f t="shared" si="187"/>
        <v>0</v>
      </c>
      <c r="G952" s="44">
        <f t="shared" si="187"/>
        <v>0</v>
      </c>
      <c r="H952" s="44">
        <f t="shared" si="188"/>
        <v>0</v>
      </c>
      <c r="I952" s="44">
        <f t="shared" si="189"/>
        <v>0</v>
      </c>
      <c r="J952" s="44">
        <f t="shared" si="190"/>
        <v>0</v>
      </c>
      <c r="K952" s="44">
        <f t="shared" si="191"/>
        <v>0</v>
      </c>
      <c r="L952" s="44">
        <f t="shared" si="192"/>
        <v>0</v>
      </c>
      <c r="M952" s="44">
        <f t="shared" ca="1" si="197"/>
        <v>-7.6344211016142547E-4</v>
      </c>
      <c r="N952" s="44">
        <f t="shared" ca="1" si="193"/>
        <v>0</v>
      </c>
      <c r="O952" s="124">
        <f t="shared" ca="1" si="194"/>
        <v>0</v>
      </c>
      <c r="P952" s="44">
        <f t="shared" ca="1" si="195"/>
        <v>0</v>
      </c>
      <c r="Q952" s="44">
        <f t="shared" ca="1" si="196"/>
        <v>0</v>
      </c>
      <c r="R952" s="28">
        <f t="shared" ca="1" si="198"/>
        <v>7.6344211016142547E-4</v>
      </c>
    </row>
    <row r="953" spans="1:35">
      <c r="C953" s="121"/>
      <c r="D953" s="123">
        <f t="shared" si="186"/>
        <v>0</v>
      </c>
      <c r="E953" s="123">
        <f t="shared" si="186"/>
        <v>0</v>
      </c>
      <c r="F953" s="44">
        <f t="shared" si="187"/>
        <v>0</v>
      </c>
      <c r="G953" s="44">
        <f t="shared" si="187"/>
        <v>0</v>
      </c>
      <c r="H953" s="44">
        <f t="shared" si="188"/>
        <v>0</v>
      </c>
      <c r="I953" s="44">
        <f t="shared" si="189"/>
        <v>0</v>
      </c>
      <c r="J953" s="44">
        <f t="shared" si="190"/>
        <v>0</v>
      </c>
      <c r="K953" s="44">
        <f t="shared" si="191"/>
        <v>0</v>
      </c>
      <c r="L953" s="44">
        <f t="shared" si="192"/>
        <v>0</v>
      </c>
      <c r="M953" s="44">
        <f t="shared" ca="1" si="197"/>
        <v>-7.6344211016142547E-4</v>
      </c>
      <c r="N953" s="44">
        <f t="shared" ca="1" si="193"/>
        <v>0</v>
      </c>
      <c r="O953" s="124">
        <f t="shared" ca="1" si="194"/>
        <v>0</v>
      </c>
      <c r="P953" s="44">
        <f t="shared" ca="1" si="195"/>
        <v>0</v>
      </c>
      <c r="Q953" s="44">
        <f t="shared" ca="1" si="196"/>
        <v>0</v>
      </c>
      <c r="R953" s="28">
        <f t="shared" ca="1" si="198"/>
        <v>7.6344211016142547E-4</v>
      </c>
    </row>
    <row r="954" spans="1:35">
      <c r="C954" s="121"/>
      <c r="D954" s="123">
        <f t="shared" si="186"/>
        <v>0</v>
      </c>
      <c r="E954" s="123">
        <f t="shared" si="186"/>
        <v>0</v>
      </c>
      <c r="F954" s="44">
        <f t="shared" si="187"/>
        <v>0</v>
      </c>
      <c r="G954" s="44">
        <f t="shared" si="187"/>
        <v>0</v>
      </c>
      <c r="H954" s="44">
        <f t="shared" si="188"/>
        <v>0</v>
      </c>
      <c r="I954" s="44">
        <f t="shared" si="189"/>
        <v>0</v>
      </c>
      <c r="J954" s="44">
        <f t="shared" si="190"/>
        <v>0</v>
      </c>
      <c r="K954" s="44">
        <f t="shared" si="191"/>
        <v>0</v>
      </c>
      <c r="L954" s="44">
        <f t="shared" si="192"/>
        <v>0</v>
      </c>
      <c r="M954" s="44">
        <f t="shared" ca="1" si="197"/>
        <v>-7.6344211016142547E-4</v>
      </c>
      <c r="N954" s="44">
        <f t="shared" ca="1" si="193"/>
        <v>0</v>
      </c>
      <c r="O954" s="124">
        <f t="shared" ca="1" si="194"/>
        <v>0</v>
      </c>
      <c r="P954" s="44">
        <f t="shared" ca="1" si="195"/>
        <v>0</v>
      </c>
      <c r="Q954" s="44">
        <f t="shared" ca="1" si="196"/>
        <v>0</v>
      </c>
      <c r="R954" s="28">
        <f t="shared" ca="1" si="198"/>
        <v>7.6344211016142547E-4</v>
      </c>
    </row>
    <row r="955" spans="1:35">
      <c r="C955" s="121"/>
      <c r="D955" s="123">
        <f t="shared" si="186"/>
        <v>0</v>
      </c>
      <c r="E955" s="123">
        <f t="shared" si="186"/>
        <v>0</v>
      </c>
      <c r="F955" s="44">
        <f t="shared" si="187"/>
        <v>0</v>
      </c>
      <c r="G955" s="44">
        <f t="shared" si="187"/>
        <v>0</v>
      </c>
      <c r="H955" s="44">
        <f t="shared" si="188"/>
        <v>0</v>
      </c>
      <c r="I955" s="44">
        <f t="shared" si="189"/>
        <v>0</v>
      </c>
      <c r="J955" s="44">
        <f t="shared" si="190"/>
        <v>0</v>
      </c>
      <c r="K955" s="44">
        <f t="shared" si="191"/>
        <v>0</v>
      </c>
      <c r="L955" s="44">
        <f t="shared" si="192"/>
        <v>0</v>
      </c>
      <c r="M955" s="44">
        <f t="shared" ca="1" si="197"/>
        <v>-7.6344211016142547E-4</v>
      </c>
      <c r="N955" s="44">
        <f t="shared" ca="1" si="193"/>
        <v>0</v>
      </c>
      <c r="O955" s="124">
        <f t="shared" ca="1" si="194"/>
        <v>0</v>
      </c>
      <c r="P955" s="44">
        <f t="shared" ca="1" si="195"/>
        <v>0</v>
      </c>
      <c r="Q955" s="44">
        <f t="shared" ca="1" si="196"/>
        <v>0</v>
      </c>
      <c r="R955" s="28">
        <f t="shared" ca="1" si="198"/>
        <v>7.6344211016142547E-4</v>
      </c>
    </row>
    <row r="956" spans="1:35">
      <c r="C956" s="121"/>
      <c r="D956" s="123">
        <f t="shared" si="186"/>
        <v>0</v>
      </c>
      <c r="E956" s="123">
        <f t="shared" si="186"/>
        <v>0</v>
      </c>
      <c r="F956" s="44">
        <f t="shared" si="187"/>
        <v>0</v>
      </c>
      <c r="G956" s="44">
        <f t="shared" si="187"/>
        <v>0</v>
      </c>
      <c r="H956" s="44">
        <f t="shared" si="188"/>
        <v>0</v>
      </c>
      <c r="I956" s="44">
        <f t="shared" si="189"/>
        <v>0</v>
      </c>
      <c r="J956" s="44">
        <f t="shared" si="190"/>
        <v>0</v>
      </c>
      <c r="K956" s="44">
        <f t="shared" si="191"/>
        <v>0</v>
      </c>
      <c r="L956" s="44">
        <f t="shared" si="192"/>
        <v>0</v>
      </c>
      <c r="M956" s="44">
        <f t="shared" ca="1" si="197"/>
        <v>-7.6344211016142547E-4</v>
      </c>
      <c r="N956" s="44">
        <f t="shared" ca="1" si="193"/>
        <v>0</v>
      </c>
      <c r="O956" s="124">
        <f t="shared" ca="1" si="194"/>
        <v>0</v>
      </c>
      <c r="P956" s="44">
        <f t="shared" ca="1" si="195"/>
        <v>0</v>
      </c>
      <c r="Q956" s="44">
        <f t="shared" ca="1" si="196"/>
        <v>0</v>
      </c>
      <c r="R956" s="28">
        <f t="shared" ca="1" si="198"/>
        <v>7.6344211016142547E-4</v>
      </c>
    </row>
    <row r="957" spans="1:35">
      <c r="C957" s="121"/>
      <c r="D957" s="123">
        <f t="shared" si="186"/>
        <v>0</v>
      </c>
      <c r="E957" s="123">
        <f t="shared" si="186"/>
        <v>0</v>
      </c>
      <c r="F957" s="44">
        <f t="shared" si="187"/>
        <v>0</v>
      </c>
      <c r="G957" s="44">
        <f t="shared" si="187"/>
        <v>0</v>
      </c>
      <c r="H957" s="44">
        <f t="shared" si="188"/>
        <v>0</v>
      </c>
      <c r="I957" s="44">
        <f t="shared" si="189"/>
        <v>0</v>
      </c>
      <c r="J957" s="44">
        <f t="shared" si="190"/>
        <v>0</v>
      </c>
      <c r="K957" s="44">
        <f t="shared" si="191"/>
        <v>0</v>
      </c>
      <c r="L957" s="44">
        <f t="shared" si="192"/>
        <v>0</v>
      </c>
      <c r="M957" s="44">
        <f t="shared" ca="1" si="197"/>
        <v>-7.6344211016142547E-4</v>
      </c>
      <c r="N957" s="44">
        <f t="shared" ca="1" si="193"/>
        <v>0</v>
      </c>
      <c r="O957" s="124">
        <f t="shared" ca="1" si="194"/>
        <v>0</v>
      </c>
      <c r="P957" s="44">
        <f t="shared" ca="1" si="195"/>
        <v>0</v>
      </c>
      <c r="Q957" s="44">
        <f t="shared" ca="1" si="196"/>
        <v>0</v>
      </c>
      <c r="R957" s="28">
        <f t="shared" ca="1" si="198"/>
        <v>7.6344211016142547E-4</v>
      </c>
    </row>
    <row r="958" spans="1:35">
      <c r="C958" s="121"/>
      <c r="D958" s="123">
        <f t="shared" si="186"/>
        <v>0</v>
      </c>
      <c r="E958" s="123">
        <f t="shared" si="186"/>
        <v>0</v>
      </c>
      <c r="F958" s="44">
        <f t="shared" si="187"/>
        <v>0</v>
      </c>
      <c r="G958" s="44">
        <f t="shared" si="187"/>
        <v>0</v>
      </c>
      <c r="H958" s="44">
        <f t="shared" si="188"/>
        <v>0</v>
      </c>
      <c r="I958" s="44">
        <f t="shared" si="189"/>
        <v>0</v>
      </c>
      <c r="J958" s="44">
        <f t="shared" si="190"/>
        <v>0</v>
      </c>
      <c r="K958" s="44">
        <f t="shared" si="191"/>
        <v>0</v>
      </c>
      <c r="L958" s="44">
        <f t="shared" si="192"/>
        <v>0</v>
      </c>
      <c r="M958" s="44">
        <f t="shared" ca="1" si="197"/>
        <v>-7.6344211016142547E-4</v>
      </c>
      <c r="N958" s="44">
        <f t="shared" ca="1" si="193"/>
        <v>0</v>
      </c>
      <c r="O958" s="124">
        <f t="shared" ca="1" si="194"/>
        <v>0</v>
      </c>
      <c r="P958" s="44">
        <f t="shared" ca="1" si="195"/>
        <v>0</v>
      </c>
      <c r="Q958" s="44">
        <f t="shared" ca="1" si="196"/>
        <v>0</v>
      </c>
      <c r="R958" s="28">
        <f t="shared" ca="1" si="198"/>
        <v>7.6344211016142547E-4</v>
      </c>
    </row>
    <row r="959" spans="1:35">
      <c r="C959" s="121"/>
      <c r="D959" s="123">
        <f t="shared" si="186"/>
        <v>0</v>
      </c>
      <c r="E959" s="123">
        <f t="shared" si="186"/>
        <v>0</v>
      </c>
      <c r="F959" s="44">
        <f t="shared" si="187"/>
        <v>0</v>
      </c>
      <c r="G959" s="44">
        <f t="shared" si="187"/>
        <v>0</v>
      </c>
      <c r="H959" s="44">
        <f t="shared" si="188"/>
        <v>0</v>
      </c>
      <c r="I959" s="44">
        <f t="shared" si="189"/>
        <v>0</v>
      </c>
      <c r="J959" s="44">
        <f t="shared" si="190"/>
        <v>0</v>
      </c>
      <c r="K959" s="44">
        <f t="shared" si="191"/>
        <v>0</v>
      </c>
      <c r="L959" s="44">
        <f t="shared" si="192"/>
        <v>0</v>
      </c>
      <c r="M959" s="44">
        <f t="shared" ca="1" si="197"/>
        <v>-7.6344211016142547E-4</v>
      </c>
      <c r="N959" s="44">
        <f t="shared" ca="1" si="193"/>
        <v>0</v>
      </c>
      <c r="O959" s="124">
        <f t="shared" ca="1" si="194"/>
        <v>0</v>
      </c>
      <c r="P959" s="44">
        <f t="shared" ca="1" si="195"/>
        <v>0</v>
      </c>
      <c r="Q959" s="44">
        <f t="shared" ca="1" si="196"/>
        <v>0</v>
      </c>
      <c r="R959" s="28">
        <f t="shared" ca="1" si="198"/>
        <v>7.6344211016142547E-4</v>
      </c>
    </row>
    <row r="960" spans="1:35">
      <c r="C960" s="121"/>
      <c r="D960" s="123">
        <f t="shared" si="186"/>
        <v>0</v>
      </c>
      <c r="E960" s="123">
        <f t="shared" si="186"/>
        <v>0</v>
      </c>
      <c r="F960" s="44">
        <f t="shared" si="187"/>
        <v>0</v>
      </c>
      <c r="G960" s="44">
        <f t="shared" si="187"/>
        <v>0</v>
      </c>
      <c r="H960" s="44">
        <f t="shared" si="188"/>
        <v>0</v>
      </c>
      <c r="I960" s="44">
        <f t="shared" si="189"/>
        <v>0</v>
      </c>
      <c r="J960" s="44">
        <f t="shared" si="190"/>
        <v>0</v>
      </c>
      <c r="K960" s="44">
        <f t="shared" si="191"/>
        <v>0</v>
      </c>
      <c r="L960" s="44">
        <f t="shared" si="192"/>
        <v>0</v>
      </c>
      <c r="M960" s="44">
        <f t="shared" ca="1" si="197"/>
        <v>-7.6344211016142547E-4</v>
      </c>
      <c r="N960" s="44">
        <f t="shared" ca="1" si="193"/>
        <v>0</v>
      </c>
      <c r="O960" s="124">
        <f t="shared" ca="1" si="194"/>
        <v>0</v>
      </c>
      <c r="P960" s="44">
        <f t="shared" ca="1" si="195"/>
        <v>0</v>
      </c>
      <c r="Q960" s="44">
        <f t="shared" ca="1" si="196"/>
        <v>0</v>
      </c>
      <c r="R960" s="28">
        <f t="shared" ca="1" si="198"/>
        <v>7.6344211016142547E-4</v>
      </c>
    </row>
    <row r="961" spans="3:18">
      <c r="C961" s="121"/>
      <c r="D961" s="123">
        <f t="shared" si="186"/>
        <v>0</v>
      </c>
      <c r="E961" s="123">
        <f t="shared" si="186"/>
        <v>0</v>
      </c>
      <c r="F961" s="44">
        <f t="shared" si="187"/>
        <v>0</v>
      </c>
      <c r="G961" s="44">
        <f t="shared" si="187"/>
        <v>0</v>
      </c>
      <c r="H961" s="44">
        <f t="shared" si="188"/>
        <v>0</v>
      </c>
      <c r="I961" s="44">
        <f t="shared" si="189"/>
        <v>0</v>
      </c>
      <c r="J961" s="44">
        <f t="shared" si="190"/>
        <v>0</v>
      </c>
      <c r="K961" s="44">
        <f t="shared" si="191"/>
        <v>0</v>
      </c>
      <c r="L961" s="44">
        <f t="shared" si="192"/>
        <v>0</v>
      </c>
      <c r="M961" s="44">
        <f t="shared" ca="1" si="197"/>
        <v>-7.6344211016142547E-4</v>
      </c>
      <c r="N961" s="44">
        <f t="shared" ca="1" si="193"/>
        <v>0</v>
      </c>
      <c r="O961" s="124">
        <f t="shared" ca="1" si="194"/>
        <v>0</v>
      </c>
      <c r="P961" s="44">
        <f t="shared" ca="1" si="195"/>
        <v>0</v>
      </c>
      <c r="Q961" s="44">
        <f t="shared" ca="1" si="196"/>
        <v>0</v>
      </c>
      <c r="R961" s="28">
        <f t="shared" ca="1" si="198"/>
        <v>7.6344211016142547E-4</v>
      </c>
    </row>
    <row r="962" spans="3:18">
      <c r="C962" s="121"/>
      <c r="D962" s="123">
        <f t="shared" si="186"/>
        <v>0</v>
      </c>
      <c r="E962" s="123">
        <f t="shared" si="186"/>
        <v>0</v>
      </c>
      <c r="F962" s="44">
        <f t="shared" si="187"/>
        <v>0</v>
      </c>
      <c r="G962" s="44">
        <f t="shared" si="187"/>
        <v>0</v>
      </c>
      <c r="H962" s="44">
        <f t="shared" si="188"/>
        <v>0</v>
      </c>
      <c r="I962" s="44">
        <f t="shared" si="189"/>
        <v>0</v>
      </c>
      <c r="J962" s="44">
        <f t="shared" si="190"/>
        <v>0</v>
      </c>
      <c r="K962" s="44">
        <f t="shared" si="191"/>
        <v>0</v>
      </c>
      <c r="L962" s="44">
        <f t="shared" si="192"/>
        <v>0</v>
      </c>
      <c r="M962" s="44">
        <f t="shared" ca="1" si="197"/>
        <v>-7.6344211016142547E-4</v>
      </c>
      <c r="N962" s="44">
        <f t="shared" ca="1" si="193"/>
        <v>0</v>
      </c>
      <c r="O962" s="124">
        <f t="shared" ca="1" si="194"/>
        <v>0</v>
      </c>
      <c r="P962" s="44">
        <f t="shared" ca="1" si="195"/>
        <v>0</v>
      </c>
      <c r="Q962" s="44">
        <f t="shared" ca="1" si="196"/>
        <v>0</v>
      </c>
      <c r="R962" s="28">
        <f t="shared" ca="1" si="198"/>
        <v>7.6344211016142547E-4</v>
      </c>
    </row>
    <row r="963" spans="3:18">
      <c r="C963" s="121"/>
      <c r="D963" s="123">
        <f t="shared" si="186"/>
        <v>0</v>
      </c>
      <c r="E963" s="123">
        <f t="shared" si="186"/>
        <v>0</v>
      </c>
      <c r="F963" s="44">
        <f t="shared" si="187"/>
        <v>0</v>
      </c>
      <c r="G963" s="44">
        <f t="shared" si="187"/>
        <v>0</v>
      </c>
      <c r="H963" s="44">
        <f t="shared" si="188"/>
        <v>0</v>
      </c>
      <c r="I963" s="44">
        <f t="shared" si="189"/>
        <v>0</v>
      </c>
      <c r="J963" s="44">
        <f t="shared" si="190"/>
        <v>0</v>
      </c>
      <c r="K963" s="44">
        <f t="shared" si="191"/>
        <v>0</v>
      </c>
      <c r="L963" s="44">
        <f t="shared" si="192"/>
        <v>0</v>
      </c>
      <c r="M963" s="44">
        <f t="shared" ca="1" si="197"/>
        <v>-7.6344211016142547E-4</v>
      </c>
      <c r="N963" s="44">
        <f t="shared" ca="1" si="193"/>
        <v>0</v>
      </c>
      <c r="O963" s="124">
        <f t="shared" ca="1" si="194"/>
        <v>0</v>
      </c>
      <c r="P963" s="44">
        <f t="shared" ca="1" si="195"/>
        <v>0</v>
      </c>
      <c r="Q963" s="44">
        <f t="shared" ca="1" si="196"/>
        <v>0</v>
      </c>
      <c r="R963" s="28">
        <f t="shared" ca="1" si="198"/>
        <v>7.6344211016142547E-4</v>
      </c>
    </row>
    <row r="964" spans="3:18">
      <c r="C964" s="121"/>
      <c r="D964" s="123">
        <f t="shared" si="186"/>
        <v>0</v>
      </c>
      <c r="E964" s="123">
        <f t="shared" si="186"/>
        <v>0</v>
      </c>
      <c r="F964" s="44">
        <f t="shared" si="187"/>
        <v>0</v>
      </c>
      <c r="G964" s="44">
        <f t="shared" si="187"/>
        <v>0</v>
      </c>
      <c r="H964" s="44">
        <f t="shared" si="188"/>
        <v>0</v>
      </c>
      <c r="I964" s="44">
        <f t="shared" si="189"/>
        <v>0</v>
      </c>
      <c r="J964" s="44">
        <f t="shared" si="190"/>
        <v>0</v>
      </c>
      <c r="K964" s="44">
        <f t="shared" si="191"/>
        <v>0</v>
      </c>
      <c r="L964" s="44">
        <f t="shared" si="192"/>
        <v>0</v>
      </c>
      <c r="M964" s="44">
        <f t="shared" ca="1" si="197"/>
        <v>-7.6344211016142547E-4</v>
      </c>
      <c r="N964" s="44">
        <f t="shared" ca="1" si="193"/>
        <v>0</v>
      </c>
      <c r="O964" s="124">
        <f t="shared" ca="1" si="194"/>
        <v>0</v>
      </c>
      <c r="P964" s="44">
        <f t="shared" ca="1" si="195"/>
        <v>0</v>
      </c>
      <c r="Q964" s="44">
        <f t="shared" ca="1" si="196"/>
        <v>0</v>
      </c>
      <c r="R964" s="28">
        <f t="shared" ca="1" si="198"/>
        <v>7.6344211016142547E-4</v>
      </c>
    </row>
    <row r="965" spans="3:18">
      <c r="C965" s="121"/>
      <c r="D965" s="123">
        <f t="shared" si="186"/>
        <v>0</v>
      </c>
      <c r="E965" s="123">
        <f t="shared" si="186"/>
        <v>0</v>
      </c>
      <c r="F965" s="44">
        <f t="shared" si="187"/>
        <v>0</v>
      </c>
      <c r="G965" s="44">
        <f t="shared" si="187"/>
        <v>0</v>
      </c>
      <c r="H965" s="44">
        <f t="shared" si="188"/>
        <v>0</v>
      </c>
      <c r="I965" s="44">
        <f t="shared" si="189"/>
        <v>0</v>
      </c>
      <c r="J965" s="44">
        <f t="shared" si="190"/>
        <v>0</v>
      </c>
      <c r="K965" s="44">
        <f t="shared" si="191"/>
        <v>0</v>
      </c>
      <c r="L965" s="44">
        <f t="shared" si="192"/>
        <v>0</v>
      </c>
      <c r="M965" s="44">
        <f t="shared" ca="1" si="197"/>
        <v>-7.6344211016142547E-4</v>
      </c>
      <c r="N965" s="44">
        <f t="shared" ca="1" si="193"/>
        <v>0</v>
      </c>
      <c r="O965" s="124">
        <f t="shared" ca="1" si="194"/>
        <v>0</v>
      </c>
      <c r="P965" s="44">
        <f t="shared" ca="1" si="195"/>
        <v>0</v>
      </c>
      <c r="Q965" s="44">
        <f t="shared" ca="1" si="196"/>
        <v>0</v>
      </c>
      <c r="R965" s="28">
        <f t="shared" ca="1" si="198"/>
        <v>7.6344211016142547E-4</v>
      </c>
    </row>
    <row r="966" spans="3:18">
      <c r="C966" s="121"/>
      <c r="D966" s="123">
        <f t="shared" si="186"/>
        <v>0</v>
      </c>
      <c r="E966" s="123">
        <f t="shared" si="186"/>
        <v>0</v>
      </c>
      <c r="F966" s="44">
        <f t="shared" si="187"/>
        <v>0</v>
      </c>
      <c r="G966" s="44">
        <f t="shared" si="187"/>
        <v>0</v>
      </c>
      <c r="H966" s="44">
        <f t="shared" si="188"/>
        <v>0</v>
      </c>
      <c r="I966" s="44">
        <f t="shared" si="189"/>
        <v>0</v>
      </c>
      <c r="J966" s="44">
        <f t="shared" si="190"/>
        <v>0</v>
      </c>
      <c r="K966" s="44">
        <f t="shared" si="191"/>
        <v>0</v>
      </c>
      <c r="L966" s="44">
        <f t="shared" si="192"/>
        <v>0</v>
      </c>
      <c r="M966" s="44">
        <f t="shared" ca="1" si="197"/>
        <v>-7.6344211016142547E-4</v>
      </c>
      <c r="N966" s="44">
        <f t="shared" ca="1" si="193"/>
        <v>0</v>
      </c>
      <c r="O966" s="124">
        <f t="shared" ca="1" si="194"/>
        <v>0</v>
      </c>
      <c r="P966" s="44">
        <f t="shared" ca="1" si="195"/>
        <v>0</v>
      </c>
      <c r="Q966" s="44">
        <f t="shared" ca="1" si="196"/>
        <v>0</v>
      </c>
      <c r="R966" s="28">
        <f t="shared" ca="1" si="198"/>
        <v>7.6344211016142547E-4</v>
      </c>
    </row>
    <row r="967" spans="3:18">
      <c r="C967" s="121"/>
      <c r="D967" s="123">
        <f t="shared" si="186"/>
        <v>0</v>
      </c>
      <c r="E967" s="123">
        <f t="shared" si="186"/>
        <v>0</v>
      </c>
      <c r="F967" s="44">
        <f t="shared" si="187"/>
        <v>0</v>
      </c>
      <c r="G967" s="44">
        <f t="shared" si="187"/>
        <v>0</v>
      </c>
      <c r="H967" s="44">
        <f t="shared" si="188"/>
        <v>0</v>
      </c>
      <c r="I967" s="44">
        <f t="shared" si="189"/>
        <v>0</v>
      </c>
      <c r="J967" s="44">
        <f t="shared" si="190"/>
        <v>0</v>
      </c>
      <c r="K967" s="44">
        <f t="shared" si="191"/>
        <v>0</v>
      </c>
      <c r="L967" s="44">
        <f t="shared" si="192"/>
        <v>0</v>
      </c>
      <c r="M967" s="44">
        <f t="shared" ca="1" si="197"/>
        <v>-7.6344211016142547E-4</v>
      </c>
      <c r="N967" s="44">
        <f t="shared" ca="1" si="193"/>
        <v>0</v>
      </c>
      <c r="O967" s="124">
        <f t="shared" ca="1" si="194"/>
        <v>0</v>
      </c>
      <c r="P967" s="44">
        <f t="shared" ca="1" si="195"/>
        <v>0</v>
      </c>
      <c r="Q967" s="44">
        <f t="shared" ca="1" si="196"/>
        <v>0</v>
      </c>
      <c r="R967" s="28">
        <f t="shared" ca="1" si="198"/>
        <v>7.6344211016142547E-4</v>
      </c>
    </row>
    <row r="968" spans="3:18">
      <c r="C968" s="121"/>
      <c r="D968" s="123">
        <f t="shared" si="186"/>
        <v>0</v>
      </c>
      <c r="E968" s="123">
        <f t="shared" si="186"/>
        <v>0</v>
      </c>
      <c r="F968" s="44">
        <f t="shared" si="187"/>
        <v>0</v>
      </c>
      <c r="G968" s="44">
        <f t="shared" si="187"/>
        <v>0</v>
      </c>
      <c r="H968" s="44">
        <f t="shared" si="188"/>
        <v>0</v>
      </c>
      <c r="I968" s="44">
        <f t="shared" si="189"/>
        <v>0</v>
      </c>
      <c r="J968" s="44">
        <f t="shared" si="190"/>
        <v>0</v>
      </c>
      <c r="K968" s="44">
        <f t="shared" si="191"/>
        <v>0</v>
      </c>
      <c r="L968" s="44">
        <f t="shared" si="192"/>
        <v>0</v>
      </c>
      <c r="M968" s="44">
        <f t="shared" ca="1" si="197"/>
        <v>-7.6344211016142547E-4</v>
      </c>
      <c r="N968" s="44">
        <f t="shared" ca="1" si="193"/>
        <v>0</v>
      </c>
      <c r="O968" s="124">
        <f t="shared" ca="1" si="194"/>
        <v>0</v>
      </c>
      <c r="P968" s="44">
        <f t="shared" ca="1" si="195"/>
        <v>0</v>
      </c>
      <c r="Q968" s="44">
        <f t="shared" ca="1" si="196"/>
        <v>0</v>
      </c>
      <c r="R968" s="28">
        <f t="shared" ca="1" si="198"/>
        <v>7.6344211016142547E-4</v>
      </c>
    </row>
    <row r="969" spans="3:18">
      <c r="C969" s="121"/>
      <c r="D969" s="123">
        <f t="shared" si="186"/>
        <v>0</v>
      </c>
      <c r="E969" s="123">
        <f t="shared" si="186"/>
        <v>0</v>
      </c>
      <c r="F969" s="44">
        <f t="shared" si="187"/>
        <v>0</v>
      </c>
      <c r="G969" s="44">
        <f t="shared" si="187"/>
        <v>0</v>
      </c>
      <c r="H969" s="44">
        <f t="shared" si="188"/>
        <v>0</v>
      </c>
      <c r="I969" s="44">
        <f t="shared" si="189"/>
        <v>0</v>
      </c>
      <c r="J969" s="44">
        <f t="shared" si="190"/>
        <v>0</v>
      </c>
      <c r="K969" s="44">
        <f t="shared" si="191"/>
        <v>0</v>
      </c>
      <c r="L969" s="44">
        <f t="shared" si="192"/>
        <v>0</v>
      </c>
      <c r="M969" s="44">
        <f t="shared" ca="1" si="197"/>
        <v>-7.6344211016142547E-4</v>
      </c>
      <c r="N969" s="44">
        <f t="shared" ca="1" si="193"/>
        <v>0</v>
      </c>
      <c r="O969" s="124">
        <f t="shared" ca="1" si="194"/>
        <v>0</v>
      </c>
      <c r="P969" s="44">
        <f t="shared" ca="1" si="195"/>
        <v>0</v>
      </c>
      <c r="Q969" s="44">
        <f t="shared" ca="1" si="196"/>
        <v>0</v>
      </c>
      <c r="R969" s="28">
        <f t="shared" ca="1" si="198"/>
        <v>7.6344211016142547E-4</v>
      </c>
    </row>
    <row r="970" spans="3:18">
      <c r="C970" s="121"/>
      <c r="D970" s="123">
        <f t="shared" si="186"/>
        <v>0</v>
      </c>
      <c r="E970" s="123">
        <f t="shared" si="186"/>
        <v>0</v>
      </c>
      <c r="F970" s="44">
        <f t="shared" si="187"/>
        <v>0</v>
      </c>
      <c r="G970" s="44">
        <f t="shared" si="187"/>
        <v>0</v>
      </c>
      <c r="H970" s="44">
        <f t="shared" si="188"/>
        <v>0</v>
      </c>
      <c r="I970" s="44">
        <f t="shared" si="189"/>
        <v>0</v>
      </c>
      <c r="J970" s="44">
        <f t="shared" si="190"/>
        <v>0</v>
      </c>
      <c r="K970" s="44">
        <f t="shared" si="191"/>
        <v>0</v>
      </c>
      <c r="L970" s="44">
        <f t="shared" si="192"/>
        <v>0</v>
      </c>
      <c r="M970" s="44">
        <f t="shared" ca="1" si="197"/>
        <v>-7.6344211016142547E-4</v>
      </c>
      <c r="N970" s="44">
        <f t="shared" ca="1" si="193"/>
        <v>0</v>
      </c>
      <c r="O970" s="124">
        <f t="shared" ca="1" si="194"/>
        <v>0</v>
      </c>
      <c r="P970" s="44">
        <f t="shared" ca="1" si="195"/>
        <v>0</v>
      </c>
      <c r="Q970" s="44">
        <f t="shared" ca="1" si="196"/>
        <v>0</v>
      </c>
      <c r="R970" s="28">
        <f t="shared" ca="1" si="198"/>
        <v>7.6344211016142547E-4</v>
      </c>
    </row>
    <row r="971" spans="3:18">
      <c r="C971" s="121"/>
      <c r="D971" s="123">
        <f t="shared" si="186"/>
        <v>0</v>
      </c>
      <c r="E971" s="123">
        <f t="shared" si="186"/>
        <v>0</v>
      </c>
      <c r="F971" s="44">
        <f t="shared" si="187"/>
        <v>0</v>
      </c>
      <c r="G971" s="44">
        <f t="shared" si="187"/>
        <v>0</v>
      </c>
      <c r="H971" s="44">
        <f t="shared" si="188"/>
        <v>0</v>
      </c>
      <c r="I971" s="44">
        <f t="shared" si="189"/>
        <v>0</v>
      </c>
      <c r="J971" s="44">
        <f t="shared" si="190"/>
        <v>0</v>
      </c>
      <c r="K971" s="44">
        <f t="shared" si="191"/>
        <v>0</v>
      </c>
      <c r="L971" s="44">
        <f t="shared" si="192"/>
        <v>0</v>
      </c>
      <c r="M971" s="44">
        <f t="shared" ca="1" si="197"/>
        <v>-7.6344211016142547E-4</v>
      </c>
      <c r="N971" s="44">
        <f t="shared" ca="1" si="193"/>
        <v>0</v>
      </c>
      <c r="O971" s="124">
        <f t="shared" ca="1" si="194"/>
        <v>0</v>
      </c>
      <c r="P971" s="44">
        <f t="shared" ca="1" si="195"/>
        <v>0</v>
      </c>
      <c r="Q971" s="44">
        <f t="shared" ca="1" si="196"/>
        <v>0</v>
      </c>
      <c r="R971" s="28">
        <f t="shared" ca="1" si="198"/>
        <v>7.6344211016142547E-4</v>
      </c>
    </row>
    <row r="972" spans="3:18">
      <c r="C972" s="121"/>
      <c r="D972" s="123">
        <f t="shared" si="186"/>
        <v>0</v>
      </c>
      <c r="E972" s="123">
        <f t="shared" si="186"/>
        <v>0</v>
      </c>
      <c r="F972" s="44">
        <f t="shared" si="187"/>
        <v>0</v>
      </c>
      <c r="G972" s="44">
        <f t="shared" si="187"/>
        <v>0</v>
      </c>
      <c r="H972" s="44">
        <f t="shared" si="188"/>
        <v>0</v>
      </c>
      <c r="I972" s="44">
        <f t="shared" si="189"/>
        <v>0</v>
      </c>
      <c r="J972" s="44">
        <f t="shared" si="190"/>
        <v>0</v>
      </c>
      <c r="K972" s="44">
        <f t="shared" si="191"/>
        <v>0</v>
      </c>
      <c r="L972" s="44">
        <f t="shared" si="192"/>
        <v>0</v>
      </c>
      <c r="M972" s="44">
        <f t="shared" ca="1" si="197"/>
        <v>-7.6344211016142547E-4</v>
      </c>
      <c r="N972" s="44">
        <f t="shared" ca="1" si="193"/>
        <v>0</v>
      </c>
      <c r="O972" s="124">
        <f t="shared" ca="1" si="194"/>
        <v>0</v>
      </c>
      <c r="P972" s="44">
        <f t="shared" ca="1" si="195"/>
        <v>0</v>
      </c>
      <c r="Q972" s="44">
        <f t="shared" ca="1" si="196"/>
        <v>0</v>
      </c>
      <c r="R972" s="28">
        <f t="shared" ca="1" si="198"/>
        <v>7.6344211016142547E-4</v>
      </c>
    </row>
    <row r="973" spans="3:18">
      <c r="C973" s="121"/>
      <c r="D973" s="123">
        <f t="shared" si="186"/>
        <v>0</v>
      </c>
      <c r="E973" s="123">
        <f t="shared" si="186"/>
        <v>0</v>
      </c>
      <c r="F973" s="44">
        <f t="shared" si="187"/>
        <v>0</v>
      </c>
      <c r="G973" s="44">
        <f t="shared" si="187"/>
        <v>0</v>
      </c>
      <c r="H973" s="44">
        <f t="shared" si="188"/>
        <v>0</v>
      </c>
      <c r="I973" s="44">
        <f t="shared" si="189"/>
        <v>0</v>
      </c>
      <c r="J973" s="44">
        <f t="shared" si="190"/>
        <v>0</v>
      </c>
      <c r="K973" s="44">
        <f t="shared" si="191"/>
        <v>0</v>
      </c>
      <c r="L973" s="44">
        <f t="shared" si="192"/>
        <v>0</v>
      </c>
      <c r="M973" s="44">
        <f t="shared" ca="1" si="197"/>
        <v>-7.6344211016142547E-4</v>
      </c>
      <c r="N973" s="44">
        <f t="shared" ca="1" si="193"/>
        <v>0</v>
      </c>
      <c r="O973" s="124">
        <f t="shared" ca="1" si="194"/>
        <v>0</v>
      </c>
      <c r="P973" s="44">
        <f t="shared" ca="1" si="195"/>
        <v>0</v>
      </c>
      <c r="Q973" s="44">
        <f t="shared" ca="1" si="196"/>
        <v>0</v>
      </c>
      <c r="R973" s="28">
        <f t="shared" ca="1" si="198"/>
        <v>7.6344211016142547E-4</v>
      </c>
    </row>
    <row r="974" spans="3:18">
      <c r="C974" s="121"/>
      <c r="D974" s="123">
        <f t="shared" si="186"/>
        <v>0</v>
      </c>
      <c r="E974" s="123">
        <f t="shared" si="186"/>
        <v>0</v>
      </c>
      <c r="F974" s="44">
        <f t="shared" si="187"/>
        <v>0</v>
      </c>
      <c r="G974" s="44">
        <f t="shared" si="187"/>
        <v>0</v>
      </c>
      <c r="H974" s="44">
        <f t="shared" si="188"/>
        <v>0</v>
      </c>
      <c r="I974" s="44">
        <f t="shared" si="189"/>
        <v>0</v>
      </c>
      <c r="J974" s="44">
        <f t="shared" si="190"/>
        <v>0</v>
      </c>
      <c r="K974" s="44">
        <f t="shared" si="191"/>
        <v>0</v>
      </c>
      <c r="L974" s="44">
        <f t="shared" si="192"/>
        <v>0</v>
      </c>
      <c r="M974" s="44">
        <f t="shared" ca="1" si="197"/>
        <v>-7.6344211016142547E-4</v>
      </c>
      <c r="N974" s="44">
        <f t="shared" ca="1" si="193"/>
        <v>0</v>
      </c>
      <c r="O974" s="124">
        <f t="shared" ca="1" si="194"/>
        <v>0</v>
      </c>
      <c r="P974" s="44">
        <f t="shared" ca="1" si="195"/>
        <v>0</v>
      </c>
      <c r="Q974" s="44">
        <f t="shared" ca="1" si="196"/>
        <v>0</v>
      </c>
      <c r="R974" s="28">
        <f t="shared" ca="1" si="198"/>
        <v>7.6344211016142547E-4</v>
      </c>
    </row>
    <row r="975" spans="3:18">
      <c r="C975" s="121"/>
      <c r="D975" s="123">
        <f t="shared" ref="D975:E1038" si="199">A975/A$18</f>
        <v>0</v>
      </c>
      <c r="E975" s="123">
        <f t="shared" si="199"/>
        <v>0</v>
      </c>
      <c r="F975" s="44">
        <f t="shared" ref="F975:G1038" si="200">$C975*D975</f>
        <v>0</v>
      </c>
      <c r="G975" s="44">
        <f t="shared" si="200"/>
        <v>0</v>
      </c>
      <c r="H975" s="44">
        <f t="shared" si="188"/>
        <v>0</v>
      </c>
      <c r="I975" s="44">
        <f t="shared" si="189"/>
        <v>0</v>
      </c>
      <c r="J975" s="44">
        <f t="shared" si="190"/>
        <v>0</v>
      </c>
      <c r="K975" s="44">
        <f t="shared" si="191"/>
        <v>0</v>
      </c>
      <c r="L975" s="44">
        <f t="shared" si="192"/>
        <v>0</v>
      </c>
      <c r="M975" s="44">
        <f t="shared" ca="1" si="197"/>
        <v>-7.6344211016142547E-4</v>
      </c>
      <c r="N975" s="44">
        <f t="shared" ca="1" si="193"/>
        <v>0</v>
      </c>
      <c r="O975" s="124">
        <f t="shared" ca="1" si="194"/>
        <v>0</v>
      </c>
      <c r="P975" s="44">
        <f t="shared" ca="1" si="195"/>
        <v>0</v>
      </c>
      <c r="Q975" s="44">
        <f t="shared" ca="1" si="196"/>
        <v>0</v>
      </c>
      <c r="R975" s="28">
        <f t="shared" ca="1" si="198"/>
        <v>7.6344211016142547E-4</v>
      </c>
    </row>
    <row r="976" spans="3:18">
      <c r="C976" s="121"/>
      <c r="D976" s="123">
        <f t="shared" si="199"/>
        <v>0</v>
      </c>
      <c r="E976" s="123">
        <f t="shared" si="199"/>
        <v>0</v>
      </c>
      <c r="F976" s="44">
        <f t="shared" si="200"/>
        <v>0</v>
      </c>
      <c r="G976" s="44">
        <f t="shared" si="200"/>
        <v>0</v>
      </c>
      <c r="H976" s="44">
        <f t="shared" ref="H976:H1039" si="201">C976*D976*D976</f>
        <v>0</v>
      </c>
      <c r="I976" s="44">
        <f t="shared" ref="I976:I1039" si="202">C976*D976*D976*D976</f>
        <v>0</v>
      </c>
      <c r="J976" s="44">
        <f t="shared" ref="J976:J1039" si="203">C976*D976*D976*D976*D976</f>
        <v>0</v>
      </c>
      <c r="K976" s="44">
        <f t="shared" ref="K976:K1039" si="204">C976*E976*D976</f>
        <v>0</v>
      </c>
      <c r="L976" s="44">
        <f t="shared" ref="L976:L1039" si="205">C976*E976*D976*D976</f>
        <v>0</v>
      </c>
      <c r="M976" s="44">
        <f t="shared" ca="1" si="197"/>
        <v>-7.6344211016142547E-4</v>
      </c>
      <c r="N976" s="44">
        <f t="shared" ref="N976:N1039" ca="1" si="206">C976*(M976-E976)^2</f>
        <v>0</v>
      </c>
      <c r="O976" s="124">
        <f t="shared" ref="O976:O1039" ca="1" si="207">(C976*O$1-O$2*F976+O$3*H976)^2</f>
        <v>0</v>
      </c>
      <c r="P976" s="44">
        <f t="shared" ref="P976:P1039" ca="1" si="208">(-C976*O$2+O$4*F976-O$5*H976)^2</f>
        <v>0</v>
      </c>
      <c r="Q976" s="44">
        <f t="shared" ref="Q976:Q1039" ca="1" si="209">+(C976*O$3-F976*O$5+H976*O$6)^2</f>
        <v>0</v>
      </c>
      <c r="R976" s="28">
        <f t="shared" ca="1" si="198"/>
        <v>7.6344211016142547E-4</v>
      </c>
    </row>
    <row r="977" spans="3:18">
      <c r="C977" s="121"/>
      <c r="D977" s="123">
        <f t="shared" si="199"/>
        <v>0</v>
      </c>
      <c r="E977" s="123">
        <f t="shared" si="199"/>
        <v>0</v>
      </c>
      <c r="F977" s="44">
        <f t="shared" si="200"/>
        <v>0</v>
      </c>
      <c r="G977" s="44">
        <f t="shared" si="200"/>
        <v>0</v>
      </c>
      <c r="H977" s="44">
        <f t="shared" si="201"/>
        <v>0</v>
      </c>
      <c r="I977" s="44">
        <f t="shared" si="202"/>
        <v>0</v>
      </c>
      <c r="J977" s="44">
        <f t="shared" si="203"/>
        <v>0</v>
      </c>
      <c r="K977" s="44">
        <f t="shared" si="204"/>
        <v>0</v>
      </c>
      <c r="L977" s="44">
        <f t="shared" si="205"/>
        <v>0</v>
      </c>
      <c r="M977" s="44">
        <f t="shared" ca="1" si="197"/>
        <v>-7.6344211016142547E-4</v>
      </c>
      <c r="N977" s="44">
        <f t="shared" ca="1" si="206"/>
        <v>0</v>
      </c>
      <c r="O977" s="124">
        <f t="shared" ca="1" si="207"/>
        <v>0</v>
      </c>
      <c r="P977" s="44">
        <f t="shared" ca="1" si="208"/>
        <v>0</v>
      </c>
      <c r="Q977" s="44">
        <f t="shared" ca="1" si="209"/>
        <v>0</v>
      </c>
      <c r="R977" s="28">
        <f t="shared" ca="1" si="198"/>
        <v>7.6344211016142547E-4</v>
      </c>
    </row>
    <row r="978" spans="3:18">
      <c r="C978" s="121"/>
      <c r="D978" s="123">
        <f t="shared" si="199"/>
        <v>0</v>
      </c>
      <c r="E978" s="123">
        <f t="shared" si="199"/>
        <v>0</v>
      </c>
      <c r="F978" s="44">
        <f t="shared" si="200"/>
        <v>0</v>
      </c>
      <c r="G978" s="44">
        <f t="shared" si="200"/>
        <v>0</v>
      </c>
      <c r="H978" s="44">
        <f t="shared" si="201"/>
        <v>0</v>
      </c>
      <c r="I978" s="44">
        <f t="shared" si="202"/>
        <v>0</v>
      </c>
      <c r="J978" s="44">
        <f t="shared" si="203"/>
        <v>0</v>
      </c>
      <c r="K978" s="44">
        <f t="shared" si="204"/>
        <v>0</v>
      </c>
      <c r="L978" s="44">
        <f t="shared" si="205"/>
        <v>0</v>
      </c>
      <c r="M978" s="44">
        <f t="shared" ca="1" si="197"/>
        <v>-7.6344211016142547E-4</v>
      </c>
      <c r="N978" s="44">
        <f t="shared" ca="1" si="206"/>
        <v>0</v>
      </c>
      <c r="O978" s="124">
        <f t="shared" ca="1" si="207"/>
        <v>0</v>
      </c>
      <c r="P978" s="44">
        <f t="shared" ca="1" si="208"/>
        <v>0</v>
      </c>
      <c r="Q978" s="44">
        <f t="shared" ca="1" si="209"/>
        <v>0</v>
      </c>
      <c r="R978" s="28">
        <f t="shared" ca="1" si="198"/>
        <v>7.6344211016142547E-4</v>
      </c>
    </row>
    <row r="979" spans="3:18">
      <c r="C979" s="121"/>
      <c r="D979" s="123">
        <f t="shared" si="199"/>
        <v>0</v>
      </c>
      <c r="E979" s="123">
        <f t="shared" si="199"/>
        <v>0</v>
      </c>
      <c r="F979" s="44">
        <f t="shared" si="200"/>
        <v>0</v>
      </c>
      <c r="G979" s="44">
        <f t="shared" si="200"/>
        <v>0</v>
      </c>
      <c r="H979" s="44">
        <f t="shared" si="201"/>
        <v>0</v>
      </c>
      <c r="I979" s="44">
        <f t="shared" si="202"/>
        <v>0</v>
      </c>
      <c r="J979" s="44">
        <f t="shared" si="203"/>
        <v>0</v>
      </c>
      <c r="K979" s="44">
        <f t="shared" si="204"/>
        <v>0</v>
      </c>
      <c r="L979" s="44">
        <f t="shared" si="205"/>
        <v>0</v>
      </c>
      <c r="M979" s="44">
        <f t="shared" ca="1" si="197"/>
        <v>-7.6344211016142547E-4</v>
      </c>
      <c r="N979" s="44">
        <f t="shared" ca="1" si="206"/>
        <v>0</v>
      </c>
      <c r="O979" s="124">
        <f t="shared" ca="1" si="207"/>
        <v>0</v>
      </c>
      <c r="P979" s="44">
        <f t="shared" ca="1" si="208"/>
        <v>0</v>
      </c>
      <c r="Q979" s="44">
        <f t="shared" ca="1" si="209"/>
        <v>0</v>
      </c>
      <c r="R979" s="28">
        <f t="shared" ca="1" si="198"/>
        <v>7.6344211016142547E-4</v>
      </c>
    </row>
    <row r="980" spans="3:18">
      <c r="C980" s="121"/>
      <c r="D980" s="123">
        <f t="shared" si="199"/>
        <v>0</v>
      </c>
      <c r="E980" s="123">
        <f t="shared" si="199"/>
        <v>0</v>
      </c>
      <c r="F980" s="44">
        <f t="shared" si="200"/>
        <v>0</v>
      </c>
      <c r="G980" s="44">
        <f t="shared" si="200"/>
        <v>0</v>
      </c>
      <c r="H980" s="44">
        <f t="shared" si="201"/>
        <v>0</v>
      </c>
      <c r="I980" s="44">
        <f t="shared" si="202"/>
        <v>0</v>
      </c>
      <c r="J980" s="44">
        <f t="shared" si="203"/>
        <v>0</v>
      </c>
      <c r="K980" s="44">
        <f t="shared" si="204"/>
        <v>0</v>
      </c>
      <c r="L980" s="44">
        <f t="shared" si="205"/>
        <v>0</v>
      </c>
      <c r="M980" s="44">
        <f t="shared" ca="1" si="197"/>
        <v>-7.6344211016142547E-4</v>
      </c>
      <c r="N980" s="44">
        <f t="shared" ca="1" si="206"/>
        <v>0</v>
      </c>
      <c r="O980" s="124">
        <f t="shared" ca="1" si="207"/>
        <v>0</v>
      </c>
      <c r="P980" s="44">
        <f t="shared" ca="1" si="208"/>
        <v>0</v>
      </c>
      <c r="Q980" s="44">
        <f t="shared" ca="1" si="209"/>
        <v>0</v>
      </c>
      <c r="R980" s="28">
        <f t="shared" ca="1" si="198"/>
        <v>7.6344211016142547E-4</v>
      </c>
    </row>
    <row r="981" spans="3:18">
      <c r="C981" s="121"/>
      <c r="D981" s="123">
        <f t="shared" si="199"/>
        <v>0</v>
      </c>
      <c r="E981" s="123">
        <f t="shared" si="199"/>
        <v>0</v>
      </c>
      <c r="F981" s="44">
        <f t="shared" si="200"/>
        <v>0</v>
      </c>
      <c r="G981" s="44">
        <f t="shared" si="200"/>
        <v>0</v>
      </c>
      <c r="H981" s="44">
        <f t="shared" si="201"/>
        <v>0</v>
      </c>
      <c r="I981" s="44">
        <f t="shared" si="202"/>
        <v>0</v>
      </c>
      <c r="J981" s="44">
        <f t="shared" si="203"/>
        <v>0</v>
      </c>
      <c r="K981" s="44">
        <f t="shared" si="204"/>
        <v>0</v>
      </c>
      <c r="L981" s="44">
        <f t="shared" si="205"/>
        <v>0</v>
      </c>
      <c r="M981" s="44">
        <f t="shared" ref="M981:M1044" ca="1" si="210">+E$4+E$5*D981+E$6*D981^2</f>
        <v>-7.6344211016142547E-4</v>
      </c>
      <c r="N981" s="44">
        <f t="shared" ca="1" si="206"/>
        <v>0</v>
      </c>
      <c r="O981" s="124">
        <f t="shared" ca="1" si="207"/>
        <v>0</v>
      </c>
      <c r="P981" s="44">
        <f t="shared" ca="1" si="208"/>
        <v>0</v>
      </c>
      <c r="Q981" s="44">
        <f t="shared" ca="1" si="209"/>
        <v>0</v>
      </c>
      <c r="R981" s="28">
        <f t="shared" ref="R981:R1044" ca="1" si="211">+E981-M981</f>
        <v>7.6344211016142547E-4</v>
      </c>
    </row>
    <row r="982" spans="3:18">
      <c r="C982" s="121"/>
      <c r="D982" s="123">
        <f t="shared" si="199"/>
        <v>0</v>
      </c>
      <c r="E982" s="123">
        <f t="shared" si="199"/>
        <v>0</v>
      </c>
      <c r="F982" s="44">
        <f t="shared" si="200"/>
        <v>0</v>
      </c>
      <c r="G982" s="44">
        <f t="shared" si="200"/>
        <v>0</v>
      </c>
      <c r="H982" s="44">
        <f t="shared" si="201"/>
        <v>0</v>
      </c>
      <c r="I982" s="44">
        <f t="shared" si="202"/>
        <v>0</v>
      </c>
      <c r="J982" s="44">
        <f t="shared" si="203"/>
        <v>0</v>
      </c>
      <c r="K982" s="44">
        <f t="shared" si="204"/>
        <v>0</v>
      </c>
      <c r="L982" s="44">
        <f t="shared" si="205"/>
        <v>0</v>
      </c>
      <c r="M982" s="44">
        <f t="shared" ca="1" si="210"/>
        <v>-7.6344211016142547E-4</v>
      </c>
      <c r="N982" s="44">
        <f t="shared" ca="1" si="206"/>
        <v>0</v>
      </c>
      <c r="O982" s="124">
        <f t="shared" ca="1" si="207"/>
        <v>0</v>
      </c>
      <c r="P982" s="44">
        <f t="shared" ca="1" si="208"/>
        <v>0</v>
      </c>
      <c r="Q982" s="44">
        <f t="shared" ca="1" si="209"/>
        <v>0</v>
      </c>
      <c r="R982" s="28">
        <f t="shared" ca="1" si="211"/>
        <v>7.6344211016142547E-4</v>
      </c>
    </row>
    <row r="983" spans="3:18">
      <c r="C983" s="121"/>
      <c r="D983" s="123">
        <f t="shared" si="199"/>
        <v>0</v>
      </c>
      <c r="E983" s="123">
        <f t="shared" si="199"/>
        <v>0</v>
      </c>
      <c r="F983" s="44">
        <f t="shared" si="200"/>
        <v>0</v>
      </c>
      <c r="G983" s="44">
        <f t="shared" si="200"/>
        <v>0</v>
      </c>
      <c r="H983" s="44">
        <f t="shared" si="201"/>
        <v>0</v>
      </c>
      <c r="I983" s="44">
        <f t="shared" si="202"/>
        <v>0</v>
      </c>
      <c r="J983" s="44">
        <f t="shared" si="203"/>
        <v>0</v>
      </c>
      <c r="K983" s="44">
        <f t="shared" si="204"/>
        <v>0</v>
      </c>
      <c r="L983" s="44">
        <f t="shared" si="205"/>
        <v>0</v>
      </c>
      <c r="M983" s="44">
        <f t="shared" ca="1" si="210"/>
        <v>-7.6344211016142547E-4</v>
      </c>
      <c r="N983" s="44">
        <f t="shared" ca="1" si="206"/>
        <v>0</v>
      </c>
      <c r="O983" s="124">
        <f t="shared" ca="1" si="207"/>
        <v>0</v>
      </c>
      <c r="P983" s="44">
        <f t="shared" ca="1" si="208"/>
        <v>0</v>
      </c>
      <c r="Q983" s="44">
        <f t="shared" ca="1" si="209"/>
        <v>0</v>
      </c>
      <c r="R983" s="28">
        <f t="shared" ca="1" si="211"/>
        <v>7.6344211016142547E-4</v>
      </c>
    </row>
    <row r="984" spans="3:18">
      <c r="C984" s="121"/>
      <c r="D984" s="123">
        <f t="shared" si="199"/>
        <v>0</v>
      </c>
      <c r="E984" s="123">
        <f t="shared" si="199"/>
        <v>0</v>
      </c>
      <c r="F984" s="44">
        <f t="shared" si="200"/>
        <v>0</v>
      </c>
      <c r="G984" s="44">
        <f t="shared" si="200"/>
        <v>0</v>
      </c>
      <c r="H984" s="44">
        <f t="shared" si="201"/>
        <v>0</v>
      </c>
      <c r="I984" s="44">
        <f t="shared" si="202"/>
        <v>0</v>
      </c>
      <c r="J984" s="44">
        <f t="shared" si="203"/>
        <v>0</v>
      </c>
      <c r="K984" s="44">
        <f t="shared" si="204"/>
        <v>0</v>
      </c>
      <c r="L984" s="44">
        <f t="shared" si="205"/>
        <v>0</v>
      </c>
      <c r="M984" s="44">
        <f t="shared" ca="1" si="210"/>
        <v>-7.6344211016142547E-4</v>
      </c>
      <c r="N984" s="44">
        <f t="shared" ca="1" si="206"/>
        <v>0</v>
      </c>
      <c r="O984" s="124">
        <f t="shared" ca="1" si="207"/>
        <v>0</v>
      </c>
      <c r="P984" s="44">
        <f t="shared" ca="1" si="208"/>
        <v>0</v>
      </c>
      <c r="Q984" s="44">
        <f t="shared" ca="1" si="209"/>
        <v>0</v>
      </c>
      <c r="R984" s="28">
        <f t="shared" ca="1" si="211"/>
        <v>7.6344211016142547E-4</v>
      </c>
    </row>
    <row r="985" spans="3:18">
      <c r="C985" s="121"/>
      <c r="D985" s="123">
        <f t="shared" si="199"/>
        <v>0</v>
      </c>
      <c r="E985" s="123">
        <f t="shared" si="199"/>
        <v>0</v>
      </c>
      <c r="F985" s="44">
        <f t="shared" si="200"/>
        <v>0</v>
      </c>
      <c r="G985" s="44">
        <f t="shared" si="200"/>
        <v>0</v>
      </c>
      <c r="H985" s="44">
        <f t="shared" si="201"/>
        <v>0</v>
      </c>
      <c r="I985" s="44">
        <f t="shared" si="202"/>
        <v>0</v>
      </c>
      <c r="J985" s="44">
        <f t="shared" si="203"/>
        <v>0</v>
      </c>
      <c r="K985" s="44">
        <f t="shared" si="204"/>
        <v>0</v>
      </c>
      <c r="L985" s="44">
        <f t="shared" si="205"/>
        <v>0</v>
      </c>
      <c r="M985" s="44">
        <f t="shared" ca="1" si="210"/>
        <v>-7.6344211016142547E-4</v>
      </c>
      <c r="N985" s="44">
        <f t="shared" ca="1" si="206"/>
        <v>0</v>
      </c>
      <c r="O985" s="124">
        <f t="shared" ca="1" si="207"/>
        <v>0</v>
      </c>
      <c r="P985" s="44">
        <f t="shared" ca="1" si="208"/>
        <v>0</v>
      </c>
      <c r="Q985" s="44">
        <f t="shared" ca="1" si="209"/>
        <v>0</v>
      </c>
      <c r="R985" s="28">
        <f t="shared" ca="1" si="211"/>
        <v>7.6344211016142547E-4</v>
      </c>
    </row>
    <row r="986" spans="3:18">
      <c r="C986" s="121"/>
      <c r="D986" s="123">
        <f t="shared" si="199"/>
        <v>0</v>
      </c>
      <c r="E986" s="123">
        <f t="shared" si="199"/>
        <v>0</v>
      </c>
      <c r="F986" s="44">
        <f t="shared" si="200"/>
        <v>0</v>
      </c>
      <c r="G986" s="44">
        <f t="shared" si="200"/>
        <v>0</v>
      </c>
      <c r="H986" s="44">
        <f t="shared" si="201"/>
        <v>0</v>
      </c>
      <c r="I986" s="44">
        <f t="shared" si="202"/>
        <v>0</v>
      </c>
      <c r="J986" s="44">
        <f t="shared" si="203"/>
        <v>0</v>
      </c>
      <c r="K986" s="44">
        <f t="shared" si="204"/>
        <v>0</v>
      </c>
      <c r="L986" s="44">
        <f t="shared" si="205"/>
        <v>0</v>
      </c>
      <c r="M986" s="44">
        <f t="shared" ca="1" si="210"/>
        <v>-7.6344211016142547E-4</v>
      </c>
      <c r="N986" s="44">
        <f t="shared" ca="1" si="206"/>
        <v>0</v>
      </c>
      <c r="O986" s="124">
        <f t="shared" ca="1" si="207"/>
        <v>0</v>
      </c>
      <c r="P986" s="44">
        <f t="shared" ca="1" si="208"/>
        <v>0</v>
      </c>
      <c r="Q986" s="44">
        <f t="shared" ca="1" si="209"/>
        <v>0</v>
      </c>
      <c r="R986" s="28">
        <f t="shared" ca="1" si="211"/>
        <v>7.6344211016142547E-4</v>
      </c>
    </row>
    <row r="987" spans="3:18">
      <c r="C987" s="121"/>
      <c r="D987" s="123">
        <f t="shared" si="199"/>
        <v>0</v>
      </c>
      <c r="E987" s="123">
        <f t="shared" si="199"/>
        <v>0</v>
      </c>
      <c r="F987" s="44">
        <f t="shared" si="200"/>
        <v>0</v>
      </c>
      <c r="G987" s="44">
        <f t="shared" si="200"/>
        <v>0</v>
      </c>
      <c r="H987" s="44">
        <f t="shared" si="201"/>
        <v>0</v>
      </c>
      <c r="I987" s="44">
        <f t="shared" si="202"/>
        <v>0</v>
      </c>
      <c r="J987" s="44">
        <f t="shared" si="203"/>
        <v>0</v>
      </c>
      <c r="K987" s="44">
        <f t="shared" si="204"/>
        <v>0</v>
      </c>
      <c r="L987" s="44">
        <f t="shared" si="205"/>
        <v>0</v>
      </c>
      <c r="M987" s="44">
        <f t="shared" ca="1" si="210"/>
        <v>-7.6344211016142547E-4</v>
      </c>
      <c r="N987" s="44">
        <f t="shared" ca="1" si="206"/>
        <v>0</v>
      </c>
      <c r="O987" s="124">
        <f t="shared" ca="1" si="207"/>
        <v>0</v>
      </c>
      <c r="P987" s="44">
        <f t="shared" ca="1" si="208"/>
        <v>0</v>
      </c>
      <c r="Q987" s="44">
        <f t="shared" ca="1" si="209"/>
        <v>0</v>
      </c>
      <c r="R987" s="28">
        <f t="shared" ca="1" si="211"/>
        <v>7.6344211016142547E-4</v>
      </c>
    </row>
    <row r="988" spans="3:18">
      <c r="C988" s="121"/>
      <c r="D988" s="123">
        <f t="shared" si="199"/>
        <v>0</v>
      </c>
      <c r="E988" s="123">
        <f t="shared" si="199"/>
        <v>0</v>
      </c>
      <c r="F988" s="44">
        <f t="shared" si="200"/>
        <v>0</v>
      </c>
      <c r="G988" s="44">
        <f t="shared" si="200"/>
        <v>0</v>
      </c>
      <c r="H988" s="44">
        <f t="shared" si="201"/>
        <v>0</v>
      </c>
      <c r="I988" s="44">
        <f t="shared" si="202"/>
        <v>0</v>
      </c>
      <c r="J988" s="44">
        <f t="shared" si="203"/>
        <v>0</v>
      </c>
      <c r="K988" s="44">
        <f t="shared" si="204"/>
        <v>0</v>
      </c>
      <c r="L988" s="44">
        <f t="shared" si="205"/>
        <v>0</v>
      </c>
      <c r="M988" s="44">
        <f t="shared" ca="1" si="210"/>
        <v>-7.6344211016142547E-4</v>
      </c>
      <c r="N988" s="44">
        <f t="shared" ca="1" si="206"/>
        <v>0</v>
      </c>
      <c r="O988" s="124">
        <f t="shared" ca="1" si="207"/>
        <v>0</v>
      </c>
      <c r="P988" s="44">
        <f t="shared" ca="1" si="208"/>
        <v>0</v>
      </c>
      <c r="Q988" s="44">
        <f t="shared" ca="1" si="209"/>
        <v>0</v>
      </c>
      <c r="R988" s="28">
        <f t="shared" ca="1" si="211"/>
        <v>7.6344211016142547E-4</v>
      </c>
    </row>
    <row r="989" spans="3:18">
      <c r="C989" s="121"/>
      <c r="D989" s="123">
        <f t="shared" si="199"/>
        <v>0</v>
      </c>
      <c r="E989" s="123">
        <f t="shared" si="199"/>
        <v>0</v>
      </c>
      <c r="F989" s="44">
        <f t="shared" si="200"/>
        <v>0</v>
      </c>
      <c r="G989" s="44">
        <f t="shared" si="200"/>
        <v>0</v>
      </c>
      <c r="H989" s="44">
        <f t="shared" si="201"/>
        <v>0</v>
      </c>
      <c r="I989" s="44">
        <f t="shared" si="202"/>
        <v>0</v>
      </c>
      <c r="J989" s="44">
        <f t="shared" si="203"/>
        <v>0</v>
      </c>
      <c r="K989" s="44">
        <f t="shared" si="204"/>
        <v>0</v>
      </c>
      <c r="L989" s="44">
        <f t="shared" si="205"/>
        <v>0</v>
      </c>
      <c r="M989" s="44">
        <f t="shared" ca="1" si="210"/>
        <v>-7.6344211016142547E-4</v>
      </c>
      <c r="N989" s="44">
        <f t="shared" ca="1" si="206"/>
        <v>0</v>
      </c>
      <c r="O989" s="124">
        <f t="shared" ca="1" si="207"/>
        <v>0</v>
      </c>
      <c r="P989" s="44">
        <f t="shared" ca="1" si="208"/>
        <v>0</v>
      </c>
      <c r="Q989" s="44">
        <f t="shared" ca="1" si="209"/>
        <v>0</v>
      </c>
      <c r="R989" s="28">
        <f t="shared" ca="1" si="211"/>
        <v>7.6344211016142547E-4</v>
      </c>
    </row>
    <row r="990" spans="3:18">
      <c r="C990" s="121"/>
      <c r="D990" s="123">
        <f t="shared" si="199"/>
        <v>0</v>
      </c>
      <c r="E990" s="123">
        <f t="shared" si="199"/>
        <v>0</v>
      </c>
      <c r="F990" s="44">
        <f t="shared" si="200"/>
        <v>0</v>
      </c>
      <c r="G990" s="44">
        <f t="shared" si="200"/>
        <v>0</v>
      </c>
      <c r="H990" s="44">
        <f t="shared" si="201"/>
        <v>0</v>
      </c>
      <c r="I990" s="44">
        <f t="shared" si="202"/>
        <v>0</v>
      </c>
      <c r="J990" s="44">
        <f t="shared" si="203"/>
        <v>0</v>
      </c>
      <c r="K990" s="44">
        <f t="shared" si="204"/>
        <v>0</v>
      </c>
      <c r="L990" s="44">
        <f t="shared" si="205"/>
        <v>0</v>
      </c>
      <c r="M990" s="44">
        <f t="shared" ca="1" si="210"/>
        <v>-7.6344211016142547E-4</v>
      </c>
      <c r="N990" s="44">
        <f t="shared" ca="1" si="206"/>
        <v>0</v>
      </c>
      <c r="O990" s="124">
        <f t="shared" ca="1" si="207"/>
        <v>0</v>
      </c>
      <c r="P990" s="44">
        <f t="shared" ca="1" si="208"/>
        <v>0</v>
      </c>
      <c r="Q990" s="44">
        <f t="shared" ca="1" si="209"/>
        <v>0</v>
      </c>
      <c r="R990" s="28">
        <f t="shared" ca="1" si="211"/>
        <v>7.6344211016142547E-4</v>
      </c>
    </row>
    <row r="991" spans="3:18">
      <c r="C991" s="121"/>
      <c r="D991" s="123">
        <f t="shared" si="199"/>
        <v>0</v>
      </c>
      <c r="E991" s="123">
        <f t="shared" si="199"/>
        <v>0</v>
      </c>
      <c r="F991" s="44">
        <f t="shared" si="200"/>
        <v>0</v>
      </c>
      <c r="G991" s="44">
        <f t="shared" si="200"/>
        <v>0</v>
      </c>
      <c r="H991" s="44">
        <f t="shared" si="201"/>
        <v>0</v>
      </c>
      <c r="I991" s="44">
        <f t="shared" si="202"/>
        <v>0</v>
      </c>
      <c r="J991" s="44">
        <f t="shared" si="203"/>
        <v>0</v>
      </c>
      <c r="K991" s="44">
        <f t="shared" si="204"/>
        <v>0</v>
      </c>
      <c r="L991" s="44">
        <f t="shared" si="205"/>
        <v>0</v>
      </c>
      <c r="M991" s="44">
        <f t="shared" ca="1" si="210"/>
        <v>-7.6344211016142547E-4</v>
      </c>
      <c r="N991" s="44">
        <f t="shared" ca="1" si="206"/>
        <v>0</v>
      </c>
      <c r="O991" s="124">
        <f t="shared" ca="1" si="207"/>
        <v>0</v>
      </c>
      <c r="P991" s="44">
        <f t="shared" ca="1" si="208"/>
        <v>0</v>
      </c>
      <c r="Q991" s="44">
        <f t="shared" ca="1" si="209"/>
        <v>0</v>
      </c>
      <c r="R991" s="28">
        <f t="shared" ca="1" si="211"/>
        <v>7.6344211016142547E-4</v>
      </c>
    </row>
    <row r="992" spans="3:18">
      <c r="C992" s="121"/>
      <c r="D992" s="123">
        <f t="shared" si="199"/>
        <v>0</v>
      </c>
      <c r="E992" s="123">
        <f t="shared" si="199"/>
        <v>0</v>
      </c>
      <c r="F992" s="44">
        <f t="shared" si="200"/>
        <v>0</v>
      </c>
      <c r="G992" s="44">
        <f t="shared" si="200"/>
        <v>0</v>
      </c>
      <c r="H992" s="44">
        <f t="shared" si="201"/>
        <v>0</v>
      </c>
      <c r="I992" s="44">
        <f t="shared" si="202"/>
        <v>0</v>
      </c>
      <c r="J992" s="44">
        <f t="shared" si="203"/>
        <v>0</v>
      </c>
      <c r="K992" s="44">
        <f t="shared" si="204"/>
        <v>0</v>
      </c>
      <c r="L992" s="44">
        <f t="shared" si="205"/>
        <v>0</v>
      </c>
      <c r="M992" s="44">
        <f t="shared" ca="1" si="210"/>
        <v>-7.6344211016142547E-4</v>
      </c>
      <c r="N992" s="44">
        <f t="shared" ca="1" si="206"/>
        <v>0</v>
      </c>
      <c r="O992" s="124">
        <f t="shared" ca="1" si="207"/>
        <v>0</v>
      </c>
      <c r="P992" s="44">
        <f t="shared" ca="1" si="208"/>
        <v>0</v>
      </c>
      <c r="Q992" s="44">
        <f t="shared" ca="1" si="209"/>
        <v>0</v>
      </c>
      <c r="R992" s="28">
        <f t="shared" ca="1" si="211"/>
        <v>7.6344211016142547E-4</v>
      </c>
    </row>
    <row r="993" spans="3:18">
      <c r="C993" s="121"/>
      <c r="D993" s="123">
        <f t="shared" si="199"/>
        <v>0</v>
      </c>
      <c r="E993" s="123">
        <f t="shared" si="199"/>
        <v>0</v>
      </c>
      <c r="F993" s="44">
        <f t="shared" si="200"/>
        <v>0</v>
      </c>
      <c r="G993" s="44">
        <f t="shared" si="200"/>
        <v>0</v>
      </c>
      <c r="H993" s="44">
        <f t="shared" si="201"/>
        <v>0</v>
      </c>
      <c r="I993" s="44">
        <f t="shared" si="202"/>
        <v>0</v>
      </c>
      <c r="J993" s="44">
        <f t="shared" si="203"/>
        <v>0</v>
      </c>
      <c r="K993" s="44">
        <f t="shared" si="204"/>
        <v>0</v>
      </c>
      <c r="L993" s="44">
        <f t="shared" si="205"/>
        <v>0</v>
      </c>
      <c r="M993" s="44">
        <f t="shared" ca="1" si="210"/>
        <v>-7.6344211016142547E-4</v>
      </c>
      <c r="N993" s="44">
        <f t="shared" ca="1" si="206"/>
        <v>0</v>
      </c>
      <c r="O993" s="124">
        <f t="shared" ca="1" si="207"/>
        <v>0</v>
      </c>
      <c r="P993" s="44">
        <f t="shared" ca="1" si="208"/>
        <v>0</v>
      </c>
      <c r="Q993" s="44">
        <f t="shared" ca="1" si="209"/>
        <v>0</v>
      </c>
      <c r="R993" s="28">
        <f t="shared" ca="1" si="211"/>
        <v>7.6344211016142547E-4</v>
      </c>
    </row>
    <row r="994" spans="3:18">
      <c r="C994" s="121"/>
      <c r="D994" s="123">
        <f t="shared" si="199"/>
        <v>0</v>
      </c>
      <c r="E994" s="123">
        <f t="shared" si="199"/>
        <v>0</v>
      </c>
      <c r="F994" s="44">
        <f t="shared" si="200"/>
        <v>0</v>
      </c>
      <c r="G994" s="44">
        <f t="shared" si="200"/>
        <v>0</v>
      </c>
      <c r="H994" s="44">
        <f t="shared" si="201"/>
        <v>0</v>
      </c>
      <c r="I994" s="44">
        <f t="shared" si="202"/>
        <v>0</v>
      </c>
      <c r="J994" s="44">
        <f t="shared" si="203"/>
        <v>0</v>
      </c>
      <c r="K994" s="44">
        <f t="shared" si="204"/>
        <v>0</v>
      </c>
      <c r="L994" s="44">
        <f t="shared" si="205"/>
        <v>0</v>
      </c>
      <c r="M994" s="44">
        <f t="shared" ca="1" si="210"/>
        <v>-7.6344211016142547E-4</v>
      </c>
      <c r="N994" s="44">
        <f t="shared" ca="1" si="206"/>
        <v>0</v>
      </c>
      <c r="O994" s="124">
        <f t="shared" ca="1" si="207"/>
        <v>0</v>
      </c>
      <c r="P994" s="44">
        <f t="shared" ca="1" si="208"/>
        <v>0</v>
      </c>
      <c r="Q994" s="44">
        <f t="shared" ca="1" si="209"/>
        <v>0</v>
      </c>
      <c r="R994" s="28">
        <f t="shared" ca="1" si="211"/>
        <v>7.6344211016142547E-4</v>
      </c>
    </row>
    <row r="995" spans="3:18">
      <c r="C995" s="121"/>
      <c r="D995" s="123">
        <f t="shared" si="199"/>
        <v>0</v>
      </c>
      <c r="E995" s="123">
        <f t="shared" si="199"/>
        <v>0</v>
      </c>
      <c r="F995" s="44">
        <f t="shared" si="200"/>
        <v>0</v>
      </c>
      <c r="G995" s="44">
        <f t="shared" si="200"/>
        <v>0</v>
      </c>
      <c r="H995" s="44">
        <f t="shared" si="201"/>
        <v>0</v>
      </c>
      <c r="I995" s="44">
        <f t="shared" si="202"/>
        <v>0</v>
      </c>
      <c r="J995" s="44">
        <f t="shared" si="203"/>
        <v>0</v>
      </c>
      <c r="K995" s="44">
        <f t="shared" si="204"/>
        <v>0</v>
      </c>
      <c r="L995" s="44">
        <f t="shared" si="205"/>
        <v>0</v>
      </c>
      <c r="M995" s="44">
        <f t="shared" ca="1" si="210"/>
        <v>-7.6344211016142547E-4</v>
      </c>
      <c r="N995" s="44">
        <f t="shared" ca="1" si="206"/>
        <v>0</v>
      </c>
      <c r="O995" s="124">
        <f t="shared" ca="1" si="207"/>
        <v>0</v>
      </c>
      <c r="P995" s="44">
        <f t="shared" ca="1" si="208"/>
        <v>0</v>
      </c>
      <c r="Q995" s="44">
        <f t="shared" ca="1" si="209"/>
        <v>0</v>
      </c>
      <c r="R995" s="28">
        <f t="shared" ca="1" si="211"/>
        <v>7.6344211016142547E-4</v>
      </c>
    </row>
    <row r="996" spans="3:18">
      <c r="C996" s="121"/>
      <c r="D996" s="123">
        <f t="shared" si="199"/>
        <v>0</v>
      </c>
      <c r="E996" s="123">
        <f t="shared" si="199"/>
        <v>0</v>
      </c>
      <c r="F996" s="44">
        <f t="shared" si="200"/>
        <v>0</v>
      </c>
      <c r="G996" s="44">
        <f t="shared" si="200"/>
        <v>0</v>
      </c>
      <c r="H996" s="44">
        <f t="shared" si="201"/>
        <v>0</v>
      </c>
      <c r="I996" s="44">
        <f t="shared" si="202"/>
        <v>0</v>
      </c>
      <c r="J996" s="44">
        <f t="shared" si="203"/>
        <v>0</v>
      </c>
      <c r="K996" s="44">
        <f t="shared" si="204"/>
        <v>0</v>
      </c>
      <c r="L996" s="44">
        <f t="shared" si="205"/>
        <v>0</v>
      </c>
      <c r="M996" s="44">
        <f t="shared" ca="1" si="210"/>
        <v>-7.6344211016142547E-4</v>
      </c>
      <c r="N996" s="44">
        <f t="shared" ca="1" si="206"/>
        <v>0</v>
      </c>
      <c r="O996" s="124">
        <f t="shared" ca="1" si="207"/>
        <v>0</v>
      </c>
      <c r="P996" s="44">
        <f t="shared" ca="1" si="208"/>
        <v>0</v>
      </c>
      <c r="Q996" s="44">
        <f t="shared" ca="1" si="209"/>
        <v>0</v>
      </c>
      <c r="R996" s="28">
        <f t="shared" ca="1" si="211"/>
        <v>7.6344211016142547E-4</v>
      </c>
    </row>
    <row r="997" spans="3:18">
      <c r="C997" s="121"/>
      <c r="D997" s="123">
        <f t="shared" si="199"/>
        <v>0</v>
      </c>
      <c r="E997" s="123">
        <f t="shared" si="199"/>
        <v>0</v>
      </c>
      <c r="F997" s="44">
        <f t="shared" si="200"/>
        <v>0</v>
      </c>
      <c r="G997" s="44">
        <f t="shared" si="200"/>
        <v>0</v>
      </c>
      <c r="H997" s="44">
        <f t="shared" si="201"/>
        <v>0</v>
      </c>
      <c r="I997" s="44">
        <f t="shared" si="202"/>
        <v>0</v>
      </c>
      <c r="J997" s="44">
        <f t="shared" si="203"/>
        <v>0</v>
      </c>
      <c r="K997" s="44">
        <f t="shared" si="204"/>
        <v>0</v>
      </c>
      <c r="L997" s="44">
        <f t="shared" si="205"/>
        <v>0</v>
      </c>
      <c r="M997" s="44">
        <f t="shared" ca="1" si="210"/>
        <v>-7.6344211016142547E-4</v>
      </c>
      <c r="N997" s="44">
        <f t="shared" ca="1" si="206"/>
        <v>0</v>
      </c>
      <c r="O997" s="124">
        <f t="shared" ca="1" si="207"/>
        <v>0</v>
      </c>
      <c r="P997" s="44">
        <f t="shared" ca="1" si="208"/>
        <v>0</v>
      </c>
      <c r="Q997" s="44">
        <f t="shared" ca="1" si="209"/>
        <v>0</v>
      </c>
      <c r="R997" s="28">
        <f t="shared" ca="1" si="211"/>
        <v>7.6344211016142547E-4</v>
      </c>
    </row>
    <row r="998" spans="3:18">
      <c r="C998" s="121"/>
      <c r="D998" s="123">
        <f t="shared" si="199"/>
        <v>0</v>
      </c>
      <c r="E998" s="123">
        <f t="shared" si="199"/>
        <v>0</v>
      </c>
      <c r="F998" s="44">
        <f t="shared" si="200"/>
        <v>0</v>
      </c>
      <c r="G998" s="44">
        <f t="shared" si="200"/>
        <v>0</v>
      </c>
      <c r="H998" s="44">
        <f t="shared" si="201"/>
        <v>0</v>
      </c>
      <c r="I998" s="44">
        <f t="shared" si="202"/>
        <v>0</v>
      </c>
      <c r="J998" s="44">
        <f t="shared" si="203"/>
        <v>0</v>
      </c>
      <c r="K998" s="44">
        <f t="shared" si="204"/>
        <v>0</v>
      </c>
      <c r="L998" s="44">
        <f t="shared" si="205"/>
        <v>0</v>
      </c>
      <c r="M998" s="44">
        <f t="shared" ca="1" si="210"/>
        <v>-7.6344211016142547E-4</v>
      </c>
      <c r="N998" s="44">
        <f t="shared" ca="1" si="206"/>
        <v>0</v>
      </c>
      <c r="O998" s="124">
        <f t="shared" ca="1" si="207"/>
        <v>0</v>
      </c>
      <c r="P998" s="44">
        <f t="shared" ca="1" si="208"/>
        <v>0</v>
      </c>
      <c r="Q998" s="44">
        <f t="shared" ca="1" si="209"/>
        <v>0</v>
      </c>
      <c r="R998" s="28">
        <f t="shared" ca="1" si="211"/>
        <v>7.6344211016142547E-4</v>
      </c>
    </row>
    <row r="999" spans="3:18">
      <c r="C999" s="121"/>
      <c r="D999" s="123">
        <f t="shared" si="199"/>
        <v>0</v>
      </c>
      <c r="E999" s="123">
        <f t="shared" si="199"/>
        <v>0</v>
      </c>
      <c r="F999" s="44">
        <f t="shared" si="200"/>
        <v>0</v>
      </c>
      <c r="G999" s="44">
        <f t="shared" si="200"/>
        <v>0</v>
      </c>
      <c r="H999" s="44">
        <f t="shared" si="201"/>
        <v>0</v>
      </c>
      <c r="I999" s="44">
        <f t="shared" si="202"/>
        <v>0</v>
      </c>
      <c r="J999" s="44">
        <f t="shared" si="203"/>
        <v>0</v>
      </c>
      <c r="K999" s="44">
        <f t="shared" si="204"/>
        <v>0</v>
      </c>
      <c r="L999" s="44">
        <f t="shared" si="205"/>
        <v>0</v>
      </c>
      <c r="M999" s="44">
        <f t="shared" ca="1" si="210"/>
        <v>-7.6344211016142547E-4</v>
      </c>
      <c r="N999" s="44">
        <f t="shared" ca="1" si="206"/>
        <v>0</v>
      </c>
      <c r="O999" s="124">
        <f t="shared" ca="1" si="207"/>
        <v>0</v>
      </c>
      <c r="P999" s="44">
        <f t="shared" ca="1" si="208"/>
        <v>0</v>
      </c>
      <c r="Q999" s="44">
        <f t="shared" ca="1" si="209"/>
        <v>0</v>
      </c>
      <c r="R999" s="28">
        <f t="shared" ca="1" si="211"/>
        <v>7.6344211016142547E-4</v>
      </c>
    </row>
    <row r="1000" spans="3:18">
      <c r="C1000" s="121"/>
      <c r="D1000" s="123">
        <f t="shared" si="199"/>
        <v>0</v>
      </c>
      <c r="E1000" s="123">
        <f t="shared" si="199"/>
        <v>0</v>
      </c>
      <c r="F1000" s="44">
        <f t="shared" si="200"/>
        <v>0</v>
      </c>
      <c r="G1000" s="44">
        <f t="shared" si="200"/>
        <v>0</v>
      </c>
      <c r="H1000" s="44">
        <f t="shared" si="201"/>
        <v>0</v>
      </c>
      <c r="I1000" s="44">
        <f t="shared" si="202"/>
        <v>0</v>
      </c>
      <c r="J1000" s="44">
        <f t="shared" si="203"/>
        <v>0</v>
      </c>
      <c r="K1000" s="44">
        <f t="shared" si="204"/>
        <v>0</v>
      </c>
      <c r="L1000" s="44">
        <f t="shared" si="205"/>
        <v>0</v>
      </c>
      <c r="M1000" s="44">
        <f t="shared" ca="1" si="210"/>
        <v>-7.6344211016142547E-4</v>
      </c>
      <c r="N1000" s="44">
        <f t="shared" ca="1" si="206"/>
        <v>0</v>
      </c>
      <c r="O1000" s="124">
        <f t="shared" ca="1" si="207"/>
        <v>0</v>
      </c>
      <c r="P1000" s="44">
        <f t="shared" ca="1" si="208"/>
        <v>0</v>
      </c>
      <c r="Q1000" s="44">
        <f t="shared" ca="1" si="209"/>
        <v>0</v>
      </c>
      <c r="R1000" s="28">
        <f t="shared" ca="1" si="211"/>
        <v>7.6344211016142547E-4</v>
      </c>
    </row>
    <row r="1001" spans="3:18">
      <c r="C1001" s="121"/>
      <c r="D1001" s="123">
        <f t="shared" si="199"/>
        <v>0</v>
      </c>
      <c r="E1001" s="123">
        <f t="shared" si="199"/>
        <v>0</v>
      </c>
      <c r="F1001" s="44">
        <f t="shared" si="200"/>
        <v>0</v>
      </c>
      <c r="G1001" s="44">
        <f t="shared" si="200"/>
        <v>0</v>
      </c>
      <c r="H1001" s="44">
        <f t="shared" si="201"/>
        <v>0</v>
      </c>
      <c r="I1001" s="44">
        <f t="shared" si="202"/>
        <v>0</v>
      </c>
      <c r="J1001" s="44">
        <f t="shared" si="203"/>
        <v>0</v>
      </c>
      <c r="K1001" s="44">
        <f t="shared" si="204"/>
        <v>0</v>
      </c>
      <c r="L1001" s="44">
        <f t="shared" si="205"/>
        <v>0</v>
      </c>
      <c r="M1001" s="44">
        <f t="shared" ca="1" si="210"/>
        <v>-7.6344211016142547E-4</v>
      </c>
      <c r="N1001" s="44">
        <f t="shared" ca="1" si="206"/>
        <v>0</v>
      </c>
      <c r="O1001" s="124">
        <f t="shared" ca="1" si="207"/>
        <v>0</v>
      </c>
      <c r="P1001" s="44">
        <f t="shared" ca="1" si="208"/>
        <v>0</v>
      </c>
      <c r="Q1001" s="44">
        <f t="shared" ca="1" si="209"/>
        <v>0</v>
      </c>
      <c r="R1001" s="28">
        <f t="shared" ca="1" si="211"/>
        <v>7.6344211016142547E-4</v>
      </c>
    </row>
    <row r="1002" spans="3:18">
      <c r="C1002" s="121"/>
      <c r="D1002" s="123">
        <f t="shared" si="199"/>
        <v>0</v>
      </c>
      <c r="E1002" s="123">
        <f t="shared" si="199"/>
        <v>0</v>
      </c>
      <c r="F1002" s="44">
        <f t="shared" si="200"/>
        <v>0</v>
      </c>
      <c r="G1002" s="44">
        <f t="shared" si="200"/>
        <v>0</v>
      </c>
      <c r="H1002" s="44">
        <f t="shared" si="201"/>
        <v>0</v>
      </c>
      <c r="I1002" s="44">
        <f t="shared" si="202"/>
        <v>0</v>
      </c>
      <c r="J1002" s="44">
        <f t="shared" si="203"/>
        <v>0</v>
      </c>
      <c r="K1002" s="44">
        <f t="shared" si="204"/>
        <v>0</v>
      </c>
      <c r="L1002" s="44">
        <f t="shared" si="205"/>
        <v>0</v>
      </c>
      <c r="M1002" s="44">
        <f t="shared" ca="1" si="210"/>
        <v>-7.6344211016142547E-4</v>
      </c>
      <c r="N1002" s="44">
        <f t="shared" ca="1" si="206"/>
        <v>0</v>
      </c>
      <c r="O1002" s="124">
        <f t="shared" ca="1" si="207"/>
        <v>0</v>
      </c>
      <c r="P1002" s="44">
        <f t="shared" ca="1" si="208"/>
        <v>0</v>
      </c>
      <c r="Q1002" s="44">
        <f t="shared" ca="1" si="209"/>
        <v>0</v>
      </c>
      <c r="R1002" s="28">
        <f t="shared" ca="1" si="211"/>
        <v>7.6344211016142547E-4</v>
      </c>
    </row>
    <row r="1003" spans="3:18">
      <c r="C1003" s="121"/>
      <c r="D1003" s="123">
        <f t="shared" si="199"/>
        <v>0</v>
      </c>
      <c r="E1003" s="123">
        <f t="shared" si="199"/>
        <v>0</v>
      </c>
      <c r="F1003" s="44">
        <f t="shared" si="200"/>
        <v>0</v>
      </c>
      <c r="G1003" s="44">
        <f t="shared" si="200"/>
        <v>0</v>
      </c>
      <c r="H1003" s="44">
        <f t="shared" si="201"/>
        <v>0</v>
      </c>
      <c r="I1003" s="44">
        <f t="shared" si="202"/>
        <v>0</v>
      </c>
      <c r="J1003" s="44">
        <f t="shared" si="203"/>
        <v>0</v>
      </c>
      <c r="K1003" s="44">
        <f t="shared" si="204"/>
        <v>0</v>
      </c>
      <c r="L1003" s="44">
        <f t="shared" si="205"/>
        <v>0</v>
      </c>
      <c r="M1003" s="44">
        <f t="shared" ca="1" si="210"/>
        <v>-7.6344211016142547E-4</v>
      </c>
      <c r="N1003" s="44">
        <f t="shared" ca="1" si="206"/>
        <v>0</v>
      </c>
      <c r="O1003" s="124">
        <f t="shared" ca="1" si="207"/>
        <v>0</v>
      </c>
      <c r="P1003" s="44">
        <f t="shared" ca="1" si="208"/>
        <v>0</v>
      </c>
      <c r="Q1003" s="44">
        <f t="shared" ca="1" si="209"/>
        <v>0</v>
      </c>
      <c r="R1003" s="28">
        <f t="shared" ca="1" si="211"/>
        <v>7.6344211016142547E-4</v>
      </c>
    </row>
    <row r="1004" spans="3:18">
      <c r="C1004" s="121"/>
      <c r="D1004" s="123">
        <f t="shared" si="199"/>
        <v>0</v>
      </c>
      <c r="E1004" s="123">
        <f t="shared" si="199"/>
        <v>0</v>
      </c>
      <c r="F1004" s="44">
        <f t="shared" si="200"/>
        <v>0</v>
      </c>
      <c r="G1004" s="44">
        <f t="shared" si="200"/>
        <v>0</v>
      </c>
      <c r="H1004" s="44">
        <f t="shared" si="201"/>
        <v>0</v>
      </c>
      <c r="I1004" s="44">
        <f t="shared" si="202"/>
        <v>0</v>
      </c>
      <c r="J1004" s="44">
        <f t="shared" si="203"/>
        <v>0</v>
      </c>
      <c r="K1004" s="44">
        <f t="shared" si="204"/>
        <v>0</v>
      </c>
      <c r="L1004" s="44">
        <f t="shared" si="205"/>
        <v>0</v>
      </c>
      <c r="M1004" s="44">
        <f t="shared" ca="1" si="210"/>
        <v>-7.6344211016142547E-4</v>
      </c>
      <c r="N1004" s="44">
        <f t="shared" ca="1" si="206"/>
        <v>0</v>
      </c>
      <c r="O1004" s="124">
        <f t="shared" ca="1" si="207"/>
        <v>0</v>
      </c>
      <c r="P1004" s="44">
        <f t="shared" ca="1" si="208"/>
        <v>0</v>
      </c>
      <c r="Q1004" s="44">
        <f t="shared" ca="1" si="209"/>
        <v>0</v>
      </c>
      <c r="R1004" s="28">
        <f t="shared" ca="1" si="211"/>
        <v>7.6344211016142547E-4</v>
      </c>
    </row>
    <row r="1005" spans="3:18">
      <c r="C1005" s="121"/>
      <c r="D1005" s="123">
        <f t="shared" si="199"/>
        <v>0</v>
      </c>
      <c r="E1005" s="123">
        <f t="shared" si="199"/>
        <v>0</v>
      </c>
      <c r="F1005" s="44">
        <f t="shared" si="200"/>
        <v>0</v>
      </c>
      <c r="G1005" s="44">
        <f t="shared" si="200"/>
        <v>0</v>
      </c>
      <c r="H1005" s="44">
        <f t="shared" si="201"/>
        <v>0</v>
      </c>
      <c r="I1005" s="44">
        <f t="shared" si="202"/>
        <v>0</v>
      </c>
      <c r="J1005" s="44">
        <f t="shared" si="203"/>
        <v>0</v>
      </c>
      <c r="K1005" s="44">
        <f t="shared" si="204"/>
        <v>0</v>
      </c>
      <c r="L1005" s="44">
        <f t="shared" si="205"/>
        <v>0</v>
      </c>
      <c r="M1005" s="44">
        <f t="shared" ca="1" si="210"/>
        <v>-7.6344211016142547E-4</v>
      </c>
      <c r="N1005" s="44">
        <f t="shared" ca="1" si="206"/>
        <v>0</v>
      </c>
      <c r="O1005" s="124">
        <f t="shared" ca="1" si="207"/>
        <v>0</v>
      </c>
      <c r="P1005" s="44">
        <f t="shared" ca="1" si="208"/>
        <v>0</v>
      </c>
      <c r="Q1005" s="44">
        <f t="shared" ca="1" si="209"/>
        <v>0</v>
      </c>
      <c r="R1005" s="28">
        <f t="shared" ca="1" si="211"/>
        <v>7.6344211016142547E-4</v>
      </c>
    </row>
    <row r="1006" spans="3:18">
      <c r="C1006" s="121"/>
      <c r="D1006" s="123">
        <f t="shared" si="199"/>
        <v>0</v>
      </c>
      <c r="E1006" s="123">
        <f t="shared" si="199"/>
        <v>0</v>
      </c>
      <c r="F1006" s="44">
        <f t="shared" si="200"/>
        <v>0</v>
      </c>
      <c r="G1006" s="44">
        <f t="shared" si="200"/>
        <v>0</v>
      </c>
      <c r="H1006" s="44">
        <f t="shared" si="201"/>
        <v>0</v>
      </c>
      <c r="I1006" s="44">
        <f t="shared" si="202"/>
        <v>0</v>
      </c>
      <c r="J1006" s="44">
        <f t="shared" si="203"/>
        <v>0</v>
      </c>
      <c r="K1006" s="44">
        <f t="shared" si="204"/>
        <v>0</v>
      </c>
      <c r="L1006" s="44">
        <f t="shared" si="205"/>
        <v>0</v>
      </c>
      <c r="M1006" s="44">
        <f t="shared" ca="1" si="210"/>
        <v>-7.6344211016142547E-4</v>
      </c>
      <c r="N1006" s="44">
        <f t="shared" ca="1" si="206"/>
        <v>0</v>
      </c>
      <c r="O1006" s="124">
        <f t="shared" ca="1" si="207"/>
        <v>0</v>
      </c>
      <c r="P1006" s="44">
        <f t="shared" ca="1" si="208"/>
        <v>0</v>
      </c>
      <c r="Q1006" s="44">
        <f t="shared" ca="1" si="209"/>
        <v>0</v>
      </c>
      <c r="R1006" s="28">
        <f t="shared" ca="1" si="211"/>
        <v>7.6344211016142547E-4</v>
      </c>
    </row>
    <row r="1007" spans="3:18">
      <c r="C1007" s="121"/>
      <c r="D1007" s="123">
        <f t="shared" si="199"/>
        <v>0</v>
      </c>
      <c r="E1007" s="123">
        <f t="shared" si="199"/>
        <v>0</v>
      </c>
      <c r="F1007" s="44">
        <f t="shared" si="200"/>
        <v>0</v>
      </c>
      <c r="G1007" s="44">
        <f t="shared" si="200"/>
        <v>0</v>
      </c>
      <c r="H1007" s="44">
        <f t="shared" si="201"/>
        <v>0</v>
      </c>
      <c r="I1007" s="44">
        <f t="shared" si="202"/>
        <v>0</v>
      </c>
      <c r="J1007" s="44">
        <f t="shared" si="203"/>
        <v>0</v>
      </c>
      <c r="K1007" s="44">
        <f t="shared" si="204"/>
        <v>0</v>
      </c>
      <c r="L1007" s="44">
        <f t="shared" si="205"/>
        <v>0</v>
      </c>
      <c r="M1007" s="44">
        <f t="shared" ca="1" si="210"/>
        <v>-7.6344211016142547E-4</v>
      </c>
      <c r="N1007" s="44">
        <f t="shared" ca="1" si="206"/>
        <v>0</v>
      </c>
      <c r="O1007" s="124">
        <f t="shared" ca="1" si="207"/>
        <v>0</v>
      </c>
      <c r="P1007" s="44">
        <f t="shared" ca="1" si="208"/>
        <v>0</v>
      </c>
      <c r="Q1007" s="44">
        <f t="shared" ca="1" si="209"/>
        <v>0</v>
      </c>
      <c r="R1007" s="28">
        <f t="shared" ca="1" si="211"/>
        <v>7.6344211016142547E-4</v>
      </c>
    </row>
    <row r="1008" spans="3:18">
      <c r="C1008" s="121"/>
      <c r="D1008" s="123">
        <f t="shared" si="199"/>
        <v>0</v>
      </c>
      <c r="E1008" s="123">
        <f t="shared" si="199"/>
        <v>0</v>
      </c>
      <c r="F1008" s="44">
        <f t="shared" si="200"/>
        <v>0</v>
      </c>
      <c r="G1008" s="44">
        <f t="shared" si="200"/>
        <v>0</v>
      </c>
      <c r="H1008" s="44">
        <f t="shared" si="201"/>
        <v>0</v>
      </c>
      <c r="I1008" s="44">
        <f t="shared" si="202"/>
        <v>0</v>
      </c>
      <c r="J1008" s="44">
        <f t="shared" si="203"/>
        <v>0</v>
      </c>
      <c r="K1008" s="44">
        <f t="shared" si="204"/>
        <v>0</v>
      </c>
      <c r="L1008" s="44">
        <f t="shared" si="205"/>
        <v>0</v>
      </c>
      <c r="M1008" s="44">
        <f t="shared" ca="1" si="210"/>
        <v>-7.6344211016142547E-4</v>
      </c>
      <c r="N1008" s="44">
        <f t="shared" ca="1" si="206"/>
        <v>0</v>
      </c>
      <c r="O1008" s="124">
        <f t="shared" ca="1" si="207"/>
        <v>0</v>
      </c>
      <c r="P1008" s="44">
        <f t="shared" ca="1" si="208"/>
        <v>0</v>
      </c>
      <c r="Q1008" s="44">
        <f t="shared" ca="1" si="209"/>
        <v>0</v>
      </c>
      <c r="R1008" s="28">
        <f t="shared" ca="1" si="211"/>
        <v>7.6344211016142547E-4</v>
      </c>
    </row>
    <row r="1009" spans="3:18">
      <c r="C1009" s="121"/>
      <c r="D1009" s="123">
        <f t="shared" si="199"/>
        <v>0</v>
      </c>
      <c r="E1009" s="123">
        <f t="shared" si="199"/>
        <v>0</v>
      </c>
      <c r="F1009" s="44">
        <f t="shared" si="200"/>
        <v>0</v>
      </c>
      <c r="G1009" s="44">
        <f t="shared" si="200"/>
        <v>0</v>
      </c>
      <c r="H1009" s="44">
        <f t="shared" si="201"/>
        <v>0</v>
      </c>
      <c r="I1009" s="44">
        <f t="shared" si="202"/>
        <v>0</v>
      </c>
      <c r="J1009" s="44">
        <f t="shared" si="203"/>
        <v>0</v>
      </c>
      <c r="K1009" s="44">
        <f t="shared" si="204"/>
        <v>0</v>
      </c>
      <c r="L1009" s="44">
        <f t="shared" si="205"/>
        <v>0</v>
      </c>
      <c r="M1009" s="44">
        <f t="shared" ca="1" si="210"/>
        <v>-7.6344211016142547E-4</v>
      </c>
      <c r="N1009" s="44">
        <f t="shared" ca="1" si="206"/>
        <v>0</v>
      </c>
      <c r="O1009" s="124">
        <f t="shared" ca="1" si="207"/>
        <v>0</v>
      </c>
      <c r="P1009" s="44">
        <f t="shared" ca="1" si="208"/>
        <v>0</v>
      </c>
      <c r="Q1009" s="44">
        <f t="shared" ca="1" si="209"/>
        <v>0</v>
      </c>
      <c r="R1009" s="28">
        <f t="shared" ca="1" si="211"/>
        <v>7.6344211016142547E-4</v>
      </c>
    </row>
    <row r="1010" spans="3:18">
      <c r="C1010" s="121"/>
      <c r="D1010" s="123">
        <f t="shared" si="199"/>
        <v>0</v>
      </c>
      <c r="E1010" s="123">
        <f t="shared" si="199"/>
        <v>0</v>
      </c>
      <c r="F1010" s="44">
        <f t="shared" si="200"/>
        <v>0</v>
      </c>
      <c r="G1010" s="44">
        <f t="shared" si="200"/>
        <v>0</v>
      </c>
      <c r="H1010" s="44">
        <f t="shared" si="201"/>
        <v>0</v>
      </c>
      <c r="I1010" s="44">
        <f t="shared" si="202"/>
        <v>0</v>
      </c>
      <c r="J1010" s="44">
        <f t="shared" si="203"/>
        <v>0</v>
      </c>
      <c r="K1010" s="44">
        <f t="shared" si="204"/>
        <v>0</v>
      </c>
      <c r="L1010" s="44">
        <f t="shared" si="205"/>
        <v>0</v>
      </c>
      <c r="M1010" s="44">
        <f t="shared" ca="1" si="210"/>
        <v>-7.6344211016142547E-4</v>
      </c>
      <c r="N1010" s="44">
        <f t="shared" ca="1" si="206"/>
        <v>0</v>
      </c>
      <c r="O1010" s="124">
        <f t="shared" ca="1" si="207"/>
        <v>0</v>
      </c>
      <c r="P1010" s="44">
        <f t="shared" ca="1" si="208"/>
        <v>0</v>
      </c>
      <c r="Q1010" s="44">
        <f t="shared" ca="1" si="209"/>
        <v>0</v>
      </c>
      <c r="R1010" s="28">
        <f t="shared" ca="1" si="211"/>
        <v>7.6344211016142547E-4</v>
      </c>
    </row>
    <row r="1011" spans="3:18">
      <c r="C1011" s="121"/>
      <c r="D1011" s="123">
        <f t="shared" si="199"/>
        <v>0</v>
      </c>
      <c r="E1011" s="123">
        <f t="shared" si="199"/>
        <v>0</v>
      </c>
      <c r="F1011" s="44">
        <f t="shared" si="200"/>
        <v>0</v>
      </c>
      <c r="G1011" s="44">
        <f t="shared" si="200"/>
        <v>0</v>
      </c>
      <c r="H1011" s="44">
        <f t="shared" si="201"/>
        <v>0</v>
      </c>
      <c r="I1011" s="44">
        <f t="shared" si="202"/>
        <v>0</v>
      </c>
      <c r="J1011" s="44">
        <f t="shared" si="203"/>
        <v>0</v>
      </c>
      <c r="K1011" s="44">
        <f t="shared" si="204"/>
        <v>0</v>
      </c>
      <c r="L1011" s="44">
        <f t="shared" si="205"/>
        <v>0</v>
      </c>
      <c r="M1011" s="44">
        <f t="shared" ca="1" si="210"/>
        <v>-7.6344211016142547E-4</v>
      </c>
      <c r="N1011" s="44">
        <f t="shared" ca="1" si="206"/>
        <v>0</v>
      </c>
      <c r="O1011" s="124">
        <f t="shared" ca="1" si="207"/>
        <v>0</v>
      </c>
      <c r="P1011" s="44">
        <f t="shared" ca="1" si="208"/>
        <v>0</v>
      </c>
      <c r="Q1011" s="44">
        <f t="shared" ca="1" si="209"/>
        <v>0</v>
      </c>
      <c r="R1011" s="28">
        <f t="shared" ca="1" si="211"/>
        <v>7.6344211016142547E-4</v>
      </c>
    </row>
    <row r="1012" spans="3:18">
      <c r="C1012" s="121"/>
      <c r="D1012" s="123">
        <f t="shared" si="199"/>
        <v>0</v>
      </c>
      <c r="E1012" s="123">
        <f t="shared" si="199"/>
        <v>0</v>
      </c>
      <c r="F1012" s="44">
        <f t="shared" si="200"/>
        <v>0</v>
      </c>
      <c r="G1012" s="44">
        <f t="shared" si="200"/>
        <v>0</v>
      </c>
      <c r="H1012" s="44">
        <f t="shared" si="201"/>
        <v>0</v>
      </c>
      <c r="I1012" s="44">
        <f t="shared" si="202"/>
        <v>0</v>
      </c>
      <c r="J1012" s="44">
        <f t="shared" si="203"/>
        <v>0</v>
      </c>
      <c r="K1012" s="44">
        <f t="shared" si="204"/>
        <v>0</v>
      </c>
      <c r="L1012" s="44">
        <f t="shared" si="205"/>
        <v>0</v>
      </c>
      <c r="M1012" s="44">
        <f t="shared" ca="1" si="210"/>
        <v>-7.6344211016142547E-4</v>
      </c>
      <c r="N1012" s="44">
        <f t="shared" ca="1" si="206"/>
        <v>0</v>
      </c>
      <c r="O1012" s="124">
        <f t="shared" ca="1" si="207"/>
        <v>0</v>
      </c>
      <c r="P1012" s="44">
        <f t="shared" ca="1" si="208"/>
        <v>0</v>
      </c>
      <c r="Q1012" s="44">
        <f t="shared" ca="1" si="209"/>
        <v>0</v>
      </c>
      <c r="R1012" s="28">
        <f t="shared" ca="1" si="211"/>
        <v>7.6344211016142547E-4</v>
      </c>
    </row>
    <row r="1013" spans="3:18">
      <c r="C1013" s="121"/>
      <c r="D1013" s="123">
        <f t="shared" si="199"/>
        <v>0</v>
      </c>
      <c r="E1013" s="123">
        <f t="shared" si="199"/>
        <v>0</v>
      </c>
      <c r="F1013" s="44">
        <f t="shared" si="200"/>
        <v>0</v>
      </c>
      <c r="G1013" s="44">
        <f t="shared" si="200"/>
        <v>0</v>
      </c>
      <c r="H1013" s="44">
        <f t="shared" si="201"/>
        <v>0</v>
      </c>
      <c r="I1013" s="44">
        <f t="shared" si="202"/>
        <v>0</v>
      </c>
      <c r="J1013" s="44">
        <f t="shared" si="203"/>
        <v>0</v>
      </c>
      <c r="K1013" s="44">
        <f t="shared" si="204"/>
        <v>0</v>
      </c>
      <c r="L1013" s="44">
        <f t="shared" si="205"/>
        <v>0</v>
      </c>
      <c r="M1013" s="44">
        <f t="shared" ca="1" si="210"/>
        <v>-7.6344211016142547E-4</v>
      </c>
      <c r="N1013" s="44">
        <f t="shared" ca="1" si="206"/>
        <v>0</v>
      </c>
      <c r="O1013" s="124">
        <f t="shared" ca="1" si="207"/>
        <v>0</v>
      </c>
      <c r="P1013" s="44">
        <f t="shared" ca="1" si="208"/>
        <v>0</v>
      </c>
      <c r="Q1013" s="44">
        <f t="shared" ca="1" si="209"/>
        <v>0</v>
      </c>
      <c r="R1013" s="28">
        <f t="shared" ca="1" si="211"/>
        <v>7.6344211016142547E-4</v>
      </c>
    </row>
    <row r="1014" spans="3:18">
      <c r="C1014" s="121"/>
      <c r="D1014" s="123">
        <f t="shared" si="199"/>
        <v>0</v>
      </c>
      <c r="E1014" s="123">
        <f t="shared" si="199"/>
        <v>0</v>
      </c>
      <c r="F1014" s="44">
        <f t="shared" si="200"/>
        <v>0</v>
      </c>
      <c r="G1014" s="44">
        <f t="shared" si="200"/>
        <v>0</v>
      </c>
      <c r="H1014" s="44">
        <f t="shared" si="201"/>
        <v>0</v>
      </c>
      <c r="I1014" s="44">
        <f t="shared" si="202"/>
        <v>0</v>
      </c>
      <c r="J1014" s="44">
        <f t="shared" si="203"/>
        <v>0</v>
      </c>
      <c r="K1014" s="44">
        <f t="shared" si="204"/>
        <v>0</v>
      </c>
      <c r="L1014" s="44">
        <f t="shared" si="205"/>
        <v>0</v>
      </c>
      <c r="M1014" s="44">
        <f t="shared" ca="1" si="210"/>
        <v>-7.6344211016142547E-4</v>
      </c>
      <c r="N1014" s="44">
        <f t="shared" ca="1" si="206"/>
        <v>0</v>
      </c>
      <c r="O1014" s="124">
        <f t="shared" ca="1" si="207"/>
        <v>0</v>
      </c>
      <c r="P1014" s="44">
        <f t="shared" ca="1" si="208"/>
        <v>0</v>
      </c>
      <c r="Q1014" s="44">
        <f t="shared" ca="1" si="209"/>
        <v>0</v>
      </c>
      <c r="R1014" s="28">
        <f t="shared" ca="1" si="211"/>
        <v>7.6344211016142547E-4</v>
      </c>
    </row>
    <row r="1015" spans="3:18">
      <c r="C1015" s="121"/>
      <c r="D1015" s="123">
        <f t="shared" si="199"/>
        <v>0</v>
      </c>
      <c r="E1015" s="123">
        <f t="shared" si="199"/>
        <v>0</v>
      </c>
      <c r="F1015" s="44">
        <f t="shared" si="200"/>
        <v>0</v>
      </c>
      <c r="G1015" s="44">
        <f t="shared" si="200"/>
        <v>0</v>
      </c>
      <c r="H1015" s="44">
        <f t="shared" si="201"/>
        <v>0</v>
      </c>
      <c r="I1015" s="44">
        <f t="shared" si="202"/>
        <v>0</v>
      </c>
      <c r="J1015" s="44">
        <f t="shared" si="203"/>
        <v>0</v>
      </c>
      <c r="K1015" s="44">
        <f t="shared" si="204"/>
        <v>0</v>
      </c>
      <c r="L1015" s="44">
        <f t="shared" si="205"/>
        <v>0</v>
      </c>
      <c r="M1015" s="44">
        <f t="shared" ca="1" si="210"/>
        <v>-7.6344211016142547E-4</v>
      </c>
      <c r="N1015" s="44">
        <f t="shared" ca="1" si="206"/>
        <v>0</v>
      </c>
      <c r="O1015" s="124">
        <f t="shared" ca="1" si="207"/>
        <v>0</v>
      </c>
      <c r="P1015" s="44">
        <f t="shared" ca="1" si="208"/>
        <v>0</v>
      </c>
      <c r="Q1015" s="44">
        <f t="shared" ca="1" si="209"/>
        <v>0</v>
      </c>
      <c r="R1015" s="28">
        <f t="shared" ca="1" si="211"/>
        <v>7.6344211016142547E-4</v>
      </c>
    </row>
    <row r="1016" spans="3:18">
      <c r="C1016" s="121"/>
      <c r="D1016" s="123">
        <f t="shared" si="199"/>
        <v>0</v>
      </c>
      <c r="E1016" s="123">
        <f t="shared" si="199"/>
        <v>0</v>
      </c>
      <c r="F1016" s="44">
        <f t="shared" si="200"/>
        <v>0</v>
      </c>
      <c r="G1016" s="44">
        <f t="shared" si="200"/>
        <v>0</v>
      </c>
      <c r="H1016" s="44">
        <f t="shared" si="201"/>
        <v>0</v>
      </c>
      <c r="I1016" s="44">
        <f t="shared" si="202"/>
        <v>0</v>
      </c>
      <c r="J1016" s="44">
        <f t="shared" si="203"/>
        <v>0</v>
      </c>
      <c r="K1016" s="44">
        <f t="shared" si="204"/>
        <v>0</v>
      </c>
      <c r="L1016" s="44">
        <f t="shared" si="205"/>
        <v>0</v>
      </c>
      <c r="M1016" s="44">
        <f t="shared" ca="1" si="210"/>
        <v>-7.6344211016142547E-4</v>
      </c>
      <c r="N1016" s="44">
        <f t="shared" ca="1" si="206"/>
        <v>0</v>
      </c>
      <c r="O1016" s="124">
        <f t="shared" ca="1" si="207"/>
        <v>0</v>
      </c>
      <c r="P1016" s="44">
        <f t="shared" ca="1" si="208"/>
        <v>0</v>
      </c>
      <c r="Q1016" s="44">
        <f t="shared" ca="1" si="209"/>
        <v>0</v>
      </c>
      <c r="R1016" s="28">
        <f t="shared" ca="1" si="211"/>
        <v>7.6344211016142547E-4</v>
      </c>
    </row>
    <row r="1017" spans="3:18">
      <c r="C1017" s="121"/>
      <c r="D1017" s="123">
        <f t="shared" si="199"/>
        <v>0</v>
      </c>
      <c r="E1017" s="123">
        <f t="shared" si="199"/>
        <v>0</v>
      </c>
      <c r="F1017" s="44">
        <f t="shared" si="200"/>
        <v>0</v>
      </c>
      <c r="G1017" s="44">
        <f t="shared" si="200"/>
        <v>0</v>
      </c>
      <c r="H1017" s="44">
        <f t="shared" si="201"/>
        <v>0</v>
      </c>
      <c r="I1017" s="44">
        <f t="shared" si="202"/>
        <v>0</v>
      </c>
      <c r="J1017" s="44">
        <f t="shared" si="203"/>
        <v>0</v>
      </c>
      <c r="K1017" s="44">
        <f t="shared" si="204"/>
        <v>0</v>
      </c>
      <c r="L1017" s="44">
        <f t="shared" si="205"/>
        <v>0</v>
      </c>
      <c r="M1017" s="44">
        <f t="shared" ca="1" si="210"/>
        <v>-7.6344211016142547E-4</v>
      </c>
      <c r="N1017" s="44">
        <f t="shared" ca="1" si="206"/>
        <v>0</v>
      </c>
      <c r="O1017" s="124">
        <f t="shared" ca="1" si="207"/>
        <v>0</v>
      </c>
      <c r="P1017" s="44">
        <f t="shared" ca="1" si="208"/>
        <v>0</v>
      </c>
      <c r="Q1017" s="44">
        <f t="shared" ca="1" si="209"/>
        <v>0</v>
      </c>
      <c r="R1017" s="28">
        <f t="shared" ca="1" si="211"/>
        <v>7.6344211016142547E-4</v>
      </c>
    </row>
    <row r="1018" spans="3:18">
      <c r="C1018" s="121"/>
      <c r="D1018" s="123">
        <f t="shared" si="199"/>
        <v>0</v>
      </c>
      <c r="E1018" s="123">
        <f t="shared" si="199"/>
        <v>0</v>
      </c>
      <c r="F1018" s="44">
        <f t="shared" si="200"/>
        <v>0</v>
      </c>
      <c r="G1018" s="44">
        <f t="shared" si="200"/>
        <v>0</v>
      </c>
      <c r="H1018" s="44">
        <f t="shared" si="201"/>
        <v>0</v>
      </c>
      <c r="I1018" s="44">
        <f t="shared" si="202"/>
        <v>0</v>
      </c>
      <c r="J1018" s="44">
        <f t="shared" si="203"/>
        <v>0</v>
      </c>
      <c r="K1018" s="44">
        <f t="shared" si="204"/>
        <v>0</v>
      </c>
      <c r="L1018" s="44">
        <f t="shared" si="205"/>
        <v>0</v>
      </c>
      <c r="M1018" s="44">
        <f t="shared" ca="1" si="210"/>
        <v>-7.6344211016142547E-4</v>
      </c>
      <c r="N1018" s="44">
        <f t="shared" ca="1" si="206"/>
        <v>0</v>
      </c>
      <c r="O1018" s="124">
        <f t="shared" ca="1" si="207"/>
        <v>0</v>
      </c>
      <c r="P1018" s="44">
        <f t="shared" ca="1" si="208"/>
        <v>0</v>
      </c>
      <c r="Q1018" s="44">
        <f t="shared" ca="1" si="209"/>
        <v>0</v>
      </c>
      <c r="R1018" s="28">
        <f t="shared" ca="1" si="211"/>
        <v>7.6344211016142547E-4</v>
      </c>
    </row>
    <row r="1019" spans="3:18">
      <c r="C1019" s="121"/>
      <c r="D1019" s="123">
        <f t="shared" si="199"/>
        <v>0</v>
      </c>
      <c r="E1019" s="123">
        <f t="shared" si="199"/>
        <v>0</v>
      </c>
      <c r="F1019" s="44">
        <f t="shared" si="200"/>
        <v>0</v>
      </c>
      <c r="G1019" s="44">
        <f t="shared" si="200"/>
        <v>0</v>
      </c>
      <c r="H1019" s="44">
        <f t="shared" si="201"/>
        <v>0</v>
      </c>
      <c r="I1019" s="44">
        <f t="shared" si="202"/>
        <v>0</v>
      </c>
      <c r="J1019" s="44">
        <f t="shared" si="203"/>
        <v>0</v>
      </c>
      <c r="K1019" s="44">
        <f t="shared" si="204"/>
        <v>0</v>
      </c>
      <c r="L1019" s="44">
        <f t="shared" si="205"/>
        <v>0</v>
      </c>
      <c r="M1019" s="44">
        <f t="shared" ca="1" si="210"/>
        <v>-7.6344211016142547E-4</v>
      </c>
      <c r="N1019" s="44">
        <f t="shared" ca="1" si="206"/>
        <v>0</v>
      </c>
      <c r="O1019" s="124">
        <f t="shared" ca="1" si="207"/>
        <v>0</v>
      </c>
      <c r="P1019" s="44">
        <f t="shared" ca="1" si="208"/>
        <v>0</v>
      </c>
      <c r="Q1019" s="44">
        <f t="shared" ca="1" si="209"/>
        <v>0</v>
      </c>
      <c r="R1019" s="28">
        <f t="shared" ca="1" si="211"/>
        <v>7.6344211016142547E-4</v>
      </c>
    </row>
    <row r="1020" spans="3:18">
      <c r="C1020" s="121"/>
      <c r="D1020" s="123">
        <f t="shared" si="199"/>
        <v>0</v>
      </c>
      <c r="E1020" s="123">
        <f t="shared" si="199"/>
        <v>0</v>
      </c>
      <c r="F1020" s="44">
        <f t="shared" si="200"/>
        <v>0</v>
      </c>
      <c r="G1020" s="44">
        <f t="shared" si="200"/>
        <v>0</v>
      </c>
      <c r="H1020" s="44">
        <f t="shared" si="201"/>
        <v>0</v>
      </c>
      <c r="I1020" s="44">
        <f t="shared" si="202"/>
        <v>0</v>
      </c>
      <c r="J1020" s="44">
        <f t="shared" si="203"/>
        <v>0</v>
      </c>
      <c r="K1020" s="44">
        <f t="shared" si="204"/>
        <v>0</v>
      </c>
      <c r="L1020" s="44">
        <f t="shared" si="205"/>
        <v>0</v>
      </c>
      <c r="M1020" s="44">
        <f t="shared" ca="1" si="210"/>
        <v>-7.6344211016142547E-4</v>
      </c>
      <c r="N1020" s="44">
        <f t="shared" ca="1" si="206"/>
        <v>0</v>
      </c>
      <c r="O1020" s="124">
        <f t="shared" ca="1" si="207"/>
        <v>0</v>
      </c>
      <c r="P1020" s="44">
        <f t="shared" ca="1" si="208"/>
        <v>0</v>
      </c>
      <c r="Q1020" s="44">
        <f t="shared" ca="1" si="209"/>
        <v>0</v>
      </c>
      <c r="R1020" s="28">
        <f t="shared" ca="1" si="211"/>
        <v>7.6344211016142547E-4</v>
      </c>
    </row>
    <row r="1021" spans="3:18">
      <c r="C1021" s="121"/>
      <c r="D1021" s="123">
        <f t="shared" si="199"/>
        <v>0</v>
      </c>
      <c r="E1021" s="123">
        <f t="shared" si="199"/>
        <v>0</v>
      </c>
      <c r="F1021" s="44">
        <f t="shared" si="200"/>
        <v>0</v>
      </c>
      <c r="G1021" s="44">
        <f t="shared" si="200"/>
        <v>0</v>
      </c>
      <c r="H1021" s="44">
        <f t="shared" si="201"/>
        <v>0</v>
      </c>
      <c r="I1021" s="44">
        <f t="shared" si="202"/>
        <v>0</v>
      </c>
      <c r="J1021" s="44">
        <f t="shared" si="203"/>
        <v>0</v>
      </c>
      <c r="K1021" s="44">
        <f t="shared" si="204"/>
        <v>0</v>
      </c>
      <c r="L1021" s="44">
        <f t="shared" si="205"/>
        <v>0</v>
      </c>
      <c r="M1021" s="44">
        <f t="shared" ca="1" si="210"/>
        <v>-7.6344211016142547E-4</v>
      </c>
      <c r="N1021" s="44">
        <f t="shared" ca="1" si="206"/>
        <v>0</v>
      </c>
      <c r="O1021" s="124">
        <f t="shared" ca="1" si="207"/>
        <v>0</v>
      </c>
      <c r="P1021" s="44">
        <f t="shared" ca="1" si="208"/>
        <v>0</v>
      </c>
      <c r="Q1021" s="44">
        <f t="shared" ca="1" si="209"/>
        <v>0</v>
      </c>
      <c r="R1021" s="28">
        <f t="shared" ca="1" si="211"/>
        <v>7.6344211016142547E-4</v>
      </c>
    </row>
    <row r="1022" spans="3:18">
      <c r="C1022" s="121"/>
      <c r="D1022" s="123">
        <f t="shared" si="199"/>
        <v>0</v>
      </c>
      <c r="E1022" s="123">
        <f t="shared" si="199"/>
        <v>0</v>
      </c>
      <c r="F1022" s="44">
        <f t="shared" si="200"/>
        <v>0</v>
      </c>
      <c r="G1022" s="44">
        <f t="shared" si="200"/>
        <v>0</v>
      </c>
      <c r="H1022" s="44">
        <f t="shared" si="201"/>
        <v>0</v>
      </c>
      <c r="I1022" s="44">
        <f t="shared" si="202"/>
        <v>0</v>
      </c>
      <c r="J1022" s="44">
        <f t="shared" si="203"/>
        <v>0</v>
      </c>
      <c r="K1022" s="44">
        <f t="shared" si="204"/>
        <v>0</v>
      </c>
      <c r="L1022" s="44">
        <f t="shared" si="205"/>
        <v>0</v>
      </c>
      <c r="M1022" s="44">
        <f t="shared" ca="1" si="210"/>
        <v>-7.6344211016142547E-4</v>
      </c>
      <c r="N1022" s="44">
        <f t="shared" ca="1" si="206"/>
        <v>0</v>
      </c>
      <c r="O1022" s="124">
        <f t="shared" ca="1" si="207"/>
        <v>0</v>
      </c>
      <c r="P1022" s="44">
        <f t="shared" ca="1" si="208"/>
        <v>0</v>
      </c>
      <c r="Q1022" s="44">
        <f t="shared" ca="1" si="209"/>
        <v>0</v>
      </c>
      <c r="R1022" s="28">
        <f t="shared" ca="1" si="211"/>
        <v>7.6344211016142547E-4</v>
      </c>
    </row>
    <row r="1023" spans="3:18">
      <c r="C1023" s="121"/>
      <c r="D1023" s="123">
        <f t="shared" si="199"/>
        <v>0</v>
      </c>
      <c r="E1023" s="123">
        <f t="shared" si="199"/>
        <v>0</v>
      </c>
      <c r="F1023" s="44">
        <f t="shared" si="200"/>
        <v>0</v>
      </c>
      <c r="G1023" s="44">
        <f t="shared" si="200"/>
        <v>0</v>
      </c>
      <c r="H1023" s="44">
        <f t="shared" si="201"/>
        <v>0</v>
      </c>
      <c r="I1023" s="44">
        <f t="shared" si="202"/>
        <v>0</v>
      </c>
      <c r="J1023" s="44">
        <f t="shared" si="203"/>
        <v>0</v>
      </c>
      <c r="K1023" s="44">
        <f t="shared" si="204"/>
        <v>0</v>
      </c>
      <c r="L1023" s="44">
        <f t="shared" si="205"/>
        <v>0</v>
      </c>
      <c r="M1023" s="44">
        <f t="shared" ca="1" si="210"/>
        <v>-7.6344211016142547E-4</v>
      </c>
      <c r="N1023" s="44">
        <f t="shared" ca="1" si="206"/>
        <v>0</v>
      </c>
      <c r="O1023" s="124">
        <f t="shared" ca="1" si="207"/>
        <v>0</v>
      </c>
      <c r="P1023" s="44">
        <f t="shared" ca="1" si="208"/>
        <v>0</v>
      </c>
      <c r="Q1023" s="44">
        <f t="shared" ca="1" si="209"/>
        <v>0</v>
      </c>
      <c r="R1023" s="28">
        <f t="shared" ca="1" si="211"/>
        <v>7.6344211016142547E-4</v>
      </c>
    </row>
    <row r="1024" spans="3:18">
      <c r="C1024" s="121"/>
      <c r="D1024" s="123">
        <f t="shared" si="199"/>
        <v>0</v>
      </c>
      <c r="E1024" s="123">
        <f t="shared" si="199"/>
        <v>0</v>
      </c>
      <c r="F1024" s="44">
        <f t="shared" si="200"/>
        <v>0</v>
      </c>
      <c r="G1024" s="44">
        <f t="shared" si="200"/>
        <v>0</v>
      </c>
      <c r="H1024" s="44">
        <f t="shared" si="201"/>
        <v>0</v>
      </c>
      <c r="I1024" s="44">
        <f t="shared" si="202"/>
        <v>0</v>
      </c>
      <c r="J1024" s="44">
        <f t="shared" si="203"/>
        <v>0</v>
      </c>
      <c r="K1024" s="44">
        <f t="shared" si="204"/>
        <v>0</v>
      </c>
      <c r="L1024" s="44">
        <f t="shared" si="205"/>
        <v>0</v>
      </c>
      <c r="M1024" s="44">
        <f t="shared" ca="1" si="210"/>
        <v>-7.6344211016142547E-4</v>
      </c>
      <c r="N1024" s="44">
        <f t="shared" ca="1" si="206"/>
        <v>0</v>
      </c>
      <c r="O1024" s="124">
        <f t="shared" ca="1" si="207"/>
        <v>0</v>
      </c>
      <c r="P1024" s="44">
        <f t="shared" ca="1" si="208"/>
        <v>0</v>
      </c>
      <c r="Q1024" s="44">
        <f t="shared" ca="1" si="209"/>
        <v>0</v>
      </c>
      <c r="R1024" s="28">
        <f t="shared" ca="1" si="211"/>
        <v>7.6344211016142547E-4</v>
      </c>
    </row>
    <row r="1025" spans="3:18">
      <c r="C1025" s="121"/>
      <c r="D1025" s="123">
        <f t="shared" si="199"/>
        <v>0</v>
      </c>
      <c r="E1025" s="123">
        <f t="shared" si="199"/>
        <v>0</v>
      </c>
      <c r="F1025" s="44">
        <f t="shared" si="200"/>
        <v>0</v>
      </c>
      <c r="G1025" s="44">
        <f t="shared" si="200"/>
        <v>0</v>
      </c>
      <c r="H1025" s="44">
        <f t="shared" si="201"/>
        <v>0</v>
      </c>
      <c r="I1025" s="44">
        <f t="shared" si="202"/>
        <v>0</v>
      </c>
      <c r="J1025" s="44">
        <f t="shared" si="203"/>
        <v>0</v>
      </c>
      <c r="K1025" s="44">
        <f t="shared" si="204"/>
        <v>0</v>
      </c>
      <c r="L1025" s="44">
        <f t="shared" si="205"/>
        <v>0</v>
      </c>
      <c r="M1025" s="44">
        <f t="shared" ca="1" si="210"/>
        <v>-7.6344211016142547E-4</v>
      </c>
      <c r="N1025" s="44">
        <f t="shared" ca="1" si="206"/>
        <v>0</v>
      </c>
      <c r="O1025" s="124">
        <f t="shared" ca="1" si="207"/>
        <v>0</v>
      </c>
      <c r="P1025" s="44">
        <f t="shared" ca="1" si="208"/>
        <v>0</v>
      </c>
      <c r="Q1025" s="44">
        <f t="shared" ca="1" si="209"/>
        <v>0</v>
      </c>
      <c r="R1025" s="28">
        <f t="shared" ca="1" si="211"/>
        <v>7.6344211016142547E-4</v>
      </c>
    </row>
    <row r="1026" spans="3:18">
      <c r="C1026" s="121"/>
      <c r="D1026" s="123">
        <f t="shared" si="199"/>
        <v>0</v>
      </c>
      <c r="E1026" s="123">
        <f t="shared" si="199"/>
        <v>0</v>
      </c>
      <c r="F1026" s="44">
        <f t="shared" si="200"/>
        <v>0</v>
      </c>
      <c r="G1026" s="44">
        <f t="shared" si="200"/>
        <v>0</v>
      </c>
      <c r="H1026" s="44">
        <f t="shared" si="201"/>
        <v>0</v>
      </c>
      <c r="I1026" s="44">
        <f t="shared" si="202"/>
        <v>0</v>
      </c>
      <c r="J1026" s="44">
        <f t="shared" si="203"/>
        <v>0</v>
      </c>
      <c r="K1026" s="44">
        <f t="shared" si="204"/>
        <v>0</v>
      </c>
      <c r="L1026" s="44">
        <f t="shared" si="205"/>
        <v>0</v>
      </c>
      <c r="M1026" s="44">
        <f t="shared" ca="1" si="210"/>
        <v>-7.6344211016142547E-4</v>
      </c>
      <c r="N1026" s="44">
        <f t="shared" ca="1" si="206"/>
        <v>0</v>
      </c>
      <c r="O1026" s="124">
        <f t="shared" ca="1" si="207"/>
        <v>0</v>
      </c>
      <c r="P1026" s="44">
        <f t="shared" ca="1" si="208"/>
        <v>0</v>
      </c>
      <c r="Q1026" s="44">
        <f t="shared" ca="1" si="209"/>
        <v>0</v>
      </c>
      <c r="R1026" s="28">
        <f t="shared" ca="1" si="211"/>
        <v>7.6344211016142547E-4</v>
      </c>
    </row>
    <row r="1027" spans="3:18">
      <c r="C1027" s="121"/>
      <c r="D1027" s="123">
        <f t="shared" si="199"/>
        <v>0</v>
      </c>
      <c r="E1027" s="123">
        <f t="shared" si="199"/>
        <v>0</v>
      </c>
      <c r="F1027" s="44">
        <f t="shared" si="200"/>
        <v>0</v>
      </c>
      <c r="G1027" s="44">
        <f t="shared" si="200"/>
        <v>0</v>
      </c>
      <c r="H1027" s="44">
        <f t="shared" si="201"/>
        <v>0</v>
      </c>
      <c r="I1027" s="44">
        <f t="shared" si="202"/>
        <v>0</v>
      </c>
      <c r="J1027" s="44">
        <f t="shared" si="203"/>
        <v>0</v>
      </c>
      <c r="K1027" s="44">
        <f t="shared" si="204"/>
        <v>0</v>
      </c>
      <c r="L1027" s="44">
        <f t="shared" si="205"/>
        <v>0</v>
      </c>
      <c r="M1027" s="44">
        <f t="shared" ca="1" si="210"/>
        <v>-7.6344211016142547E-4</v>
      </c>
      <c r="N1027" s="44">
        <f t="shared" ca="1" si="206"/>
        <v>0</v>
      </c>
      <c r="O1027" s="124">
        <f t="shared" ca="1" si="207"/>
        <v>0</v>
      </c>
      <c r="P1027" s="44">
        <f t="shared" ca="1" si="208"/>
        <v>0</v>
      </c>
      <c r="Q1027" s="44">
        <f t="shared" ca="1" si="209"/>
        <v>0</v>
      </c>
      <c r="R1027" s="28">
        <f t="shared" ca="1" si="211"/>
        <v>7.6344211016142547E-4</v>
      </c>
    </row>
    <row r="1028" spans="3:18">
      <c r="C1028" s="121"/>
      <c r="D1028" s="123">
        <f t="shared" si="199"/>
        <v>0</v>
      </c>
      <c r="E1028" s="123">
        <f t="shared" si="199"/>
        <v>0</v>
      </c>
      <c r="F1028" s="44">
        <f t="shared" si="200"/>
        <v>0</v>
      </c>
      <c r="G1028" s="44">
        <f t="shared" si="200"/>
        <v>0</v>
      </c>
      <c r="H1028" s="44">
        <f t="shared" si="201"/>
        <v>0</v>
      </c>
      <c r="I1028" s="44">
        <f t="shared" si="202"/>
        <v>0</v>
      </c>
      <c r="J1028" s="44">
        <f t="shared" si="203"/>
        <v>0</v>
      </c>
      <c r="K1028" s="44">
        <f t="shared" si="204"/>
        <v>0</v>
      </c>
      <c r="L1028" s="44">
        <f t="shared" si="205"/>
        <v>0</v>
      </c>
      <c r="M1028" s="44">
        <f t="shared" ca="1" si="210"/>
        <v>-7.6344211016142547E-4</v>
      </c>
      <c r="N1028" s="44">
        <f t="shared" ca="1" si="206"/>
        <v>0</v>
      </c>
      <c r="O1028" s="124">
        <f t="shared" ca="1" si="207"/>
        <v>0</v>
      </c>
      <c r="P1028" s="44">
        <f t="shared" ca="1" si="208"/>
        <v>0</v>
      </c>
      <c r="Q1028" s="44">
        <f t="shared" ca="1" si="209"/>
        <v>0</v>
      </c>
      <c r="R1028" s="28">
        <f t="shared" ca="1" si="211"/>
        <v>7.6344211016142547E-4</v>
      </c>
    </row>
    <row r="1029" spans="3:18">
      <c r="C1029" s="121"/>
      <c r="D1029" s="123">
        <f t="shared" si="199"/>
        <v>0</v>
      </c>
      <c r="E1029" s="123">
        <f t="shared" si="199"/>
        <v>0</v>
      </c>
      <c r="F1029" s="44">
        <f t="shared" si="200"/>
        <v>0</v>
      </c>
      <c r="G1029" s="44">
        <f t="shared" si="200"/>
        <v>0</v>
      </c>
      <c r="H1029" s="44">
        <f t="shared" si="201"/>
        <v>0</v>
      </c>
      <c r="I1029" s="44">
        <f t="shared" si="202"/>
        <v>0</v>
      </c>
      <c r="J1029" s="44">
        <f t="shared" si="203"/>
        <v>0</v>
      </c>
      <c r="K1029" s="44">
        <f t="shared" si="204"/>
        <v>0</v>
      </c>
      <c r="L1029" s="44">
        <f t="shared" si="205"/>
        <v>0</v>
      </c>
      <c r="M1029" s="44">
        <f t="shared" ca="1" si="210"/>
        <v>-7.6344211016142547E-4</v>
      </c>
      <c r="N1029" s="44">
        <f t="shared" ca="1" si="206"/>
        <v>0</v>
      </c>
      <c r="O1029" s="124">
        <f t="shared" ca="1" si="207"/>
        <v>0</v>
      </c>
      <c r="P1029" s="44">
        <f t="shared" ca="1" si="208"/>
        <v>0</v>
      </c>
      <c r="Q1029" s="44">
        <f t="shared" ca="1" si="209"/>
        <v>0</v>
      </c>
      <c r="R1029" s="28">
        <f t="shared" ca="1" si="211"/>
        <v>7.6344211016142547E-4</v>
      </c>
    </row>
    <row r="1030" spans="3:18">
      <c r="C1030" s="121"/>
      <c r="D1030" s="123">
        <f t="shared" si="199"/>
        <v>0</v>
      </c>
      <c r="E1030" s="123">
        <f t="shared" si="199"/>
        <v>0</v>
      </c>
      <c r="F1030" s="44">
        <f t="shared" si="200"/>
        <v>0</v>
      </c>
      <c r="G1030" s="44">
        <f t="shared" si="200"/>
        <v>0</v>
      </c>
      <c r="H1030" s="44">
        <f t="shared" si="201"/>
        <v>0</v>
      </c>
      <c r="I1030" s="44">
        <f t="shared" si="202"/>
        <v>0</v>
      </c>
      <c r="J1030" s="44">
        <f t="shared" si="203"/>
        <v>0</v>
      </c>
      <c r="K1030" s="44">
        <f t="shared" si="204"/>
        <v>0</v>
      </c>
      <c r="L1030" s="44">
        <f t="shared" si="205"/>
        <v>0</v>
      </c>
      <c r="M1030" s="44">
        <f t="shared" ca="1" si="210"/>
        <v>-7.6344211016142547E-4</v>
      </c>
      <c r="N1030" s="44">
        <f t="shared" ca="1" si="206"/>
        <v>0</v>
      </c>
      <c r="O1030" s="124">
        <f t="shared" ca="1" si="207"/>
        <v>0</v>
      </c>
      <c r="P1030" s="44">
        <f t="shared" ca="1" si="208"/>
        <v>0</v>
      </c>
      <c r="Q1030" s="44">
        <f t="shared" ca="1" si="209"/>
        <v>0</v>
      </c>
      <c r="R1030" s="28">
        <f t="shared" ca="1" si="211"/>
        <v>7.6344211016142547E-4</v>
      </c>
    </row>
    <row r="1031" spans="3:18">
      <c r="C1031" s="121"/>
      <c r="D1031" s="123">
        <f t="shared" si="199"/>
        <v>0</v>
      </c>
      <c r="E1031" s="123">
        <f t="shared" si="199"/>
        <v>0</v>
      </c>
      <c r="F1031" s="44">
        <f t="shared" si="200"/>
        <v>0</v>
      </c>
      <c r="G1031" s="44">
        <f t="shared" si="200"/>
        <v>0</v>
      </c>
      <c r="H1031" s="44">
        <f t="shared" si="201"/>
        <v>0</v>
      </c>
      <c r="I1031" s="44">
        <f t="shared" si="202"/>
        <v>0</v>
      </c>
      <c r="J1031" s="44">
        <f t="shared" si="203"/>
        <v>0</v>
      </c>
      <c r="K1031" s="44">
        <f t="shared" si="204"/>
        <v>0</v>
      </c>
      <c r="L1031" s="44">
        <f t="shared" si="205"/>
        <v>0</v>
      </c>
      <c r="M1031" s="44">
        <f t="shared" ca="1" si="210"/>
        <v>-7.6344211016142547E-4</v>
      </c>
      <c r="N1031" s="44">
        <f t="shared" ca="1" si="206"/>
        <v>0</v>
      </c>
      <c r="O1031" s="124">
        <f t="shared" ca="1" si="207"/>
        <v>0</v>
      </c>
      <c r="P1031" s="44">
        <f t="shared" ca="1" si="208"/>
        <v>0</v>
      </c>
      <c r="Q1031" s="44">
        <f t="shared" ca="1" si="209"/>
        <v>0</v>
      </c>
      <c r="R1031" s="28">
        <f t="shared" ca="1" si="211"/>
        <v>7.6344211016142547E-4</v>
      </c>
    </row>
    <row r="1032" spans="3:18">
      <c r="C1032" s="121"/>
      <c r="D1032" s="123">
        <f t="shared" si="199"/>
        <v>0</v>
      </c>
      <c r="E1032" s="123">
        <f t="shared" si="199"/>
        <v>0</v>
      </c>
      <c r="F1032" s="44">
        <f t="shared" si="200"/>
        <v>0</v>
      </c>
      <c r="G1032" s="44">
        <f t="shared" si="200"/>
        <v>0</v>
      </c>
      <c r="H1032" s="44">
        <f t="shared" si="201"/>
        <v>0</v>
      </c>
      <c r="I1032" s="44">
        <f t="shared" si="202"/>
        <v>0</v>
      </c>
      <c r="J1032" s="44">
        <f t="shared" si="203"/>
        <v>0</v>
      </c>
      <c r="K1032" s="44">
        <f t="shared" si="204"/>
        <v>0</v>
      </c>
      <c r="L1032" s="44">
        <f t="shared" si="205"/>
        <v>0</v>
      </c>
      <c r="M1032" s="44">
        <f t="shared" ca="1" si="210"/>
        <v>-7.6344211016142547E-4</v>
      </c>
      <c r="N1032" s="44">
        <f t="shared" ca="1" si="206"/>
        <v>0</v>
      </c>
      <c r="O1032" s="124">
        <f t="shared" ca="1" si="207"/>
        <v>0</v>
      </c>
      <c r="P1032" s="44">
        <f t="shared" ca="1" si="208"/>
        <v>0</v>
      </c>
      <c r="Q1032" s="44">
        <f t="shared" ca="1" si="209"/>
        <v>0</v>
      </c>
      <c r="R1032" s="28">
        <f t="shared" ca="1" si="211"/>
        <v>7.6344211016142547E-4</v>
      </c>
    </row>
    <row r="1033" spans="3:18">
      <c r="C1033" s="121"/>
      <c r="D1033" s="123">
        <f t="shared" si="199"/>
        <v>0</v>
      </c>
      <c r="E1033" s="123">
        <f t="shared" si="199"/>
        <v>0</v>
      </c>
      <c r="F1033" s="44">
        <f t="shared" si="200"/>
        <v>0</v>
      </c>
      <c r="G1033" s="44">
        <f t="shared" si="200"/>
        <v>0</v>
      </c>
      <c r="H1033" s="44">
        <f t="shared" si="201"/>
        <v>0</v>
      </c>
      <c r="I1033" s="44">
        <f t="shared" si="202"/>
        <v>0</v>
      </c>
      <c r="J1033" s="44">
        <f t="shared" si="203"/>
        <v>0</v>
      </c>
      <c r="K1033" s="44">
        <f t="shared" si="204"/>
        <v>0</v>
      </c>
      <c r="L1033" s="44">
        <f t="shared" si="205"/>
        <v>0</v>
      </c>
      <c r="M1033" s="44">
        <f t="shared" ca="1" si="210"/>
        <v>-7.6344211016142547E-4</v>
      </c>
      <c r="N1033" s="44">
        <f t="shared" ca="1" si="206"/>
        <v>0</v>
      </c>
      <c r="O1033" s="124">
        <f t="shared" ca="1" si="207"/>
        <v>0</v>
      </c>
      <c r="P1033" s="44">
        <f t="shared" ca="1" si="208"/>
        <v>0</v>
      </c>
      <c r="Q1033" s="44">
        <f t="shared" ca="1" si="209"/>
        <v>0</v>
      </c>
      <c r="R1033" s="28">
        <f t="shared" ca="1" si="211"/>
        <v>7.6344211016142547E-4</v>
      </c>
    </row>
    <row r="1034" spans="3:18">
      <c r="C1034" s="121"/>
      <c r="D1034" s="123">
        <f t="shared" si="199"/>
        <v>0</v>
      </c>
      <c r="E1034" s="123">
        <f t="shared" si="199"/>
        <v>0</v>
      </c>
      <c r="F1034" s="44">
        <f t="shared" si="200"/>
        <v>0</v>
      </c>
      <c r="G1034" s="44">
        <f t="shared" si="200"/>
        <v>0</v>
      </c>
      <c r="H1034" s="44">
        <f t="shared" si="201"/>
        <v>0</v>
      </c>
      <c r="I1034" s="44">
        <f t="shared" si="202"/>
        <v>0</v>
      </c>
      <c r="J1034" s="44">
        <f t="shared" si="203"/>
        <v>0</v>
      </c>
      <c r="K1034" s="44">
        <f t="shared" si="204"/>
        <v>0</v>
      </c>
      <c r="L1034" s="44">
        <f t="shared" si="205"/>
        <v>0</v>
      </c>
      <c r="M1034" s="44">
        <f t="shared" ca="1" si="210"/>
        <v>-7.6344211016142547E-4</v>
      </c>
      <c r="N1034" s="44">
        <f t="shared" ca="1" si="206"/>
        <v>0</v>
      </c>
      <c r="O1034" s="124">
        <f t="shared" ca="1" si="207"/>
        <v>0</v>
      </c>
      <c r="P1034" s="44">
        <f t="shared" ca="1" si="208"/>
        <v>0</v>
      </c>
      <c r="Q1034" s="44">
        <f t="shared" ca="1" si="209"/>
        <v>0</v>
      </c>
      <c r="R1034" s="28">
        <f t="shared" ca="1" si="211"/>
        <v>7.6344211016142547E-4</v>
      </c>
    </row>
    <row r="1035" spans="3:18">
      <c r="C1035" s="121"/>
      <c r="D1035" s="123">
        <f t="shared" si="199"/>
        <v>0</v>
      </c>
      <c r="E1035" s="123">
        <f t="shared" si="199"/>
        <v>0</v>
      </c>
      <c r="F1035" s="44">
        <f t="shared" si="200"/>
        <v>0</v>
      </c>
      <c r="G1035" s="44">
        <f t="shared" si="200"/>
        <v>0</v>
      </c>
      <c r="H1035" s="44">
        <f t="shared" si="201"/>
        <v>0</v>
      </c>
      <c r="I1035" s="44">
        <f t="shared" si="202"/>
        <v>0</v>
      </c>
      <c r="J1035" s="44">
        <f t="shared" si="203"/>
        <v>0</v>
      </c>
      <c r="K1035" s="44">
        <f t="shared" si="204"/>
        <v>0</v>
      </c>
      <c r="L1035" s="44">
        <f t="shared" si="205"/>
        <v>0</v>
      </c>
      <c r="M1035" s="44">
        <f t="shared" ca="1" si="210"/>
        <v>-7.6344211016142547E-4</v>
      </c>
      <c r="N1035" s="44">
        <f t="shared" ca="1" si="206"/>
        <v>0</v>
      </c>
      <c r="O1035" s="124">
        <f t="shared" ca="1" si="207"/>
        <v>0</v>
      </c>
      <c r="P1035" s="44">
        <f t="shared" ca="1" si="208"/>
        <v>0</v>
      </c>
      <c r="Q1035" s="44">
        <f t="shared" ca="1" si="209"/>
        <v>0</v>
      </c>
      <c r="R1035" s="28">
        <f t="shared" ca="1" si="211"/>
        <v>7.6344211016142547E-4</v>
      </c>
    </row>
    <row r="1036" spans="3:18">
      <c r="C1036" s="121"/>
      <c r="D1036" s="123">
        <f t="shared" si="199"/>
        <v>0</v>
      </c>
      <c r="E1036" s="123">
        <f t="shared" si="199"/>
        <v>0</v>
      </c>
      <c r="F1036" s="44">
        <f t="shared" si="200"/>
        <v>0</v>
      </c>
      <c r="G1036" s="44">
        <f t="shared" si="200"/>
        <v>0</v>
      </c>
      <c r="H1036" s="44">
        <f t="shared" si="201"/>
        <v>0</v>
      </c>
      <c r="I1036" s="44">
        <f t="shared" si="202"/>
        <v>0</v>
      </c>
      <c r="J1036" s="44">
        <f t="shared" si="203"/>
        <v>0</v>
      </c>
      <c r="K1036" s="44">
        <f t="shared" si="204"/>
        <v>0</v>
      </c>
      <c r="L1036" s="44">
        <f t="shared" si="205"/>
        <v>0</v>
      </c>
      <c r="M1036" s="44">
        <f t="shared" ca="1" si="210"/>
        <v>-7.6344211016142547E-4</v>
      </c>
      <c r="N1036" s="44">
        <f t="shared" ca="1" si="206"/>
        <v>0</v>
      </c>
      <c r="O1036" s="124">
        <f t="shared" ca="1" si="207"/>
        <v>0</v>
      </c>
      <c r="P1036" s="44">
        <f t="shared" ca="1" si="208"/>
        <v>0</v>
      </c>
      <c r="Q1036" s="44">
        <f t="shared" ca="1" si="209"/>
        <v>0</v>
      </c>
      <c r="R1036" s="28">
        <f t="shared" ca="1" si="211"/>
        <v>7.6344211016142547E-4</v>
      </c>
    </row>
    <row r="1037" spans="3:18">
      <c r="C1037" s="121"/>
      <c r="D1037" s="123">
        <f t="shared" si="199"/>
        <v>0</v>
      </c>
      <c r="E1037" s="123">
        <f t="shared" si="199"/>
        <v>0</v>
      </c>
      <c r="F1037" s="44">
        <f t="shared" si="200"/>
        <v>0</v>
      </c>
      <c r="G1037" s="44">
        <f t="shared" si="200"/>
        <v>0</v>
      </c>
      <c r="H1037" s="44">
        <f t="shared" si="201"/>
        <v>0</v>
      </c>
      <c r="I1037" s="44">
        <f t="shared" si="202"/>
        <v>0</v>
      </c>
      <c r="J1037" s="44">
        <f t="shared" si="203"/>
        <v>0</v>
      </c>
      <c r="K1037" s="44">
        <f t="shared" si="204"/>
        <v>0</v>
      </c>
      <c r="L1037" s="44">
        <f t="shared" si="205"/>
        <v>0</v>
      </c>
      <c r="M1037" s="44">
        <f t="shared" ca="1" si="210"/>
        <v>-7.6344211016142547E-4</v>
      </c>
      <c r="N1037" s="44">
        <f t="shared" ca="1" si="206"/>
        <v>0</v>
      </c>
      <c r="O1037" s="124">
        <f t="shared" ca="1" si="207"/>
        <v>0</v>
      </c>
      <c r="P1037" s="44">
        <f t="shared" ca="1" si="208"/>
        <v>0</v>
      </c>
      <c r="Q1037" s="44">
        <f t="shared" ca="1" si="209"/>
        <v>0</v>
      </c>
      <c r="R1037" s="28">
        <f t="shared" ca="1" si="211"/>
        <v>7.6344211016142547E-4</v>
      </c>
    </row>
    <row r="1038" spans="3:18">
      <c r="C1038" s="121"/>
      <c r="D1038" s="123">
        <f t="shared" si="199"/>
        <v>0</v>
      </c>
      <c r="E1038" s="123">
        <f t="shared" si="199"/>
        <v>0</v>
      </c>
      <c r="F1038" s="44">
        <f t="shared" si="200"/>
        <v>0</v>
      </c>
      <c r="G1038" s="44">
        <f t="shared" si="200"/>
        <v>0</v>
      </c>
      <c r="H1038" s="44">
        <f t="shared" si="201"/>
        <v>0</v>
      </c>
      <c r="I1038" s="44">
        <f t="shared" si="202"/>
        <v>0</v>
      </c>
      <c r="J1038" s="44">
        <f t="shared" si="203"/>
        <v>0</v>
      </c>
      <c r="K1038" s="44">
        <f t="shared" si="204"/>
        <v>0</v>
      </c>
      <c r="L1038" s="44">
        <f t="shared" si="205"/>
        <v>0</v>
      </c>
      <c r="M1038" s="44">
        <f t="shared" ca="1" si="210"/>
        <v>-7.6344211016142547E-4</v>
      </c>
      <c r="N1038" s="44">
        <f t="shared" ca="1" si="206"/>
        <v>0</v>
      </c>
      <c r="O1038" s="124">
        <f t="shared" ca="1" si="207"/>
        <v>0</v>
      </c>
      <c r="P1038" s="44">
        <f t="shared" ca="1" si="208"/>
        <v>0</v>
      </c>
      <c r="Q1038" s="44">
        <f t="shared" ca="1" si="209"/>
        <v>0</v>
      </c>
      <c r="R1038" s="28">
        <f t="shared" ca="1" si="211"/>
        <v>7.6344211016142547E-4</v>
      </c>
    </row>
    <row r="1039" spans="3:18">
      <c r="C1039" s="121"/>
      <c r="D1039" s="123">
        <f t="shared" ref="D1039:E1102" si="212">A1039/A$18</f>
        <v>0</v>
      </c>
      <c r="E1039" s="123">
        <f t="shared" si="212"/>
        <v>0</v>
      </c>
      <c r="F1039" s="44">
        <f t="shared" ref="F1039:G1102" si="213">$C1039*D1039</f>
        <v>0</v>
      </c>
      <c r="G1039" s="44">
        <f t="shared" si="213"/>
        <v>0</v>
      </c>
      <c r="H1039" s="44">
        <f t="shared" si="201"/>
        <v>0</v>
      </c>
      <c r="I1039" s="44">
        <f t="shared" si="202"/>
        <v>0</v>
      </c>
      <c r="J1039" s="44">
        <f t="shared" si="203"/>
        <v>0</v>
      </c>
      <c r="K1039" s="44">
        <f t="shared" si="204"/>
        <v>0</v>
      </c>
      <c r="L1039" s="44">
        <f t="shared" si="205"/>
        <v>0</v>
      </c>
      <c r="M1039" s="44">
        <f t="shared" ca="1" si="210"/>
        <v>-7.6344211016142547E-4</v>
      </c>
      <c r="N1039" s="44">
        <f t="shared" ca="1" si="206"/>
        <v>0</v>
      </c>
      <c r="O1039" s="124">
        <f t="shared" ca="1" si="207"/>
        <v>0</v>
      </c>
      <c r="P1039" s="44">
        <f t="shared" ca="1" si="208"/>
        <v>0</v>
      </c>
      <c r="Q1039" s="44">
        <f t="shared" ca="1" si="209"/>
        <v>0</v>
      </c>
      <c r="R1039" s="28">
        <f t="shared" ca="1" si="211"/>
        <v>7.6344211016142547E-4</v>
      </c>
    </row>
    <row r="1040" spans="3:18">
      <c r="C1040" s="121"/>
      <c r="D1040" s="123">
        <f t="shared" si="212"/>
        <v>0</v>
      </c>
      <c r="E1040" s="123">
        <f t="shared" si="212"/>
        <v>0</v>
      </c>
      <c r="F1040" s="44">
        <f t="shared" si="213"/>
        <v>0</v>
      </c>
      <c r="G1040" s="44">
        <f t="shared" si="213"/>
        <v>0</v>
      </c>
      <c r="H1040" s="44">
        <f t="shared" ref="H1040:H1103" si="214">C1040*D1040*D1040</f>
        <v>0</v>
      </c>
      <c r="I1040" s="44">
        <f t="shared" ref="I1040:I1103" si="215">C1040*D1040*D1040*D1040</f>
        <v>0</v>
      </c>
      <c r="J1040" s="44">
        <f t="shared" ref="J1040:J1103" si="216">C1040*D1040*D1040*D1040*D1040</f>
        <v>0</v>
      </c>
      <c r="K1040" s="44">
        <f t="shared" ref="K1040:K1103" si="217">C1040*E1040*D1040</f>
        <v>0</v>
      </c>
      <c r="L1040" s="44">
        <f t="shared" ref="L1040:L1103" si="218">C1040*E1040*D1040*D1040</f>
        <v>0</v>
      </c>
      <c r="M1040" s="44">
        <f t="shared" ca="1" si="210"/>
        <v>-7.6344211016142547E-4</v>
      </c>
      <c r="N1040" s="44">
        <f t="shared" ref="N1040:N1103" ca="1" si="219">C1040*(M1040-E1040)^2</f>
        <v>0</v>
      </c>
      <c r="O1040" s="124">
        <f t="shared" ref="O1040:O1103" ca="1" si="220">(C1040*O$1-O$2*F1040+O$3*H1040)^2</f>
        <v>0</v>
      </c>
      <c r="P1040" s="44">
        <f t="shared" ref="P1040:P1103" ca="1" si="221">(-C1040*O$2+O$4*F1040-O$5*H1040)^2</f>
        <v>0</v>
      </c>
      <c r="Q1040" s="44">
        <f t="shared" ref="Q1040:Q1103" ca="1" si="222">+(C1040*O$3-F1040*O$5+H1040*O$6)^2</f>
        <v>0</v>
      </c>
      <c r="R1040" s="28">
        <f t="shared" ca="1" si="211"/>
        <v>7.6344211016142547E-4</v>
      </c>
    </row>
    <row r="1041" spans="3:18">
      <c r="C1041" s="121"/>
      <c r="D1041" s="123">
        <f t="shared" si="212"/>
        <v>0</v>
      </c>
      <c r="E1041" s="123">
        <f t="shared" si="212"/>
        <v>0</v>
      </c>
      <c r="F1041" s="44">
        <f t="shared" si="213"/>
        <v>0</v>
      </c>
      <c r="G1041" s="44">
        <f t="shared" si="213"/>
        <v>0</v>
      </c>
      <c r="H1041" s="44">
        <f t="shared" si="214"/>
        <v>0</v>
      </c>
      <c r="I1041" s="44">
        <f t="shared" si="215"/>
        <v>0</v>
      </c>
      <c r="J1041" s="44">
        <f t="shared" si="216"/>
        <v>0</v>
      </c>
      <c r="K1041" s="44">
        <f t="shared" si="217"/>
        <v>0</v>
      </c>
      <c r="L1041" s="44">
        <f t="shared" si="218"/>
        <v>0</v>
      </c>
      <c r="M1041" s="44">
        <f t="shared" ca="1" si="210"/>
        <v>-7.6344211016142547E-4</v>
      </c>
      <c r="N1041" s="44">
        <f t="shared" ca="1" si="219"/>
        <v>0</v>
      </c>
      <c r="O1041" s="124">
        <f t="shared" ca="1" si="220"/>
        <v>0</v>
      </c>
      <c r="P1041" s="44">
        <f t="shared" ca="1" si="221"/>
        <v>0</v>
      </c>
      <c r="Q1041" s="44">
        <f t="shared" ca="1" si="222"/>
        <v>0</v>
      </c>
      <c r="R1041" s="28">
        <f t="shared" ca="1" si="211"/>
        <v>7.6344211016142547E-4</v>
      </c>
    </row>
    <row r="1042" spans="3:18">
      <c r="C1042" s="121"/>
      <c r="D1042" s="123">
        <f t="shared" si="212"/>
        <v>0</v>
      </c>
      <c r="E1042" s="123">
        <f t="shared" si="212"/>
        <v>0</v>
      </c>
      <c r="F1042" s="44">
        <f t="shared" si="213"/>
        <v>0</v>
      </c>
      <c r="G1042" s="44">
        <f t="shared" si="213"/>
        <v>0</v>
      </c>
      <c r="H1042" s="44">
        <f t="shared" si="214"/>
        <v>0</v>
      </c>
      <c r="I1042" s="44">
        <f t="shared" si="215"/>
        <v>0</v>
      </c>
      <c r="J1042" s="44">
        <f t="shared" si="216"/>
        <v>0</v>
      </c>
      <c r="K1042" s="44">
        <f t="shared" si="217"/>
        <v>0</v>
      </c>
      <c r="L1042" s="44">
        <f t="shared" si="218"/>
        <v>0</v>
      </c>
      <c r="M1042" s="44">
        <f t="shared" ca="1" si="210"/>
        <v>-7.6344211016142547E-4</v>
      </c>
      <c r="N1042" s="44">
        <f t="shared" ca="1" si="219"/>
        <v>0</v>
      </c>
      <c r="O1042" s="124">
        <f t="shared" ca="1" si="220"/>
        <v>0</v>
      </c>
      <c r="P1042" s="44">
        <f t="shared" ca="1" si="221"/>
        <v>0</v>
      </c>
      <c r="Q1042" s="44">
        <f t="shared" ca="1" si="222"/>
        <v>0</v>
      </c>
      <c r="R1042" s="28">
        <f t="shared" ca="1" si="211"/>
        <v>7.6344211016142547E-4</v>
      </c>
    </row>
    <row r="1043" spans="3:18">
      <c r="C1043" s="121"/>
      <c r="D1043" s="123">
        <f t="shared" si="212"/>
        <v>0</v>
      </c>
      <c r="E1043" s="123">
        <f t="shared" si="212"/>
        <v>0</v>
      </c>
      <c r="F1043" s="44">
        <f t="shared" si="213"/>
        <v>0</v>
      </c>
      <c r="G1043" s="44">
        <f t="shared" si="213"/>
        <v>0</v>
      </c>
      <c r="H1043" s="44">
        <f t="shared" si="214"/>
        <v>0</v>
      </c>
      <c r="I1043" s="44">
        <f t="shared" si="215"/>
        <v>0</v>
      </c>
      <c r="J1043" s="44">
        <f t="shared" si="216"/>
        <v>0</v>
      </c>
      <c r="K1043" s="44">
        <f t="shared" si="217"/>
        <v>0</v>
      </c>
      <c r="L1043" s="44">
        <f t="shared" si="218"/>
        <v>0</v>
      </c>
      <c r="M1043" s="44">
        <f t="shared" ca="1" si="210"/>
        <v>-7.6344211016142547E-4</v>
      </c>
      <c r="N1043" s="44">
        <f t="shared" ca="1" si="219"/>
        <v>0</v>
      </c>
      <c r="O1043" s="124">
        <f t="shared" ca="1" si="220"/>
        <v>0</v>
      </c>
      <c r="P1043" s="44">
        <f t="shared" ca="1" si="221"/>
        <v>0</v>
      </c>
      <c r="Q1043" s="44">
        <f t="shared" ca="1" si="222"/>
        <v>0</v>
      </c>
      <c r="R1043" s="28">
        <f t="shared" ca="1" si="211"/>
        <v>7.6344211016142547E-4</v>
      </c>
    </row>
    <row r="1044" spans="3:18">
      <c r="C1044" s="121"/>
      <c r="D1044" s="123">
        <f t="shared" si="212"/>
        <v>0</v>
      </c>
      <c r="E1044" s="123">
        <f t="shared" si="212"/>
        <v>0</v>
      </c>
      <c r="F1044" s="44">
        <f t="shared" si="213"/>
        <v>0</v>
      </c>
      <c r="G1044" s="44">
        <f t="shared" si="213"/>
        <v>0</v>
      </c>
      <c r="H1044" s="44">
        <f t="shared" si="214"/>
        <v>0</v>
      </c>
      <c r="I1044" s="44">
        <f t="shared" si="215"/>
        <v>0</v>
      </c>
      <c r="J1044" s="44">
        <f t="shared" si="216"/>
        <v>0</v>
      </c>
      <c r="K1044" s="44">
        <f t="shared" si="217"/>
        <v>0</v>
      </c>
      <c r="L1044" s="44">
        <f t="shared" si="218"/>
        <v>0</v>
      </c>
      <c r="M1044" s="44">
        <f t="shared" ca="1" si="210"/>
        <v>-7.6344211016142547E-4</v>
      </c>
      <c r="N1044" s="44">
        <f t="shared" ca="1" si="219"/>
        <v>0</v>
      </c>
      <c r="O1044" s="124">
        <f t="shared" ca="1" si="220"/>
        <v>0</v>
      </c>
      <c r="P1044" s="44">
        <f t="shared" ca="1" si="221"/>
        <v>0</v>
      </c>
      <c r="Q1044" s="44">
        <f t="shared" ca="1" si="222"/>
        <v>0</v>
      </c>
      <c r="R1044" s="28">
        <f t="shared" ca="1" si="211"/>
        <v>7.6344211016142547E-4</v>
      </c>
    </row>
    <row r="1045" spans="3:18">
      <c r="C1045" s="121"/>
      <c r="D1045" s="123">
        <f t="shared" si="212"/>
        <v>0</v>
      </c>
      <c r="E1045" s="123">
        <f t="shared" si="212"/>
        <v>0</v>
      </c>
      <c r="F1045" s="44">
        <f t="shared" si="213"/>
        <v>0</v>
      </c>
      <c r="G1045" s="44">
        <f t="shared" si="213"/>
        <v>0</v>
      </c>
      <c r="H1045" s="44">
        <f t="shared" si="214"/>
        <v>0</v>
      </c>
      <c r="I1045" s="44">
        <f t="shared" si="215"/>
        <v>0</v>
      </c>
      <c r="J1045" s="44">
        <f t="shared" si="216"/>
        <v>0</v>
      </c>
      <c r="K1045" s="44">
        <f t="shared" si="217"/>
        <v>0</v>
      </c>
      <c r="L1045" s="44">
        <f t="shared" si="218"/>
        <v>0</v>
      </c>
      <c r="M1045" s="44">
        <f t="shared" ref="M1045:M1108" ca="1" si="223">+E$4+E$5*D1045+E$6*D1045^2</f>
        <v>-7.6344211016142547E-4</v>
      </c>
      <c r="N1045" s="44">
        <f t="shared" ca="1" si="219"/>
        <v>0</v>
      </c>
      <c r="O1045" s="124">
        <f t="shared" ca="1" si="220"/>
        <v>0</v>
      </c>
      <c r="P1045" s="44">
        <f t="shared" ca="1" si="221"/>
        <v>0</v>
      </c>
      <c r="Q1045" s="44">
        <f t="shared" ca="1" si="222"/>
        <v>0</v>
      </c>
      <c r="R1045" s="28">
        <f t="shared" ref="R1045:R1108" ca="1" si="224">+E1045-M1045</f>
        <v>7.6344211016142547E-4</v>
      </c>
    </row>
    <row r="1046" spans="3:18">
      <c r="C1046" s="121"/>
      <c r="D1046" s="123">
        <f t="shared" si="212"/>
        <v>0</v>
      </c>
      <c r="E1046" s="123">
        <f t="shared" si="212"/>
        <v>0</v>
      </c>
      <c r="F1046" s="44">
        <f t="shared" si="213"/>
        <v>0</v>
      </c>
      <c r="G1046" s="44">
        <f t="shared" si="213"/>
        <v>0</v>
      </c>
      <c r="H1046" s="44">
        <f t="shared" si="214"/>
        <v>0</v>
      </c>
      <c r="I1046" s="44">
        <f t="shared" si="215"/>
        <v>0</v>
      </c>
      <c r="J1046" s="44">
        <f t="shared" si="216"/>
        <v>0</v>
      </c>
      <c r="K1046" s="44">
        <f t="shared" si="217"/>
        <v>0</v>
      </c>
      <c r="L1046" s="44">
        <f t="shared" si="218"/>
        <v>0</v>
      </c>
      <c r="M1046" s="44">
        <f t="shared" ca="1" si="223"/>
        <v>-7.6344211016142547E-4</v>
      </c>
      <c r="N1046" s="44">
        <f t="shared" ca="1" si="219"/>
        <v>0</v>
      </c>
      <c r="O1046" s="124">
        <f t="shared" ca="1" si="220"/>
        <v>0</v>
      </c>
      <c r="P1046" s="44">
        <f t="shared" ca="1" si="221"/>
        <v>0</v>
      </c>
      <c r="Q1046" s="44">
        <f t="shared" ca="1" si="222"/>
        <v>0</v>
      </c>
      <c r="R1046" s="28">
        <f t="shared" ca="1" si="224"/>
        <v>7.6344211016142547E-4</v>
      </c>
    </row>
    <row r="1047" spans="3:18">
      <c r="C1047" s="121"/>
      <c r="D1047" s="123">
        <f t="shared" si="212"/>
        <v>0</v>
      </c>
      <c r="E1047" s="123">
        <f t="shared" si="212"/>
        <v>0</v>
      </c>
      <c r="F1047" s="44">
        <f t="shared" si="213"/>
        <v>0</v>
      </c>
      <c r="G1047" s="44">
        <f t="shared" si="213"/>
        <v>0</v>
      </c>
      <c r="H1047" s="44">
        <f t="shared" si="214"/>
        <v>0</v>
      </c>
      <c r="I1047" s="44">
        <f t="shared" si="215"/>
        <v>0</v>
      </c>
      <c r="J1047" s="44">
        <f t="shared" si="216"/>
        <v>0</v>
      </c>
      <c r="K1047" s="44">
        <f t="shared" si="217"/>
        <v>0</v>
      </c>
      <c r="L1047" s="44">
        <f t="shared" si="218"/>
        <v>0</v>
      </c>
      <c r="M1047" s="44">
        <f t="shared" ca="1" si="223"/>
        <v>-7.6344211016142547E-4</v>
      </c>
      <c r="N1047" s="44">
        <f t="shared" ca="1" si="219"/>
        <v>0</v>
      </c>
      <c r="O1047" s="124">
        <f t="shared" ca="1" si="220"/>
        <v>0</v>
      </c>
      <c r="P1047" s="44">
        <f t="shared" ca="1" si="221"/>
        <v>0</v>
      </c>
      <c r="Q1047" s="44">
        <f t="shared" ca="1" si="222"/>
        <v>0</v>
      </c>
      <c r="R1047" s="28">
        <f t="shared" ca="1" si="224"/>
        <v>7.6344211016142547E-4</v>
      </c>
    </row>
    <row r="1048" spans="3:18">
      <c r="C1048" s="121"/>
      <c r="D1048" s="123">
        <f t="shared" si="212"/>
        <v>0</v>
      </c>
      <c r="E1048" s="123">
        <f t="shared" si="212"/>
        <v>0</v>
      </c>
      <c r="F1048" s="44">
        <f t="shared" si="213"/>
        <v>0</v>
      </c>
      <c r="G1048" s="44">
        <f t="shared" si="213"/>
        <v>0</v>
      </c>
      <c r="H1048" s="44">
        <f t="shared" si="214"/>
        <v>0</v>
      </c>
      <c r="I1048" s="44">
        <f t="shared" si="215"/>
        <v>0</v>
      </c>
      <c r="J1048" s="44">
        <f t="shared" si="216"/>
        <v>0</v>
      </c>
      <c r="K1048" s="44">
        <f t="shared" si="217"/>
        <v>0</v>
      </c>
      <c r="L1048" s="44">
        <f t="shared" si="218"/>
        <v>0</v>
      </c>
      <c r="M1048" s="44">
        <f t="shared" ca="1" si="223"/>
        <v>-7.6344211016142547E-4</v>
      </c>
      <c r="N1048" s="44">
        <f t="shared" ca="1" si="219"/>
        <v>0</v>
      </c>
      <c r="O1048" s="124">
        <f t="shared" ca="1" si="220"/>
        <v>0</v>
      </c>
      <c r="P1048" s="44">
        <f t="shared" ca="1" si="221"/>
        <v>0</v>
      </c>
      <c r="Q1048" s="44">
        <f t="shared" ca="1" si="222"/>
        <v>0</v>
      </c>
      <c r="R1048" s="28">
        <f t="shared" ca="1" si="224"/>
        <v>7.6344211016142547E-4</v>
      </c>
    </row>
    <row r="1049" spans="3:18">
      <c r="C1049" s="121"/>
      <c r="D1049" s="123">
        <f t="shared" si="212"/>
        <v>0</v>
      </c>
      <c r="E1049" s="123">
        <f t="shared" si="212"/>
        <v>0</v>
      </c>
      <c r="F1049" s="44">
        <f t="shared" si="213"/>
        <v>0</v>
      </c>
      <c r="G1049" s="44">
        <f t="shared" si="213"/>
        <v>0</v>
      </c>
      <c r="H1049" s="44">
        <f t="shared" si="214"/>
        <v>0</v>
      </c>
      <c r="I1049" s="44">
        <f t="shared" si="215"/>
        <v>0</v>
      </c>
      <c r="J1049" s="44">
        <f t="shared" si="216"/>
        <v>0</v>
      </c>
      <c r="K1049" s="44">
        <f t="shared" si="217"/>
        <v>0</v>
      </c>
      <c r="L1049" s="44">
        <f t="shared" si="218"/>
        <v>0</v>
      </c>
      <c r="M1049" s="44">
        <f t="shared" ca="1" si="223"/>
        <v>-7.6344211016142547E-4</v>
      </c>
      <c r="N1049" s="44">
        <f t="shared" ca="1" si="219"/>
        <v>0</v>
      </c>
      <c r="O1049" s="124">
        <f t="shared" ca="1" si="220"/>
        <v>0</v>
      </c>
      <c r="P1049" s="44">
        <f t="shared" ca="1" si="221"/>
        <v>0</v>
      </c>
      <c r="Q1049" s="44">
        <f t="shared" ca="1" si="222"/>
        <v>0</v>
      </c>
      <c r="R1049" s="28">
        <f t="shared" ca="1" si="224"/>
        <v>7.6344211016142547E-4</v>
      </c>
    </row>
    <row r="1050" spans="3:18">
      <c r="C1050" s="121"/>
      <c r="D1050" s="123">
        <f t="shared" si="212"/>
        <v>0</v>
      </c>
      <c r="E1050" s="123">
        <f t="shared" si="212"/>
        <v>0</v>
      </c>
      <c r="F1050" s="44">
        <f t="shared" si="213"/>
        <v>0</v>
      </c>
      <c r="G1050" s="44">
        <f t="shared" si="213"/>
        <v>0</v>
      </c>
      <c r="H1050" s="44">
        <f t="shared" si="214"/>
        <v>0</v>
      </c>
      <c r="I1050" s="44">
        <f t="shared" si="215"/>
        <v>0</v>
      </c>
      <c r="J1050" s="44">
        <f t="shared" si="216"/>
        <v>0</v>
      </c>
      <c r="K1050" s="44">
        <f t="shared" si="217"/>
        <v>0</v>
      </c>
      <c r="L1050" s="44">
        <f t="shared" si="218"/>
        <v>0</v>
      </c>
      <c r="M1050" s="44">
        <f t="shared" ca="1" si="223"/>
        <v>-7.6344211016142547E-4</v>
      </c>
      <c r="N1050" s="44">
        <f t="shared" ca="1" si="219"/>
        <v>0</v>
      </c>
      <c r="O1050" s="124">
        <f t="shared" ca="1" si="220"/>
        <v>0</v>
      </c>
      <c r="P1050" s="44">
        <f t="shared" ca="1" si="221"/>
        <v>0</v>
      </c>
      <c r="Q1050" s="44">
        <f t="shared" ca="1" si="222"/>
        <v>0</v>
      </c>
      <c r="R1050" s="28">
        <f t="shared" ca="1" si="224"/>
        <v>7.6344211016142547E-4</v>
      </c>
    </row>
    <row r="1051" spans="3:18">
      <c r="C1051" s="121"/>
      <c r="D1051" s="123">
        <f t="shared" si="212"/>
        <v>0</v>
      </c>
      <c r="E1051" s="123">
        <f t="shared" si="212"/>
        <v>0</v>
      </c>
      <c r="F1051" s="44">
        <f t="shared" si="213"/>
        <v>0</v>
      </c>
      <c r="G1051" s="44">
        <f t="shared" si="213"/>
        <v>0</v>
      </c>
      <c r="H1051" s="44">
        <f t="shared" si="214"/>
        <v>0</v>
      </c>
      <c r="I1051" s="44">
        <f t="shared" si="215"/>
        <v>0</v>
      </c>
      <c r="J1051" s="44">
        <f t="shared" si="216"/>
        <v>0</v>
      </c>
      <c r="K1051" s="44">
        <f t="shared" si="217"/>
        <v>0</v>
      </c>
      <c r="L1051" s="44">
        <f t="shared" si="218"/>
        <v>0</v>
      </c>
      <c r="M1051" s="44">
        <f t="shared" ca="1" si="223"/>
        <v>-7.6344211016142547E-4</v>
      </c>
      <c r="N1051" s="44">
        <f t="shared" ca="1" si="219"/>
        <v>0</v>
      </c>
      <c r="O1051" s="124">
        <f t="shared" ca="1" si="220"/>
        <v>0</v>
      </c>
      <c r="P1051" s="44">
        <f t="shared" ca="1" si="221"/>
        <v>0</v>
      </c>
      <c r="Q1051" s="44">
        <f t="shared" ca="1" si="222"/>
        <v>0</v>
      </c>
      <c r="R1051" s="28">
        <f t="shared" ca="1" si="224"/>
        <v>7.6344211016142547E-4</v>
      </c>
    </row>
    <row r="1052" spans="3:18">
      <c r="C1052" s="121"/>
      <c r="D1052" s="123">
        <f t="shared" si="212"/>
        <v>0</v>
      </c>
      <c r="E1052" s="123">
        <f t="shared" si="212"/>
        <v>0</v>
      </c>
      <c r="F1052" s="44">
        <f t="shared" si="213"/>
        <v>0</v>
      </c>
      <c r="G1052" s="44">
        <f t="shared" si="213"/>
        <v>0</v>
      </c>
      <c r="H1052" s="44">
        <f t="shared" si="214"/>
        <v>0</v>
      </c>
      <c r="I1052" s="44">
        <f t="shared" si="215"/>
        <v>0</v>
      </c>
      <c r="J1052" s="44">
        <f t="shared" si="216"/>
        <v>0</v>
      </c>
      <c r="K1052" s="44">
        <f t="shared" si="217"/>
        <v>0</v>
      </c>
      <c r="L1052" s="44">
        <f t="shared" si="218"/>
        <v>0</v>
      </c>
      <c r="M1052" s="44">
        <f t="shared" ca="1" si="223"/>
        <v>-7.6344211016142547E-4</v>
      </c>
      <c r="N1052" s="44">
        <f t="shared" ca="1" si="219"/>
        <v>0</v>
      </c>
      <c r="O1052" s="124">
        <f t="shared" ca="1" si="220"/>
        <v>0</v>
      </c>
      <c r="P1052" s="44">
        <f t="shared" ca="1" si="221"/>
        <v>0</v>
      </c>
      <c r="Q1052" s="44">
        <f t="shared" ca="1" si="222"/>
        <v>0</v>
      </c>
      <c r="R1052" s="28">
        <f t="shared" ca="1" si="224"/>
        <v>7.6344211016142547E-4</v>
      </c>
    </row>
    <row r="1053" spans="3:18">
      <c r="C1053" s="121"/>
      <c r="D1053" s="123">
        <f t="shared" si="212"/>
        <v>0</v>
      </c>
      <c r="E1053" s="123">
        <f t="shared" si="212"/>
        <v>0</v>
      </c>
      <c r="F1053" s="44">
        <f t="shared" si="213"/>
        <v>0</v>
      </c>
      <c r="G1053" s="44">
        <f t="shared" si="213"/>
        <v>0</v>
      </c>
      <c r="H1053" s="44">
        <f t="shared" si="214"/>
        <v>0</v>
      </c>
      <c r="I1053" s="44">
        <f t="shared" si="215"/>
        <v>0</v>
      </c>
      <c r="J1053" s="44">
        <f t="shared" si="216"/>
        <v>0</v>
      </c>
      <c r="K1053" s="44">
        <f t="shared" si="217"/>
        <v>0</v>
      </c>
      <c r="L1053" s="44">
        <f t="shared" si="218"/>
        <v>0</v>
      </c>
      <c r="M1053" s="44">
        <f t="shared" ca="1" si="223"/>
        <v>-7.6344211016142547E-4</v>
      </c>
      <c r="N1053" s="44">
        <f t="shared" ca="1" si="219"/>
        <v>0</v>
      </c>
      <c r="O1053" s="124">
        <f t="shared" ca="1" si="220"/>
        <v>0</v>
      </c>
      <c r="P1053" s="44">
        <f t="shared" ca="1" si="221"/>
        <v>0</v>
      </c>
      <c r="Q1053" s="44">
        <f t="shared" ca="1" si="222"/>
        <v>0</v>
      </c>
      <c r="R1053" s="28">
        <f t="shared" ca="1" si="224"/>
        <v>7.6344211016142547E-4</v>
      </c>
    </row>
    <row r="1054" spans="3:18">
      <c r="C1054" s="121"/>
      <c r="D1054" s="123">
        <f t="shared" si="212"/>
        <v>0</v>
      </c>
      <c r="E1054" s="123">
        <f t="shared" si="212"/>
        <v>0</v>
      </c>
      <c r="F1054" s="44">
        <f t="shared" si="213"/>
        <v>0</v>
      </c>
      <c r="G1054" s="44">
        <f t="shared" si="213"/>
        <v>0</v>
      </c>
      <c r="H1054" s="44">
        <f t="shared" si="214"/>
        <v>0</v>
      </c>
      <c r="I1054" s="44">
        <f t="shared" si="215"/>
        <v>0</v>
      </c>
      <c r="J1054" s="44">
        <f t="shared" si="216"/>
        <v>0</v>
      </c>
      <c r="K1054" s="44">
        <f t="shared" si="217"/>
        <v>0</v>
      </c>
      <c r="L1054" s="44">
        <f t="shared" si="218"/>
        <v>0</v>
      </c>
      <c r="M1054" s="44">
        <f t="shared" ca="1" si="223"/>
        <v>-7.6344211016142547E-4</v>
      </c>
      <c r="N1054" s="44">
        <f t="shared" ca="1" si="219"/>
        <v>0</v>
      </c>
      <c r="O1054" s="124">
        <f t="shared" ca="1" si="220"/>
        <v>0</v>
      </c>
      <c r="P1054" s="44">
        <f t="shared" ca="1" si="221"/>
        <v>0</v>
      </c>
      <c r="Q1054" s="44">
        <f t="shared" ca="1" si="222"/>
        <v>0</v>
      </c>
      <c r="R1054" s="28">
        <f t="shared" ca="1" si="224"/>
        <v>7.6344211016142547E-4</v>
      </c>
    </row>
    <row r="1055" spans="3:18">
      <c r="C1055" s="121"/>
      <c r="D1055" s="123">
        <f t="shared" si="212"/>
        <v>0</v>
      </c>
      <c r="E1055" s="123">
        <f t="shared" si="212"/>
        <v>0</v>
      </c>
      <c r="F1055" s="44">
        <f t="shared" si="213"/>
        <v>0</v>
      </c>
      <c r="G1055" s="44">
        <f t="shared" si="213"/>
        <v>0</v>
      </c>
      <c r="H1055" s="44">
        <f t="shared" si="214"/>
        <v>0</v>
      </c>
      <c r="I1055" s="44">
        <f t="shared" si="215"/>
        <v>0</v>
      </c>
      <c r="J1055" s="44">
        <f t="shared" si="216"/>
        <v>0</v>
      </c>
      <c r="K1055" s="44">
        <f t="shared" si="217"/>
        <v>0</v>
      </c>
      <c r="L1055" s="44">
        <f t="shared" si="218"/>
        <v>0</v>
      </c>
      <c r="M1055" s="44">
        <f t="shared" ca="1" si="223"/>
        <v>-7.6344211016142547E-4</v>
      </c>
      <c r="N1055" s="44">
        <f t="shared" ca="1" si="219"/>
        <v>0</v>
      </c>
      <c r="O1055" s="124">
        <f t="shared" ca="1" si="220"/>
        <v>0</v>
      </c>
      <c r="P1055" s="44">
        <f t="shared" ca="1" si="221"/>
        <v>0</v>
      </c>
      <c r="Q1055" s="44">
        <f t="shared" ca="1" si="222"/>
        <v>0</v>
      </c>
      <c r="R1055" s="28">
        <f t="shared" ca="1" si="224"/>
        <v>7.6344211016142547E-4</v>
      </c>
    </row>
    <row r="1056" spans="3:18">
      <c r="C1056" s="121"/>
      <c r="D1056" s="123">
        <f t="shared" si="212"/>
        <v>0</v>
      </c>
      <c r="E1056" s="123">
        <f t="shared" si="212"/>
        <v>0</v>
      </c>
      <c r="F1056" s="44">
        <f t="shared" si="213"/>
        <v>0</v>
      </c>
      <c r="G1056" s="44">
        <f t="shared" si="213"/>
        <v>0</v>
      </c>
      <c r="H1056" s="44">
        <f t="shared" si="214"/>
        <v>0</v>
      </c>
      <c r="I1056" s="44">
        <f t="shared" si="215"/>
        <v>0</v>
      </c>
      <c r="J1056" s="44">
        <f t="shared" si="216"/>
        <v>0</v>
      </c>
      <c r="K1056" s="44">
        <f t="shared" si="217"/>
        <v>0</v>
      </c>
      <c r="L1056" s="44">
        <f t="shared" si="218"/>
        <v>0</v>
      </c>
      <c r="M1056" s="44">
        <f t="shared" ca="1" si="223"/>
        <v>-7.6344211016142547E-4</v>
      </c>
      <c r="N1056" s="44">
        <f t="shared" ca="1" si="219"/>
        <v>0</v>
      </c>
      <c r="O1056" s="124">
        <f t="shared" ca="1" si="220"/>
        <v>0</v>
      </c>
      <c r="P1056" s="44">
        <f t="shared" ca="1" si="221"/>
        <v>0</v>
      </c>
      <c r="Q1056" s="44">
        <f t="shared" ca="1" si="222"/>
        <v>0</v>
      </c>
      <c r="R1056" s="28">
        <f t="shared" ca="1" si="224"/>
        <v>7.6344211016142547E-4</v>
      </c>
    </row>
    <row r="1057" spans="3:18">
      <c r="C1057" s="121"/>
      <c r="D1057" s="123">
        <f t="shared" si="212"/>
        <v>0</v>
      </c>
      <c r="E1057" s="123">
        <f t="shared" si="212"/>
        <v>0</v>
      </c>
      <c r="F1057" s="44">
        <f t="shared" si="213"/>
        <v>0</v>
      </c>
      <c r="G1057" s="44">
        <f t="shared" si="213"/>
        <v>0</v>
      </c>
      <c r="H1057" s="44">
        <f t="shared" si="214"/>
        <v>0</v>
      </c>
      <c r="I1057" s="44">
        <f t="shared" si="215"/>
        <v>0</v>
      </c>
      <c r="J1057" s="44">
        <f t="shared" si="216"/>
        <v>0</v>
      </c>
      <c r="K1057" s="44">
        <f t="shared" si="217"/>
        <v>0</v>
      </c>
      <c r="L1057" s="44">
        <f t="shared" si="218"/>
        <v>0</v>
      </c>
      <c r="M1057" s="44">
        <f t="shared" ca="1" si="223"/>
        <v>-7.6344211016142547E-4</v>
      </c>
      <c r="N1057" s="44">
        <f t="shared" ca="1" si="219"/>
        <v>0</v>
      </c>
      <c r="O1057" s="124">
        <f t="shared" ca="1" si="220"/>
        <v>0</v>
      </c>
      <c r="P1057" s="44">
        <f t="shared" ca="1" si="221"/>
        <v>0</v>
      </c>
      <c r="Q1057" s="44">
        <f t="shared" ca="1" si="222"/>
        <v>0</v>
      </c>
      <c r="R1057" s="28">
        <f t="shared" ca="1" si="224"/>
        <v>7.6344211016142547E-4</v>
      </c>
    </row>
    <row r="1058" spans="3:18">
      <c r="C1058" s="121"/>
      <c r="D1058" s="123">
        <f t="shared" si="212"/>
        <v>0</v>
      </c>
      <c r="E1058" s="123">
        <f t="shared" si="212"/>
        <v>0</v>
      </c>
      <c r="F1058" s="44">
        <f t="shared" si="213"/>
        <v>0</v>
      </c>
      <c r="G1058" s="44">
        <f t="shared" si="213"/>
        <v>0</v>
      </c>
      <c r="H1058" s="44">
        <f t="shared" si="214"/>
        <v>0</v>
      </c>
      <c r="I1058" s="44">
        <f t="shared" si="215"/>
        <v>0</v>
      </c>
      <c r="J1058" s="44">
        <f t="shared" si="216"/>
        <v>0</v>
      </c>
      <c r="K1058" s="44">
        <f t="shared" si="217"/>
        <v>0</v>
      </c>
      <c r="L1058" s="44">
        <f t="shared" si="218"/>
        <v>0</v>
      </c>
      <c r="M1058" s="44">
        <f t="shared" ca="1" si="223"/>
        <v>-7.6344211016142547E-4</v>
      </c>
      <c r="N1058" s="44">
        <f t="shared" ca="1" si="219"/>
        <v>0</v>
      </c>
      <c r="O1058" s="124">
        <f t="shared" ca="1" si="220"/>
        <v>0</v>
      </c>
      <c r="P1058" s="44">
        <f t="shared" ca="1" si="221"/>
        <v>0</v>
      </c>
      <c r="Q1058" s="44">
        <f t="shared" ca="1" si="222"/>
        <v>0</v>
      </c>
      <c r="R1058" s="28">
        <f t="shared" ca="1" si="224"/>
        <v>7.6344211016142547E-4</v>
      </c>
    </row>
    <row r="1059" spans="3:18">
      <c r="C1059" s="121"/>
      <c r="D1059" s="123">
        <f t="shared" si="212"/>
        <v>0</v>
      </c>
      <c r="E1059" s="123">
        <f t="shared" si="212"/>
        <v>0</v>
      </c>
      <c r="F1059" s="44">
        <f t="shared" si="213"/>
        <v>0</v>
      </c>
      <c r="G1059" s="44">
        <f t="shared" si="213"/>
        <v>0</v>
      </c>
      <c r="H1059" s="44">
        <f t="shared" si="214"/>
        <v>0</v>
      </c>
      <c r="I1059" s="44">
        <f t="shared" si="215"/>
        <v>0</v>
      </c>
      <c r="J1059" s="44">
        <f t="shared" si="216"/>
        <v>0</v>
      </c>
      <c r="K1059" s="44">
        <f t="shared" si="217"/>
        <v>0</v>
      </c>
      <c r="L1059" s="44">
        <f t="shared" si="218"/>
        <v>0</v>
      </c>
      <c r="M1059" s="44">
        <f t="shared" ca="1" si="223"/>
        <v>-7.6344211016142547E-4</v>
      </c>
      <c r="N1059" s="44">
        <f t="shared" ca="1" si="219"/>
        <v>0</v>
      </c>
      <c r="O1059" s="124">
        <f t="shared" ca="1" si="220"/>
        <v>0</v>
      </c>
      <c r="P1059" s="44">
        <f t="shared" ca="1" si="221"/>
        <v>0</v>
      </c>
      <c r="Q1059" s="44">
        <f t="shared" ca="1" si="222"/>
        <v>0</v>
      </c>
      <c r="R1059" s="28">
        <f t="shared" ca="1" si="224"/>
        <v>7.6344211016142547E-4</v>
      </c>
    </row>
    <row r="1060" spans="3:18">
      <c r="C1060" s="121"/>
      <c r="D1060" s="123">
        <f t="shared" si="212"/>
        <v>0</v>
      </c>
      <c r="E1060" s="123">
        <f t="shared" si="212"/>
        <v>0</v>
      </c>
      <c r="F1060" s="44">
        <f t="shared" si="213"/>
        <v>0</v>
      </c>
      <c r="G1060" s="44">
        <f t="shared" si="213"/>
        <v>0</v>
      </c>
      <c r="H1060" s="44">
        <f t="shared" si="214"/>
        <v>0</v>
      </c>
      <c r="I1060" s="44">
        <f t="shared" si="215"/>
        <v>0</v>
      </c>
      <c r="J1060" s="44">
        <f t="shared" si="216"/>
        <v>0</v>
      </c>
      <c r="K1060" s="44">
        <f t="shared" si="217"/>
        <v>0</v>
      </c>
      <c r="L1060" s="44">
        <f t="shared" si="218"/>
        <v>0</v>
      </c>
      <c r="M1060" s="44">
        <f t="shared" ca="1" si="223"/>
        <v>-7.6344211016142547E-4</v>
      </c>
      <c r="N1060" s="44">
        <f t="shared" ca="1" si="219"/>
        <v>0</v>
      </c>
      <c r="O1060" s="124">
        <f t="shared" ca="1" si="220"/>
        <v>0</v>
      </c>
      <c r="P1060" s="44">
        <f t="shared" ca="1" si="221"/>
        <v>0</v>
      </c>
      <c r="Q1060" s="44">
        <f t="shared" ca="1" si="222"/>
        <v>0</v>
      </c>
      <c r="R1060" s="28">
        <f t="shared" ca="1" si="224"/>
        <v>7.6344211016142547E-4</v>
      </c>
    </row>
    <row r="1061" spans="3:18">
      <c r="C1061" s="121"/>
      <c r="D1061" s="123">
        <f t="shared" si="212"/>
        <v>0</v>
      </c>
      <c r="E1061" s="123">
        <f t="shared" si="212"/>
        <v>0</v>
      </c>
      <c r="F1061" s="44">
        <f t="shared" si="213"/>
        <v>0</v>
      </c>
      <c r="G1061" s="44">
        <f t="shared" si="213"/>
        <v>0</v>
      </c>
      <c r="H1061" s="44">
        <f t="shared" si="214"/>
        <v>0</v>
      </c>
      <c r="I1061" s="44">
        <f t="shared" si="215"/>
        <v>0</v>
      </c>
      <c r="J1061" s="44">
        <f t="shared" si="216"/>
        <v>0</v>
      </c>
      <c r="K1061" s="44">
        <f t="shared" si="217"/>
        <v>0</v>
      </c>
      <c r="L1061" s="44">
        <f t="shared" si="218"/>
        <v>0</v>
      </c>
      <c r="M1061" s="44">
        <f t="shared" ca="1" si="223"/>
        <v>-7.6344211016142547E-4</v>
      </c>
      <c r="N1061" s="44">
        <f t="shared" ca="1" si="219"/>
        <v>0</v>
      </c>
      <c r="O1061" s="124">
        <f t="shared" ca="1" si="220"/>
        <v>0</v>
      </c>
      <c r="P1061" s="44">
        <f t="shared" ca="1" si="221"/>
        <v>0</v>
      </c>
      <c r="Q1061" s="44">
        <f t="shared" ca="1" si="222"/>
        <v>0</v>
      </c>
      <c r="R1061" s="28">
        <f t="shared" ca="1" si="224"/>
        <v>7.6344211016142547E-4</v>
      </c>
    </row>
    <row r="1062" spans="3:18">
      <c r="C1062" s="121"/>
      <c r="D1062" s="123">
        <f t="shared" si="212"/>
        <v>0</v>
      </c>
      <c r="E1062" s="123">
        <f t="shared" si="212"/>
        <v>0</v>
      </c>
      <c r="F1062" s="44">
        <f t="shared" si="213"/>
        <v>0</v>
      </c>
      <c r="G1062" s="44">
        <f t="shared" si="213"/>
        <v>0</v>
      </c>
      <c r="H1062" s="44">
        <f t="shared" si="214"/>
        <v>0</v>
      </c>
      <c r="I1062" s="44">
        <f t="shared" si="215"/>
        <v>0</v>
      </c>
      <c r="J1062" s="44">
        <f t="shared" si="216"/>
        <v>0</v>
      </c>
      <c r="K1062" s="44">
        <f t="shared" si="217"/>
        <v>0</v>
      </c>
      <c r="L1062" s="44">
        <f t="shared" si="218"/>
        <v>0</v>
      </c>
      <c r="M1062" s="44">
        <f t="shared" ca="1" si="223"/>
        <v>-7.6344211016142547E-4</v>
      </c>
      <c r="N1062" s="44">
        <f t="shared" ca="1" si="219"/>
        <v>0</v>
      </c>
      <c r="O1062" s="124">
        <f t="shared" ca="1" si="220"/>
        <v>0</v>
      </c>
      <c r="P1062" s="44">
        <f t="shared" ca="1" si="221"/>
        <v>0</v>
      </c>
      <c r="Q1062" s="44">
        <f t="shared" ca="1" si="222"/>
        <v>0</v>
      </c>
      <c r="R1062" s="28">
        <f t="shared" ca="1" si="224"/>
        <v>7.6344211016142547E-4</v>
      </c>
    </row>
    <row r="1063" spans="3:18">
      <c r="C1063" s="121"/>
      <c r="D1063" s="123">
        <f t="shared" si="212"/>
        <v>0</v>
      </c>
      <c r="E1063" s="123">
        <f t="shared" si="212"/>
        <v>0</v>
      </c>
      <c r="F1063" s="44">
        <f t="shared" si="213"/>
        <v>0</v>
      </c>
      <c r="G1063" s="44">
        <f t="shared" si="213"/>
        <v>0</v>
      </c>
      <c r="H1063" s="44">
        <f t="shared" si="214"/>
        <v>0</v>
      </c>
      <c r="I1063" s="44">
        <f t="shared" si="215"/>
        <v>0</v>
      </c>
      <c r="J1063" s="44">
        <f t="shared" si="216"/>
        <v>0</v>
      </c>
      <c r="K1063" s="44">
        <f t="shared" si="217"/>
        <v>0</v>
      </c>
      <c r="L1063" s="44">
        <f t="shared" si="218"/>
        <v>0</v>
      </c>
      <c r="M1063" s="44">
        <f t="shared" ca="1" si="223"/>
        <v>-7.6344211016142547E-4</v>
      </c>
      <c r="N1063" s="44">
        <f t="shared" ca="1" si="219"/>
        <v>0</v>
      </c>
      <c r="O1063" s="124">
        <f t="shared" ca="1" si="220"/>
        <v>0</v>
      </c>
      <c r="P1063" s="44">
        <f t="shared" ca="1" si="221"/>
        <v>0</v>
      </c>
      <c r="Q1063" s="44">
        <f t="shared" ca="1" si="222"/>
        <v>0</v>
      </c>
      <c r="R1063" s="28">
        <f t="shared" ca="1" si="224"/>
        <v>7.6344211016142547E-4</v>
      </c>
    </row>
    <row r="1064" spans="3:18">
      <c r="C1064" s="121"/>
      <c r="D1064" s="123">
        <f t="shared" si="212"/>
        <v>0</v>
      </c>
      <c r="E1064" s="123">
        <f t="shared" si="212"/>
        <v>0</v>
      </c>
      <c r="F1064" s="44">
        <f t="shared" si="213"/>
        <v>0</v>
      </c>
      <c r="G1064" s="44">
        <f t="shared" si="213"/>
        <v>0</v>
      </c>
      <c r="H1064" s="44">
        <f t="shared" si="214"/>
        <v>0</v>
      </c>
      <c r="I1064" s="44">
        <f t="shared" si="215"/>
        <v>0</v>
      </c>
      <c r="J1064" s="44">
        <f t="shared" si="216"/>
        <v>0</v>
      </c>
      <c r="K1064" s="44">
        <f t="shared" si="217"/>
        <v>0</v>
      </c>
      <c r="L1064" s="44">
        <f t="shared" si="218"/>
        <v>0</v>
      </c>
      <c r="M1064" s="44">
        <f t="shared" ca="1" si="223"/>
        <v>-7.6344211016142547E-4</v>
      </c>
      <c r="N1064" s="44">
        <f t="shared" ca="1" si="219"/>
        <v>0</v>
      </c>
      <c r="O1064" s="124">
        <f t="shared" ca="1" si="220"/>
        <v>0</v>
      </c>
      <c r="P1064" s="44">
        <f t="shared" ca="1" si="221"/>
        <v>0</v>
      </c>
      <c r="Q1064" s="44">
        <f t="shared" ca="1" si="222"/>
        <v>0</v>
      </c>
      <c r="R1064" s="28">
        <f t="shared" ca="1" si="224"/>
        <v>7.6344211016142547E-4</v>
      </c>
    </row>
    <row r="1065" spans="3:18">
      <c r="C1065" s="121"/>
      <c r="D1065" s="123">
        <f t="shared" si="212"/>
        <v>0</v>
      </c>
      <c r="E1065" s="123">
        <f t="shared" si="212"/>
        <v>0</v>
      </c>
      <c r="F1065" s="44">
        <f t="shared" si="213"/>
        <v>0</v>
      </c>
      <c r="G1065" s="44">
        <f t="shared" si="213"/>
        <v>0</v>
      </c>
      <c r="H1065" s="44">
        <f t="shared" si="214"/>
        <v>0</v>
      </c>
      <c r="I1065" s="44">
        <f t="shared" si="215"/>
        <v>0</v>
      </c>
      <c r="J1065" s="44">
        <f t="shared" si="216"/>
        <v>0</v>
      </c>
      <c r="K1065" s="44">
        <f t="shared" si="217"/>
        <v>0</v>
      </c>
      <c r="L1065" s="44">
        <f t="shared" si="218"/>
        <v>0</v>
      </c>
      <c r="M1065" s="44">
        <f t="shared" ca="1" si="223"/>
        <v>-7.6344211016142547E-4</v>
      </c>
      <c r="N1065" s="44">
        <f t="shared" ca="1" si="219"/>
        <v>0</v>
      </c>
      <c r="O1065" s="124">
        <f t="shared" ca="1" si="220"/>
        <v>0</v>
      </c>
      <c r="P1065" s="44">
        <f t="shared" ca="1" si="221"/>
        <v>0</v>
      </c>
      <c r="Q1065" s="44">
        <f t="shared" ca="1" si="222"/>
        <v>0</v>
      </c>
      <c r="R1065" s="28">
        <f t="shared" ca="1" si="224"/>
        <v>7.6344211016142547E-4</v>
      </c>
    </row>
    <row r="1066" spans="3:18">
      <c r="C1066" s="121"/>
      <c r="D1066" s="123">
        <f t="shared" si="212"/>
        <v>0</v>
      </c>
      <c r="E1066" s="123">
        <f t="shared" si="212"/>
        <v>0</v>
      </c>
      <c r="F1066" s="44">
        <f t="shared" si="213"/>
        <v>0</v>
      </c>
      <c r="G1066" s="44">
        <f t="shared" si="213"/>
        <v>0</v>
      </c>
      <c r="H1066" s="44">
        <f t="shared" si="214"/>
        <v>0</v>
      </c>
      <c r="I1066" s="44">
        <f t="shared" si="215"/>
        <v>0</v>
      </c>
      <c r="J1066" s="44">
        <f t="shared" si="216"/>
        <v>0</v>
      </c>
      <c r="K1066" s="44">
        <f t="shared" si="217"/>
        <v>0</v>
      </c>
      <c r="L1066" s="44">
        <f t="shared" si="218"/>
        <v>0</v>
      </c>
      <c r="M1066" s="44">
        <f t="shared" ca="1" si="223"/>
        <v>-7.6344211016142547E-4</v>
      </c>
      <c r="N1066" s="44">
        <f t="shared" ca="1" si="219"/>
        <v>0</v>
      </c>
      <c r="O1066" s="124">
        <f t="shared" ca="1" si="220"/>
        <v>0</v>
      </c>
      <c r="P1066" s="44">
        <f t="shared" ca="1" si="221"/>
        <v>0</v>
      </c>
      <c r="Q1066" s="44">
        <f t="shared" ca="1" si="222"/>
        <v>0</v>
      </c>
      <c r="R1066" s="28">
        <f t="shared" ca="1" si="224"/>
        <v>7.6344211016142547E-4</v>
      </c>
    </row>
    <row r="1067" spans="3:18">
      <c r="C1067" s="121"/>
      <c r="D1067" s="123">
        <f t="shared" si="212"/>
        <v>0</v>
      </c>
      <c r="E1067" s="123">
        <f t="shared" si="212"/>
        <v>0</v>
      </c>
      <c r="F1067" s="44">
        <f t="shared" si="213"/>
        <v>0</v>
      </c>
      <c r="G1067" s="44">
        <f t="shared" si="213"/>
        <v>0</v>
      </c>
      <c r="H1067" s="44">
        <f t="shared" si="214"/>
        <v>0</v>
      </c>
      <c r="I1067" s="44">
        <f t="shared" si="215"/>
        <v>0</v>
      </c>
      <c r="J1067" s="44">
        <f t="shared" si="216"/>
        <v>0</v>
      </c>
      <c r="K1067" s="44">
        <f t="shared" si="217"/>
        <v>0</v>
      </c>
      <c r="L1067" s="44">
        <f t="shared" si="218"/>
        <v>0</v>
      </c>
      <c r="M1067" s="44">
        <f t="shared" ca="1" si="223"/>
        <v>-7.6344211016142547E-4</v>
      </c>
      <c r="N1067" s="44">
        <f t="shared" ca="1" si="219"/>
        <v>0</v>
      </c>
      <c r="O1067" s="124">
        <f t="shared" ca="1" si="220"/>
        <v>0</v>
      </c>
      <c r="P1067" s="44">
        <f t="shared" ca="1" si="221"/>
        <v>0</v>
      </c>
      <c r="Q1067" s="44">
        <f t="shared" ca="1" si="222"/>
        <v>0</v>
      </c>
      <c r="R1067" s="28">
        <f t="shared" ca="1" si="224"/>
        <v>7.6344211016142547E-4</v>
      </c>
    </row>
    <row r="1068" spans="3:18">
      <c r="C1068" s="121"/>
      <c r="D1068" s="123">
        <f t="shared" si="212"/>
        <v>0</v>
      </c>
      <c r="E1068" s="123">
        <f t="shared" si="212"/>
        <v>0</v>
      </c>
      <c r="F1068" s="44">
        <f t="shared" si="213"/>
        <v>0</v>
      </c>
      <c r="G1068" s="44">
        <f t="shared" si="213"/>
        <v>0</v>
      </c>
      <c r="H1068" s="44">
        <f t="shared" si="214"/>
        <v>0</v>
      </c>
      <c r="I1068" s="44">
        <f t="shared" si="215"/>
        <v>0</v>
      </c>
      <c r="J1068" s="44">
        <f t="shared" si="216"/>
        <v>0</v>
      </c>
      <c r="K1068" s="44">
        <f t="shared" si="217"/>
        <v>0</v>
      </c>
      <c r="L1068" s="44">
        <f t="shared" si="218"/>
        <v>0</v>
      </c>
      <c r="M1068" s="44">
        <f t="shared" ca="1" si="223"/>
        <v>-7.6344211016142547E-4</v>
      </c>
      <c r="N1068" s="44">
        <f t="shared" ca="1" si="219"/>
        <v>0</v>
      </c>
      <c r="O1068" s="124">
        <f t="shared" ca="1" si="220"/>
        <v>0</v>
      </c>
      <c r="P1068" s="44">
        <f t="shared" ca="1" si="221"/>
        <v>0</v>
      </c>
      <c r="Q1068" s="44">
        <f t="shared" ca="1" si="222"/>
        <v>0</v>
      </c>
      <c r="R1068" s="28">
        <f t="shared" ca="1" si="224"/>
        <v>7.6344211016142547E-4</v>
      </c>
    </row>
    <row r="1069" spans="3:18">
      <c r="C1069" s="121"/>
      <c r="D1069" s="123">
        <f t="shared" si="212"/>
        <v>0</v>
      </c>
      <c r="E1069" s="123">
        <f t="shared" si="212"/>
        <v>0</v>
      </c>
      <c r="F1069" s="44">
        <f t="shared" si="213"/>
        <v>0</v>
      </c>
      <c r="G1069" s="44">
        <f t="shared" si="213"/>
        <v>0</v>
      </c>
      <c r="H1069" s="44">
        <f t="shared" si="214"/>
        <v>0</v>
      </c>
      <c r="I1069" s="44">
        <f t="shared" si="215"/>
        <v>0</v>
      </c>
      <c r="J1069" s="44">
        <f t="shared" si="216"/>
        <v>0</v>
      </c>
      <c r="K1069" s="44">
        <f t="shared" si="217"/>
        <v>0</v>
      </c>
      <c r="L1069" s="44">
        <f t="shared" si="218"/>
        <v>0</v>
      </c>
      <c r="M1069" s="44">
        <f t="shared" ca="1" si="223"/>
        <v>-7.6344211016142547E-4</v>
      </c>
      <c r="N1069" s="44">
        <f t="shared" ca="1" si="219"/>
        <v>0</v>
      </c>
      <c r="O1069" s="124">
        <f t="shared" ca="1" si="220"/>
        <v>0</v>
      </c>
      <c r="P1069" s="44">
        <f t="shared" ca="1" si="221"/>
        <v>0</v>
      </c>
      <c r="Q1069" s="44">
        <f t="shared" ca="1" si="222"/>
        <v>0</v>
      </c>
      <c r="R1069" s="28">
        <f t="shared" ca="1" si="224"/>
        <v>7.6344211016142547E-4</v>
      </c>
    </row>
    <row r="1070" spans="3:18">
      <c r="C1070" s="121"/>
      <c r="D1070" s="123">
        <f t="shared" si="212"/>
        <v>0</v>
      </c>
      <c r="E1070" s="123">
        <f t="shared" si="212"/>
        <v>0</v>
      </c>
      <c r="F1070" s="44">
        <f t="shared" si="213"/>
        <v>0</v>
      </c>
      <c r="G1070" s="44">
        <f t="shared" si="213"/>
        <v>0</v>
      </c>
      <c r="H1070" s="44">
        <f t="shared" si="214"/>
        <v>0</v>
      </c>
      <c r="I1070" s="44">
        <f t="shared" si="215"/>
        <v>0</v>
      </c>
      <c r="J1070" s="44">
        <f t="shared" si="216"/>
        <v>0</v>
      </c>
      <c r="K1070" s="44">
        <f t="shared" si="217"/>
        <v>0</v>
      </c>
      <c r="L1070" s="44">
        <f t="shared" si="218"/>
        <v>0</v>
      </c>
      <c r="M1070" s="44">
        <f t="shared" ca="1" si="223"/>
        <v>-7.6344211016142547E-4</v>
      </c>
      <c r="N1070" s="44">
        <f t="shared" ca="1" si="219"/>
        <v>0</v>
      </c>
      <c r="O1070" s="124">
        <f t="shared" ca="1" si="220"/>
        <v>0</v>
      </c>
      <c r="P1070" s="44">
        <f t="shared" ca="1" si="221"/>
        <v>0</v>
      </c>
      <c r="Q1070" s="44">
        <f t="shared" ca="1" si="222"/>
        <v>0</v>
      </c>
      <c r="R1070" s="28">
        <f t="shared" ca="1" si="224"/>
        <v>7.6344211016142547E-4</v>
      </c>
    </row>
    <row r="1071" spans="3:18">
      <c r="C1071" s="121"/>
      <c r="D1071" s="123">
        <f t="shared" si="212"/>
        <v>0</v>
      </c>
      <c r="E1071" s="123">
        <f t="shared" si="212"/>
        <v>0</v>
      </c>
      <c r="F1071" s="44">
        <f t="shared" si="213"/>
        <v>0</v>
      </c>
      <c r="G1071" s="44">
        <f t="shared" si="213"/>
        <v>0</v>
      </c>
      <c r="H1071" s="44">
        <f t="shared" si="214"/>
        <v>0</v>
      </c>
      <c r="I1071" s="44">
        <f t="shared" si="215"/>
        <v>0</v>
      </c>
      <c r="J1071" s="44">
        <f t="shared" si="216"/>
        <v>0</v>
      </c>
      <c r="K1071" s="44">
        <f t="shared" si="217"/>
        <v>0</v>
      </c>
      <c r="L1071" s="44">
        <f t="shared" si="218"/>
        <v>0</v>
      </c>
      <c r="M1071" s="44">
        <f t="shared" ca="1" si="223"/>
        <v>-7.6344211016142547E-4</v>
      </c>
      <c r="N1071" s="44">
        <f t="shared" ca="1" si="219"/>
        <v>0</v>
      </c>
      <c r="O1071" s="124">
        <f t="shared" ca="1" si="220"/>
        <v>0</v>
      </c>
      <c r="P1071" s="44">
        <f t="shared" ca="1" si="221"/>
        <v>0</v>
      </c>
      <c r="Q1071" s="44">
        <f t="shared" ca="1" si="222"/>
        <v>0</v>
      </c>
      <c r="R1071" s="28">
        <f t="shared" ca="1" si="224"/>
        <v>7.6344211016142547E-4</v>
      </c>
    </row>
    <row r="1072" spans="3:18">
      <c r="C1072" s="121"/>
      <c r="D1072" s="123">
        <f t="shared" si="212"/>
        <v>0</v>
      </c>
      <c r="E1072" s="123">
        <f t="shared" si="212"/>
        <v>0</v>
      </c>
      <c r="F1072" s="44">
        <f t="shared" si="213"/>
        <v>0</v>
      </c>
      <c r="G1072" s="44">
        <f t="shared" si="213"/>
        <v>0</v>
      </c>
      <c r="H1072" s="44">
        <f t="shared" si="214"/>
        <v>0</v>
      </c>
      <c r="I1072" s="44">
        <f t="shared" si="215"/>
        <v>0</v>
      </c>
      <c r="J1072" s="44">
        <f t="shared" si="216"/>
        <v>0</v>
      </c>
      <c r="K1072" s="44">
        <f t="shared" si="217"/>
        <v>0</v>
      </c>
      <c r="L1072" s="44">
        <f t="shared" si="218"/>
        <v>0</v>
      </c>
      <c r="M1072" s="44">
        <f t="shared" ca="1" si="223"/>
        <v>-7.6344211016142547E-4</v>
      </c>
      <c r="N1072" s="44">
        <f t="shared" ca="1" si="219"/>
        <v>0</v>
      </c>
      <c r="O1072" s="124">
        <f t="shared" ca="1" si="220"/>
        <v>0</v>
      </c>
      <c r="P1072" s="44">
        <f t="shared" ca="1" si="221"/>
        <v>0</v>
      </c>
      <c r="Q1072" s="44">
        <f t="shared" ca="1" si="222"/>
        <v>0</v>
      </c>
      <c r="R1072" s="28">
        <f t="shared" ca="1" si="224"/>
        <v>7.6344211016142547E-4</v>
      </c>
    </row>
    <row r="1073" spans="3:18">
      <c r="C1073" s="121"/>
      <c r="D1073" s="123">
        <f t="shared" si="212"/>
        <v>0</v>
      </c>
      <c r="E1073" s="123">
        <f t="shared" si="212"/>
        <v>0</v>
      </c>
      <c r="F1073" s="44">
        <f t="shared" si="213"/>
        <v>0</v>
      </c>
      <c r="G1073" s="44">
        <f t="shared" si="213"/>
        <v>0</v>
      </c>
      <c r="H1073" s="44">
        <f t="shared" si="214"/>
        <v>0</v>
      </c>
      <c r="I1073" s="44">
        <f t="shared" si="215"/>
        <v>0</v>
      </c>
      <c r="J1073" s="44">
        <f t="shared" si="216"/>
        <v>0</v>
      </c>
      <c r="K1073" s="44">
        <f t="shared" si="217"/>
        <v>0</v>
      </c>
      <c r="L1073" s="44">
        <f t="shared" si="218"/>
        <v>0</v>
      </c>
      <c r="M1073" s="44">
        <f t="shared" ca="1" si="223"/>
        <v>-7.6344211016142547E-4</v>
      </c>
      <c r="N1073" s="44">
        <f t="shared" ca="1" si="219"/>
        <v>0</v>
      </c>
      <c r="O1073" s="124">
        <f t="shared" ca="1" si="220"/>
        <v>0</v>
      </c>
      <c r="P1073" s="44">
        <f t="shared" ca="1" si="221"/>
        <v>0</v>
      </c>
      <c r="Q1073" s="44">
        <f t="shared" ca="1" si="222"/>
        <v>0</v>
      </c>
      <c r="R1073" s="28">
        <f t="shared" ca="1" si="224"/>
        <v>7.6344211016142547E-4</v>
      </c>
    </row>
    <row r="1074" spans="3:18">
      <c r="C1074" s="121"/>
      <c r="D1074" s="123">
        <f t="shared" si="212"/>
        <v>0</v>
      </c>
      <c r="E1074" s="123">
        <f t="shared" si="212"/>
        <v>0</v>
      </c>
      <c r="F1074" s="44">
        <f t="shared" si="213"/>
        <v>0</v>
      </c>
      <c r="G1074" s="44">
        <f t="shared" si="213"/>
        <v>0</v>
      </c>
      <c r="H1074" s="44">
        <f t="shared" si="214"/>
        <v>0</v>
      </c>
      <c r="I1074" s="44">
        <f t="shared" si="215"/>
        <v>0</v>
      </c>
      <c r="J1074" s="44">
        <f t="shared" si="216"/>
        <v>0</v>
      </c>
      <c r="K1074" s="44">
        <f t="shared" si="217"/>
        <v>0</v>
      </c>
      <c r="L1074" s="44">
        <f t="shared" si="218"/>
        <v>0</v>
      </c>
      <c r="M1074" s="44">
        <f t="shared" ca="1" si="223"/>
        <v>-7.6344211016142547E-4</v>
      </c>
      <c r="N1074" s="44">
        <f t="shared" ca="1" si="219"/>
        <v>0</v>
      </c>
      <c r="O1074" s="124">
        <f t="shared" ca="1" si="220"/>
        <v>0</v>
      </c>
      <c r="P1074" s="44">
        <f t="shared" ca="1" si="221"/>
        <v>0</v>
      </c>
      <c r="Q1074" s="44">
        <f t="shared" ca="1" si="222"/>
        <v>0</v>
      </c>
      <c r="R1074" s="28">
        <f t="shared" ca="1" si="224"/>
        <v>7.6344211016142547E-4</v>
      </c>
    </row>
    <row r="1075" spans="3:18">
      <c r="C1075" s="121"/>
      <c r="D1075" s="123">
        <f t="shared" si="212"/>
        <v>0</v>
      </c>
      <c r="E1075" s="123">
        <f t="shared" si="212"/>
        <v>0</v>
      </c>
      <c r="F1075" s="44">
        <f t="shared" si="213"/>
        <v>0</v>
      </c>
      <c r="G1075" s="44">
        <f t="shared" si="213"/>
        <v>0</v>
      </c>
      <c r="H1075" s="44">
        <f t="shared" si="214"/>
        <v>0</v>
      </c>
      <c r="I1075" s="44">
        <f t="shared" si="215"/>
        <v>0</v>
      </c>
      <c r="J1075" s="44">
        <f t="shared" si="216"/>
        <v>0</v>
      </c>
      <c r="K1075" s="44">
        <f t="shared" si="217"/>
        <v>0</v>
      </c>
      <c r="L1075" s="44">
        <f t="shared" si="218"/>
        <v>0</v>
      </c>
      <c r="M1075" s="44">
        <f t="shared" ca="1" si="223"/>
        <v>-7.6344211016142547E-4</v>
      </c>
      <c r="N1075" s="44">
        <f t="shared" ca="1" si="219"/>
        <v>0</v>
      </c>
      <c r="O1075" s="124">
        <f t="shared" ca="1" si="220"/>
        <v>0</v>
      </c>
      <c r="P1075" s="44">
        <f t="shared" ca="1" si="221"/>
        <v>0</v>
      </c>
      <c r="Q1075" s="44">
        <f t="shared" ca="1" si="222"/>
        <v>0</v>
      </c>
      <c r="R1075" s="28">
        <f t="shared" ca="1" si="224"/>
        <v>7.6344211016142547E-4</v>
      </c>
    </row>
    <row r="1076" spans="3:18">
      <c r="C1076" s="121"/>
      <c r="D1076" s="123">
        <f t="shared" si="212"/>
        <v>0</v>
      </c>
      <c r="E1076" s="123">
        <f t="shared" si="212"/>
        <v>0</v>
      </c>
      <c r="F1076" s="44">
        <f t="shared" si="213"/>
        <v>0</v>
      </c>
      <c r="G1076" s="44">
        <f t="shared" si="213"/>
        <v>0</v>
      </c>
      <c r="H1076" s="44">
        <f t="shared" si="214"/>
        <v>0</v>
      </c>
      <c r="I1076" s="44">
        <f t="shared" si="215"/>
        <v>0</v>
      </c>
      <c r="J1076" s="44">
        <f t="shared" si="216"/>
        <v>0</v>
      </c>
      <c r="K1076" s="44">
        <f t="shared" si="217"/>
        <v>0</v>
      </c>
      <c r="L1076" s="44">
        <f t="shared" si="218"/>
        <v>0</v>
      </c>
      <c r="M1076" s="44">
        <f t="shared" ca="1" si="223"/>
        <v>-7.6344211016142547E-4</v>
      </c>
      <c r="N1076" s="44">
        <f t="shared" ca="1" si="219"/>
        <v>0</v>
      </c>
      <c r="O1076" s="124">
        <f t="shared" ca="1" si="220"/>
        <v>0</v>
      </c>
      <c r="P1076" s="44">
        <f t="shared" ca="1" si="221"/>
        <v>0</v>
      </c>
      <c r="Q1076" s="44">
        <f t="shared" ca="1" si="222"/>
        <v>0</v>
      </c>
      <c r="R1076" s="28">
        <f t="shared" ca="1" si="224"/>
        <v>7.6344211016142547E-4</v>
      </c>
    </row>
    <row r="1077" spans="3:18">
      <c r="C1077" s="121"/>
      <c r="D1077" s="123">
        <f t="shared" si="212"/>
        <v>0</v>
      </c>
      <c r="E1077" s="123">
        <f t="shared" si="212"/>
        <v>0</v>
      </c>
      <c r="F1077" s="44">
        <f t="shared" si="213"/>
        <v>0</v>
      </c>
      <c r="G1077" s="44">
        <f t="shared" si="213"/>
        <v>0</v>
      </c>
      <c r="H1077" s="44">
        <f t="shared" si="214"/>
        <v>0</v>
      </c>
      <c r="I1077" s="44">
        <f t="shared" si="215"/>
        <v>0</v>
      </c>
      <c r="J1077" s="44">
        <f t="shared" si="216"/>
        <v>0</v>
      </c>
      <c r="K1077" s="44">
        <f t="shared" si="217"/>
        <v>0</v>
      </c>
      <c r="L1077" s="44">
        <f t="shared" si="218"/>
        <v>0</v>
      </c>
      <c r="M1077" s="44">
        <f t="shared" ca="1" si="223"/>
        <v>-7.6344211016142547E-4</v>
      </c>
      <c r="N1077" s="44">
        <f t="shared" ca="1" si="219"/>
        <v>0</v>
      </c>
      <c r="O1077" s="124">
        <f t="shared" ca="1" si="220"/>
        <v>0</v>
      </c>
      <c r="P1077" s="44">
        <f t="shared" ca="1" si="221"/>
        <v>0</v>
      </c>
      <c r="Q1077" s="44">
        <f t="shared" ca="1" si="222"/>
        <v>0</v>
      </c>
      <c r="R1077" s="28">
        <f t="shared" ca="1" si="224"/>
        <v>7.6344211016142547E-4</v>
      </c>
    </row>
    <row r="1078" spans="3:18">
      <c r="C1078" s="121"/>
      <c r="D1078" s="123">
        <f t="shared" si="212"/>
        <v>0</v>
      </c>
      <c r="E1078" s="123">
        <f t="shared" si="212"/>
        <v>0</v>
      </c>
      <c r="F1078" s="44">
        <f t="shared" si="213"/>
        <v>0</v>
      </c>
      <c r="G1078" s="44">
        <f t="shared" si="213"/>
        <v>0</v>
      </c>
      <c r="H1078" s="44">
        <f t="shared" si="214"/>
        <v>0</v>
      </c>
      <c r="I1078" s="44">
        <f t="shared" si="215"/>
        <v>0</v>
      </c>
      <c r="J1078" s="44">
        <f t="shared" si="216"/>
        <v>0</v>
      </c>
      <c r="K1078" s="44">
        <f t="shared" si="217"/>
        <v>0</v>
      </c>
      <c r="L1078" s="44">
        <f t="shared" si="218"/>
        <v>0</v>
      </c>
      <c r="M1078" s="44">
        <f t="shared" ca="1" si="223"/>
        <v>-7.6344211016142547E-4</v>
      </c>
      <c r="N1078" s="44">
        <f t="shared" ca="1" si="219"/>
        <v>0</v>
      </c>
      <c r="O1078" s="124">
        <f t="shared" ca="1" si="220"/>
        <v>0</v>
      </c>
      <c r="P1078" s="44">
        <f t="shared" ca="1" si="221"/>
        <v>0</v>
      </c>
      <c r="Q1078" s="44">
        <f t="shared" ca="1" si="222"/>
        <v>0</v>
      </c>
      <c r="R1078" s="28">
        <f t="shared" ca="1" si="224"/>
        <v>7.6344211016142547E-4</v>
      </c>
    </row>
    <row r="1079" spans="3:18">
      <c r="C1079" s="121"/>
      <c r="D1079" s="123">
        <f t="shared" si="212"/>
        <v>0</v>
      </c>
      <c r="E1079" s="123">
        <f t="shared" si="212"/>
        <v>0</v>
      </c>
      <c r="F1079" s="44">
        <f t="shared" si="213"/>
        <v>0</v>
      </c>
      <c r="G1079" s="44">
        <f t="shared" si="213"/>
        <v>0</v>
      </c>
      <c r="H1079" s="44">
        <f t="shared" si="214"/>
        <v>0</v>
      </c>
      <c r="I1079" s="44">
        <f t="shared" si="215"/>
        <v>0</v>
      </c>
      <c r="J1079" s="44">
        <f t="shared" si="216"/>
        <v>0</v>
      </c>
      <c r="K1079" s="44">
        <f t="shared" si="217"/>
        <v>0</v>
      </c>
      <c r="L1079" s="44">
        <f t="shared" si="218"/>
        <v>0</v>
      </c>
      <c r="M1079" s="44">
        <f t="shared" ca="1" si="223"/>
        <v>-7.6344211016142547E-4</v>
      </c>
      <c r="N1079" s="44">
        <f t="shared" ca="1" si="219"/>
        <v>0</v>
      </c>
      <c r="O1079" s="124">
        <f t="shared" ca="1" si="220"/>
        <v>0</v>
      </c>
      <c r="P1079" s="44">
        <f t="shared" ca="1" si="221"/>
        <v>0</v>
      </c>
      <c r="Q1079" s="44">
        <f t="shared" ca="1" si="222"/>
        <v>0</v>
      </c>
      <c r="R1079" s="28">
        <f t="shared" ca="1" si="224"/>
        <v>7.6344211016142547E-4</v>
      </c>
    </row>
    <row r="1080" spans="3:18">
      <c r="C1080" s="121"/>
      <c r="D1080" s="123">
        <f t="shared" si="212"/>
        <v>0</v>
      </c>
      <c r="E1080" s="123">
        <f t="shared" si="212"/>
        <v>0</v>
      </c>
      <c r="F1080" s="44">
        <f t="shared" si="213"/>
        <v>0</v>
      </c>
      <c r="G1080" s="44">
        <f t="shared" si="213"/>
        <v>0</v>
      </c>
      <c r="H1080" s="44">
        <f t="shared" si="214"/>
        <v>0</v>
      </c>
      <c r="I1080" s="44">
        <f t="shared" si="215"/>
        <v>0</v>
      </c>
      <c r="J1080" s="44">
        <f t="shared" si="216"/>
        <v>0</v>
      </c>
      <c r="K1080" s="44">
        <f t="shared" si="217"/>
        <v>0</v>
      </c>
      <c r="L1080" s="44">
        <f t="shared" si="218"/>
        <v>0</v>
      </c>
      <c r="M1080" s="44">
        <f t="shared" ca="1" si="223"/>
        <v>-7.6344211016142547E-4</v>
      </c>
      <c r="N1080" s="44">
        <f t="shared" ca="1" si="219"/>
        <v>0</v>
      </c>
      <c r="O1080" s="124">
        <f t="shared" ca="1" si="220"/>
        <v>0</v>
      </c>
      <c r="P1080" s="44">
        <f t="shared" ca="1" si="221"/>
        <v>0</v>
      </c>
      <c r="Q1080" s="44">
        <f t="shared" ca="1" si="222"/>
        <v>0</v>
      </c>
      <c r="R1080" s="28">
        <f t="shared" ca="1" si="224"/>
        <v>7.6344211016142547E-4</v>
      </c>
    </row>
    <row r="1081" spans="3:18">
      <c r="C1081" s="121"/>
      <c r="D1081" s="123">
        <f t="shared" si="212"/>
        <v>0</v>
      </c>
      <c r="E1081" s="123">
        <f t="shared" si="212"/>
        <v>0</v>
      </c>
      <c r="F1081" s="44">
        <f t="shared" si="213"/>
        <v>0</v>
      </c>
      <c r="G1081" s="44">
        <f t="shared" si="213"/>
        <v>0</v>
      </c>
      <c r="H1081" s="44">
        <f t="shared" si="214"/>
        <v>0</v>
      </c>
      <c r="I1081" s="44">
        <f t="shared" si="215"/>
        <v>0</v>
      </c>
      <c r="J1081" s="44">
        <f t="shared" si="216"/>
        <v>0</v>
      </c>
      <c r="K1081" s="44">
        <f t="shared" si="217"/>
        <v>0</v>
      </c>
      <c r="L1081" s="44">
        <f t="shared" si="218"/>
        <v>0</v>
      </c>
      <c r="M1081" s="44">
        <f t="shared" ca="1" si="223"/>
        <v>-7.6344211016142547E-4</v>
      </c>
      <c r="N1081" s="44">
        <f t="shared" ca="1" si="219"/>
        <v>0</v>
      </c>
      <c r="O1081" s="124">
        <f t="shared" ca="1" si="220"/>
        <v>0</v>
      </c>
      <c r="P1081" s="44">
        <f t="shared" ca="1" si="221"/>
        <v>0</v>
      </c>
      <c r="Q1081" s="44">
        <f t="shared" ca="1" si="222"/>
        <v>0</v>
      </c>
      <c r="R1081" s="28">
        <f t="shared" ca="1" si="224"/>
        <v>7.6344211016142547E-4</v>
      </c>
    </row>
    <row r="1082" spans="3:18">
      <c r="C1082" s="121"/>
      <c r="D1082" s="123">
        <f t="shared" si="212"/>
        <v>0</v>
      </c>
      <c r="E1082" s="123">
        <f t="shared" si="212"/>
        <v>0</v>
      </c>
      <c r="F1082" s="44">
        <f t="shared" si="213"/>
        <v>0</v>
      </c>
      <c r="G1082" s="44">
        <f t="shared" si="213"/>
        <v>0</v>
      </c>
      <c r="H1082" s="44">
        <f t="shared" si="214"/>
        <v>0</v>
      </c>
      <c r="I1082" s="44">
        <f t="shared" si="215"/>
        <v>0</v>
      </c>
      <c r="J1082" s="44">
        <f t="shared" si="216"/>
        <v>0</v>
      </c>
      <c r="K1082" s="44">
        <f t="shared" si="217"/>
        <v>0</v>
      </c>
      <c r="L1082" s="44">
        <f t="shared" si="218"/>
        <v>0</v>
      </c>
      <c r="M1082" s="44">
        <f t="shared" ca="1" si="223"/>
        <v>-7.6344211016142547E-4</v>
      </c>
      <c r="N1082" s="44">
        <f t="shared" ca="1" si="219"/>
        <v>0</v>
      </c>
      <c r="O1082" s="124">
        <f t="shared" ca="1" si="220"/>
        <v>0</v>
      </c>
      <c r="P1082" s="44">
        <f t="shared" ca="1" si="221"/>
        <v>0</v>
      </c>
      <c r="Q1082" s="44">
        <f t="shared" ca="1" si="222"/>
        <v>0</v>
      </c>
      <c r="R1082" s="28">
        <f t="shared" ca="1" si="224"/>
        <v>7.6344211016142547E-4</v>
      </c>
    </row>
    <row r="1083" spans="3:18">
      <c r="C1083" s="121"/>
      <c r="D1083" s="123">
        <f t="shared" si="212"/>
        <v>0</v>
      </c>
      <c r="E1083" s="123">
        <f t="shared" si="212"/>
        <v>0</v>
      </c>
      <c r="F1083" s="44">
        <f t="shared" si="213"/>
        <v>0</v>
      </c>
      <c r="G1083" s="44">
        <f t="shared" si="213"/>
        <v>0</v>
      </c>
      <c r="H1083" s="44">
        <f t="shared" si="214"/>
        <v>0</v>
      </c>
      <c r="I1083" s="44">
        <f t="shared" si="215"/>
        <v>0</v>
      </c>
      <c r="J1083" s="44">
        <f t="shared" si="216"/>
        <v>0</v>
      </c>
      <c r="K1083" s="44">
        <f t="shared" si="217"/>
        <v>0</v>
      </c>
      <c r="L1083" s="44">
        <f t="shared" si="218"/>
        <v>0</v>
      </c>
      <c r="M1083" s="44">
        <f t="shared" ca="1" si="223"/>
        <v>-7.6344211016142547E-4</v>
      </c>
      <c r="N1083" s="44">
        <f t="shared" ca="1" si="219"/>
        <v>0</v>
      </c>
      <c r="O1083" s="124">
        <f t="shared" ca="1" si="220"/>
        <v>0</v>
      </c>
      <c r="P1083" s="44">
        <f t="shared" ca="1" si="221"/>
        <v>0</v>
      </c>
      <c r="Q1083" s="44">
        <f t="shared" ca="1" si="222"/>
        <v>0</v>
      </c>
      <c r="R1083" s="28">
        <f t="shared" ca="1" si="224"/>
        <v>7.6344211016142547E-4</v>
      </c>
    </row>
    <row r="1084" spans="3:18">
      <c r="C1084" s="121"/>
      <c r="D1084" s="123">
        <f t="shared" si="212"/>
        <v>0</v>
      </c>
      <c r="E1084" s="123">
        <f t="shared" si="212"/>
        <v>0</v>
      </c>
      <c r="F1084" s="44">
        <f t="shared" si="213"/>
        <v>0</v>
      </c>
      <c r="G1084" s="44">
        <f t="shared" si="213"/>
        <v>0</v>
      </c>
      <c r="H1084" s="44">
        <f t="shared" si="214"/>
        <v>0</v>
      </c>
      <c r="I1084" s="44">
        <f t="shared" si="215"/>
        <v>0</v>
      </c>
      <c r="J1084" s="44">
        <f t="shared" si="216"/>
        <v>0</v>
      </c>
      <c r="K1084" s="44">
        <f t="shared" si="217"/>
        <v>0</v>
      </c>
      <c r="L1084" s="44">
        <f t="shared" si="218"/>
        <v>0</v>
      </c>
      <c r="M1084" s="44">
        <f t="shared" ca="1" si="223"/>
        <v>-7.6344211016142547E-4</v>
      </c>
      <c r="N1084" s="44">
        <f t="shared" ca="1" si="219"/>
        <v>0</v>
      </c>
      <c r="O1084" s="124">
        <f t="shared" ca="1" si="220"/>
        <v>0</v>
      </c>
      <c r="P1084" s="44">
        <f t="shared" ca="1" si="221"/>
        <v>0</v>
      </c>
      <c r="Q1084" s="44">
        <f t="shared" ca="1" si="222"/>
        <v>0</v>
      </c>
      <c r="R1084" s="28">
        <f t="shared" ca="1" si="224"/>
        <v>7.6344211016142547E-4</v>
      </c>
    </row>
    <row r="1085" spans="3:18">
      <c r="C1085" s="121"/>
      <c r="D1085" s="123">
        <f t="shared" si="212"/>
        <v>0</v>
      </c>
      <c r="E1085" s="123">
        <f t="shared" si="212"/>
        <v>0</v>
      </c>
      <c r="F1085" s="44">
        <f t="shared" si="213"/>
        <v>0</v>
      </c>
      <c r="G1085" s="44">
        <f t="shared" si="213"/>
        <v>0</v>
      </c>
      <c r="H1085" s="44">
        <f t="shared" si="214"/>
        <v>0</v>
      </c>
      <c r="I1085" s="44">
        <f t="shared" si="215"/>
        <v>0</v>
      </c>
      <c r="J1085" s="44">
        <f t="shared" si="216"/>
        <v>0</v>
      </c>
      <c r="K1085" s="44">
        <f t="shared" si="217"/>
        <v>0</v>
      </c>
      <c r="L1085" s="44">
        <f t="shared" si="218"/>
        <v>0</v>
      </c>
      <c r="M1085" s="44">
        <f t="shared" ca="1" si="223"/>
        <v>-7.6344211016142547E-4</v>
      </c>
      <c r="N1085" s="44">
        <f t="shared" ca="1" si="219"/>
        <v>0</v>
      </c>
      <c r="O1085" s="124">
        <f t="shared" ca="1" si="220"/>
        <v>0</v>
      </c>
      <c r="P1085" s="44">
        <f t="shared" ca="1" si="221"/>
        <v>0</v>
      </c>
      <c r="Q1085" s="44">
        <f t="shared" ca="1" si="222"/>
        <v>0</v>
      </c>
      <c r="R1085" s="28">
        <f t="shared" ca="1" si="224"/>
        <v>7.6344211016142547E-4</v>
      </c>
    </row>
    <row r="1086" spans="3:18">
      <c r="C1086" s="121"/>
      <c r="D1086" s="123">
        <f t="shared" si="212"/>
        <v>0</v>
      </c>
      <c r="E1086" s="123">
        <f t="shared" si="212"/>
        <v>0</v>
      </c>
      <c r="F1086" s="44">
        <f t="shared" si="213"/>
        <v>0</v>
      </c>
      <c r="G1086" s="44">
        <f t="shared" si="213"/>
        <v>0</v>
      </c>
      <c r="H1086" s="44">
        <f t="shared" si="214"/>
        <v>0</v>
      </c>
      <c r="I1086" s="44">
        <f t="shared" si="215"/>
        <v>0</v>
      </c>
      <c r="J1086" s="44">
        <f t="shared" si="216"/>
        <v>0</v>
      </c>
      <c r="K1086" s="44">
        <f t="shared" si="217"/>
        <v>0</v>
      </c>
      <c r="L1086" s="44">
        <f t="shared" si="218"/>
        <v>0</v>
      </c>
      <c r="M1086" s="44">
        <f t="shared" ca="1" si="223"/>
        <v>-7.6344211016142547E-4</v>
      </c>
      <c r="N1086" s="44">
        <f t="shared" ca="1" si="219"/>
        <v>0</v>
      </c>
      <c r="O1086" s="124">
        <f t="shared" ca="1" si="220"/>
        <v>0</v>
      </c>
      <c r="P1086" s="44">
        <f t="shared" ca="1" si="221"/>
        <v>0</v>
      </c>
      <c r="Q1086" s="44">
        <f t="shared" ca="1" si="222"/>
        <v>0</v>
      </c>
      <c r="R1086" s="28">
        <f t="shared" ca="1" si="224"/>
        <v>7.6344211016142547E-4</v>
      </c>
    </row>
    <row r="1087" spans="3:18">
      <c r="C1087" s="121"/>
      <c r="D1087" s="123">
        <f t="shared" si="212"/>
        <v>0</v>
      </c>
      <c r="E1087" s="123">
        <f t="shared" si="212"/>
        <v>0</v>
      </c>
      <c r="F1087" s="44">
        <f t="shared" si="213"/>
        <v>0</v>
      </c>
      <c r="G1087" s="44">
        <f t="shared" si="213"/>
        <v>0</v>
      </c>
      <c r="H1087" s="44">
        <f t="shared" si="214"/>
        <v>0</v>
      </c>
      <c r="I1087" s="44">
        <f t="shared" si="215"/>
        <v>0</v>
      </c>
      <c r="J1087" s="44">
        <f t="shared" si="216"/>
        <v>0</v>
      </c>
      <c r="K1087" s="44">
        <f t="shared" si="217"/>
        <v>0</v>
      </c>
      <c r="L1087" s="44">
        <f t="shared" si="218"/>
        <v>0</v>
      </c>
      <c r="M1087" s="44">
        <f t="shared" ca="1" si="223"/>
        <v>-7.6344211016142547E-4</v>
      </c>
      <c r="N1087" s="44">
        <f t="shared" ca="1" si="219"/>
        <v>0</v>
      </c>
      <c r="O1087" s="124">
        <f t="shared" ca="1" si="220"/>
        <v>0</v>
      </c>
      <c r="P1087" s="44">
        <f t="shared" ca="1" si="221"/>
        <v>0</v>
      </c>
      <c r="Q1087" s="44">
        <f t="shared" ca="1" si="222"/>
        <v>0</v>
      </c>
      <c r="R1087" s="28">
        <f t="shared" ca="1" si="224"/>
        <v>7.6344211016142547E-4</v>
      </c>
    </row>
    <row r="1088" spans="3:18">
      <c r="C1088" s="121"/>
      <c r="D1088" s="123">
        <f t="shared" si="212"/>
        <v>0</v>
      </c>
      <c r="E1088" s="123">
        <f t="shared" si="212"/>
        <v>0</v>
      </c>
      <c r="F1088" s="44">
        <f t="shared" si="213"/>
        <v>0</v>
      </c>
      <c r="G1088" s="44">
        <f t="shared" si="213"/>
        <v>0</v>
      </c>
      <c r="H1088" s="44">
        <f t="shared" si="214"/>
        <v>0</v>
      </c>
      <c r="I1088" s="44">
        <f t="shared" si="215"/>
        <v>0</v>
      </c>
      <c r="J1088" s="44">
        <f t="shared" si="216"/>
        <v>0</v>
      </c>
      <c r="K1088" s="44">
        <f t="shared" si="217"/>
        <v>0</v>
      </c>
      <c r="L1088" s="44">
        <f t="shared" si="218"/>
        <v>0</v>
      </c>
      <c r="M1088" s="44">
        <f t="shared" ca="1" si="223"/>
        <v>-7.6344211016142547E-4</v>
      </c>
      <c r="N1088" s="44">
        <f t="shared" ca="1" si="219"/>
        <v>0</v>
      </c>
      <c r="O1088" s="124">
        <f t="shared" ca="1" si="220"/>
        <v>0</v>
      </c>
      <c r="P1088" s="44">
        <f t="shared" ca="1" si="221"/>
        <v>0</v>
      </c>
      <c r="Q1088" s="44">
        <f t="shared" ca="1" si="222"/>
        <v>0</v>
      </c>
      <c r="R1088" s="28">
        <f t="shared" ca="1" si="224"/>
        <v>7.6344211016142547E-4</v>
      </c>
    </row>
    <row r="1089" spans="3:18">
      <c r="C1089" s="121"/>
      <c r="D1089" s="123">
        <f t="shared" si="212"/>
        <v>0</v>
      </c>
      <c r="E1089" s="123">
        <f t="shared" si="212"/>
        <v>0</v>
      </c>
      <c r="F1089" s="44">
        <f t="shared" si="213"/>
        <v>0</v>
      </c>
      <c r="G1089" s="44">
        <f t="shared" si="213"/>
        <v>0</v>
      </c>
      <c r="H1089" s="44">
        <f t="shared" si="214"/>
        <v>0</v>
      </c>
      <c r="I1089" s="44">
        <f t="shared" si="215"/>
        <v>0</v>
      </c>
      <c r="J1089" s="44">
        <f t="shared" si="216"/>
        <v>0</v>
      </c>
      <c r="K1089" s="44">
        <f t="shared" si="217"/>
        <v>0</v>
      </c>
      <c r="L1089" s="44">
        <f t="shared" si="218"/>
        <v>0</v>
      </c>
      <c r="M1089" s="44">
        <f t="shared" ca="1" si="223"/>
        <v>-7.6344211016142547E-4</v>
      </c>
      <c r="N1089" s="44">
        <f t="shared" ca="1" si="219"/>
        <v>0</v>
      </c>
      <c r="O1089" s="124">
        <f t="shared" ca="1" si="220"/>
        <v>0</v>
      </c>
      <c r="P1089" s="44">
        <f t="shared" ca="1" si="221"/>
        <v>0</v>
      </c>
      <c r="Q1089" s="44">
        <f t="shared" ca="1" si="222"/>
        <v>0</v>
      </c>
      <c r="R1089" s="28">
        <f t="shared" ca="1" si="224"/>
        <v>7.6344211016142547E-4</v>
      </c>
    </row>
    <row r="1090" spans="3:18">
      <c r="C1090" s="121"/>
      <c r="D1090" s="123">
        <f t="shared" si="212"/>
        <v>0</v>
      </c>
      <c r="E1090" s="123">
        <f t="shared" si="212"/>
        <v>0</v>
      </c>
      <c r="F1090" s="44">
        <f t="shared" si="213"/>
        <v>0</v>
      </c>
      <c r="G1090" s="44">
        <f t="shared" si="213"/>
        <v>0</v>
      </c>
      <c r="H1090" s="44">
        <f t="shared" si="214"/>
        <v>0</v>
      </c>
      <c r="I1090" s="44">
        <f t="shared" si="215"/>
        <v>0</v>
      </c>
      <c r="J1090" s="44">
        <f t="shared" si="216"/>
        <v>0</v>
      </c>
      <c r="K1090" s="44">
        <f t="shared" si="217"/>
        <v>0</v>
      </c>
      <c r="L1090" s="44">
        <f t="shared" si="218"/>
        <v>0</v>
      </c>
      <c r="M1090" s="44">
        <f t="shared" ca="1" si="223"/>
        <v>-7.6344211016142547E-4</v>
      </c>
      <c r="N1090" s="44">
        <f t="shared" ca="1" si="219"/>
        <v>0</v>
      </c>
      <c r="O1090" s="124">
        <f t="shared" ca="1" si="220"/>
        <v>0</v>
      </c>
      <c r="P1090" s="44">
        <f t="shared" ca="1" si="221"/>
        <v>0</v>
      </c>
      <c r="Q1090" s="44">
        <f t="shared" ca="1" si="222"/>
        <v>0</v>
      </c>
      <c r="R1090" s="28">
        <f t="shared" ca="1" si="224"/>
        <v>7.6344211016142547E-4</v>
      </c>
    </row>
    <row r="1091" spans="3:18">
      <c r="C1091" s="121"/>
      <c r="D1091" s="123">
        <f t="shared" si="212"/>
        <v>0</v>
      </c>
      <c r="E1091" s="123">
        <f t="shared" si="212"/>
        <v>0</v>
      </c>
      <c r="F1091" s="44">
        <f t="shared" si="213"/>
        <v>0</v>
      </c>
      <c r="G1091" s="44">
        <f t="shared" si="213"/>
        <v>0</v>
      </c>
      <c r="H1091" s="44">
        <f t="shared" si="214"/>
        <v>0</v>
      </c>
      <c r="I1091" s="44">
        <f t="shared" si="215"/>
        <v>0</v>
      </c>
      <c r="J1091" s="44">
        <f t="shared" si="216"/>
        <v>0</v>
      </c>
      <c r="K1091" s="44">
        <f t="shared" si="217"/>
        <v>0</v>
      </c>
      <c r="L1091" s="44">
        <f t="shared" si="218"/>
        <v>0</v>
      </c>
      <c r="M1091" s="44">
        <f t="shared" ca="1" si="223"/>
        <v>-7.6344211016142547E-4</v>
      </c>
      <c r="N1091" s="44">
        <f t="shared" ca="1" si="219"/>
        <v>0</v>
      </c>
      <c r="O1091" s="124">
        <f t="shared" ca="1" si="220"/>
        <v>0</v>
      </c>
      <c r="P1091" s="44">
        <f t="shared" ca="1" si="221"/>
        <v>0</v>
      </c>
      <c r="Q1091" s="44">
        <f t="shared" ca="1" si="222"/>
        <v>0</v>
      </c>
      <c r="R1091" s="28">
        <f t="shared" ca="1" si="224"/>
        <v>7.6344211016142547E-4</v>
      </c>
    </row>
    <row r="1092" spans="3:18">
      <c r="C1092" s="121"/>
      <c r="D1092" s="123">
        <f t="shared" si="212"/>
        <v>0</v>
      </c>
      <c r="E1092" s="123">
        <f t="shared" si="212"/>
        <v>0</v>
      </c>
      <c r="F1092" s="44">
        <f t="shared" si="213"/>
        <v>0</v>
      </c>
      <c r="G1092" s="44">
        <f t="shared" si="213"/>
        <v>0</v>
      </c>
      <c r="H1092" s="44">
        <f t="shared" si="214"/>
        <v>0</v>
      </c>
      <c r="I1092" s="44">
        <f t="shared" si="215"/>
        <v>0</v>
      </c>
      <c r="J1092" s="44">
        <f t="shared" si="216"/>
        <v>0</v>
      </c>
      <c r="K1092" s="44">
        <f t="shared" si="217"/>
        <v>0</v>
      </c>
      <c r="L1092" s="44">
        <f t="shared" si="218"/>
        <v>0</v>
      </c>
      <c r="M1092" s="44">
        <f t="shared" ca="1" si="223"/>
        <v>-7.6344211016142547E-4</v>
      </c>
      <c r="N1092" s="44">
        <f t="shared" ca="1" si="219"/>
        <v>0</v>
      </c>
      <c r="O1092" s="124">
        <f t="shared" ca="1" si="220"/>
        <v>0</v>
      </c>
      <c r="P1092" s="44">
        <f t="shared" ca="1" si="221"/>
        <v>0</v>
      </c>
      <c r="Q1092" s="44">
        <f t="shared" ca="1" si="222"/>
        <v>0</v>
      </c>
      <c r="R1092" s="28">
        <f t="shared" ca="1" si="224"/>
        <v>7.6344211016142547E-4</v>
      </c>
    </row>
    <row r="1093" spans="3:18">
      <c r="C1093" s="121"/>
      <c r="D1093" s="123">
        <f t="shared" si="212"/>
        <v>0</v>
      </c>
      <c r="E1093" s="123">
        <f t="shared" si="212"/>
        <v>0</v>
      </c>
      <c r="F1093" s="44">
        <f t="shared" si="213"/>
        <v>0</v>
      </c>
      <c r="G1093" s="44">
        <f t="shared" si="213"/>
        <v>0</v>
      </c>
      <c r="H1093" s="44">
        <f t="shared" si="214"/>
        <v>0</v>
      </c>
      <c r="I1093" s="44">
        <f t="shared" si="215"/>
        <v>0</v>
      </c>
      <c r="J1093" s="44">
        <f t="shared" si="216"/>
        <v>0</v>
      </c>
      <c r="K1093" s="44">
        <f t="shared" si="217"/>
        <v>0</v>
      </c>
      <c r="L1093" s="44">
        <f t="shared" si="218"/>
        <v>0</v>
      </c>
      <c r="M1093" s="44">
        <f t="shared" ca="1" si="223"/>
        <v>-7.6344211016142547E-4</v>
      </c>
      <c r="N1093" s="44">
        <f t="shared" ca="1" si="219"/>
        <v>0</v>
      </c>
      <c r="O1093" s="124">
        <f t="shared" ca="1" si="220"/>
        <v>0</v>
      </c>
      <c r="P1093" s="44">
        <f t="shared" ca="1" si="221"/>
        <v>0</v>
      </c>
      <c r="Q1093" s="44">
        <f t="shared" ca="1" si="222"/>
        <v>0</v>
      </c>
      <c r="R1093" s="28">
        <f t="shared" ca="1" si="224"/>
        <v>7.6344211016142547E-4</v>
      </c>
    </row>
    <row r="1094" spans="3:18">
      <c r="C1094" s="121"/>
      <c r="D1094" s="123">
        <f t="shared" si="212"/>
        <v>0</v>
      </c>
      <c r="E1094" s="123">
        <f t="shared" si="212"/>
        <v>0</v>
      </c>
      <c r="F1094" s="44">
        <f t="shared" si="213"/>
        <v>0</v>
      </c>
      <c r="G1094" s="44">
        <f t="shared" si="213"/>
        <v>0</v>
      </c>
      <c r="H1094" s="44">
        <f t="shared" si="214"/>
        <v>0</v>
      </c>
      <c r="I1094" s="44">
        <f t="shared" si="215"/>
        <v>0</v>
      </c>
      <c r="J1094" s="44">
        <f t="shared" si="216"/>
        <v>0</v>
      </c>
      <c r="K1094" s="44">
        <f t="shared" si="217"/>
        <v>0</v>
      </c>
      <c r="L1094" s="44">
        <f t="shared" si="218"/>
        <v>0</v>
      </c>
      <c r="M1094" s="44">
        <f t="shared" ca="1" si="223"/>
        <v>-7.6344211016142547E-4</v>
      </c>
      <c r="N1094" s="44">
        <f t="shared" ca="1" si="219"/>
        <v>0</v>
      </c>
      <c r="O1094" s="124">
        <f t="shared" ca="1" si="220"/>
        <v>0</v>
      </c>
      <c r="P1094" s="44">
        <f t="shared" ca="1" si="221"/>
        <v>0</v>
      </c>
      <c r="Q1094" s="44">
        <f t="shared" ca="1" si="222"/>
        <v>0</v>
      </c>
      <c r="R1094" s="28">
        <f t="shared" ca="1" si="224"/>
        <v>7.6344211016142547E-4</v>
      </c>
    </row>
    <row r="1095" spans="3:18">
      <c r="C1095" s="121"/>
      <c r="D1095" s="123">
        <f t="shared" si="212"/>
        <v>0</v>
      </c>
      <c r="E1095" s="123">
        <f t="shared" si="212"/>
        <v>0</v>
      </c>
      <c r="F1095" s="44">
        <f t="shared" si="213"/>
        <v>0</v>
      </c>
      <c r="G1095" s="44">
        <f t="shared" si="213"/>
        <v>0</v>
      </c>
      <c r="H1095" s="44">
        <f t="shared" si="214"/>
        <v>0</v>
      </c>
      <c r="I1095" s="44">
        <f t="shared" si="215"/>
        <v>0</v>
      </c>
      <c r="J1095" s="44">
        <f t="shared" si="216"/>
        <v>0</v>
      </c>
      <c r="K1095" s="44">
        <f t="shared" si="217"/>
        <v>0</v>
      </c>
      <c r="L1095" s="44">
        <f t="shared" si="218"/>
        <v>0</v>
      </c>
      <c r="M1095" s="44">
        <f t="shared" ca="1" si="223"/>
        <v>-7.6344211016142547E-4</v>
      </c>
      <c r="N1095" s="44">
        <f t="shared" ca="1" si="219"/>
        <v>0</v>
      </c>
      <c r="O1095" s="124">
        <f t="shared" ca="1" si="220"/>
        <v>0</v>
      </c>
      <c r="P1095" s="44">
        <f t="shared" ca="1" si="221"/>
        <v>0</v>
      </c>
      <c r="Q1095" s="44">
        <f t="shared" ca="1" si="222"/>
        <v>0</v>
      </c>
      <c r="R1095" s="28">
        <f t="shared" ca="1" si="224"/>
        <v>7.6344211016142547E-4</v>
      </c>
    </row>
    <row r="1096" spans="3:18">
      <c r="C1096" s="121"/>
      <c r="D1096" s="123">
        <f t="shared" si="212"/>
        <v>0</v>
      </c>
      <c r="E1096" s="123">
        <f t="shared" si="212"/>
        <v>0</v>
      </c>
      <c r="F1096" s="44">
        <f t="shared" si="213"/>
        <v>0</v>
      </c>
      <c r="G1096" s="44">
        <f t="shared" si="213"/>
        <v>0</v>
      </c>
      <c r="H1096" s="44">
        <f t="shared" si="214"/>
        <v>0</v>
      </c>
      <c r="I1096" s="44">
        <f t="shared" si="215"/>
        <v>0</v>
      </c>
      <c r="J1096" s="44">
        <f t="shared" si="216"/>
        <v>0</v>
      </c>
      <c r="K1096" s="44">
        <f t="shared" si="217"/>
        <v>0</v>
      </c>
      <c r="L1096" s="44">
        <f t="shared" si="218"/>
        <v>0</v>
      </c>
      <c r="M1096" s="44">
        <f t="shared" ca="1" si="223"/>
        <v>-7.6344211016142547E-4</v>
      </c>
      <c r="N1096" s="44">
        <f t="shared" ca="1" si="219"/>
        <v>0</v>
      </c>
      <c r="O1096" s="124">
        <f t="shared" ca="1" si="220"/>
        <v>0</v>
      </c>
      <c r="P1096" s="44">
        <f t="shared" ca="1" si="221"/>
        <v>0</v>
      </c>
      <c r="Q1096" s="44">
        <f t="shared" ca="1" si="222"/>
        <v>0</v>
      </c>
      <c r="R1096" s="28">
        <f t="shared" ca="1" si="224"/>
        <v>7.6344211016142547E-4</v>
      </c>
    </row>
    <row r="1097" spans="3:18">
      <c r="C1097" s="121"/>
      <c r="D1097" s="123">
        <f t="shared" si="212"/>
        <v>0</v>
      </c>
      <c r="E1097" s="123">
        <f t="shared" si="212"/>
        <v>0</v>
      </c>
      <c r="F1097" s="44">
        <f t="shared" si="213"/>
        <v>0</v>
      </c>
      <c r="G1097" s="44">
        <f t="shared" si="213"/>
        <v>0</v>
      </c>
      <c r="H1097" s="44">
        <f t="shared" si="214"/>
        <v>0</v>
      </c>
      <c r="I1097" s="44">
        <f t="shared" si="215"/>
        <v>0</v>
      </c>
      <c r="J1097" s="44">
        <f t="shared" si="216"/>
        <v>0</v>
      </c>
      <c r="K1097" s="44">
        <f t="shared" si="217"/>
        <v>0</v>
      </c>
      <c r="L1097" s="44">
        <f t="shared" si="218"/>
        <v>0</v>
      </c>
      <c r="M1097" s="44">
        <f t="shared" ca="1" si="223"/>
        <v>-7.6344211016142547E-4</v>
      </c>
      <c r="N1097" s="44">
        <f t="shared" ca="1" si="219"/>
        <v>0</v>
      </c>
      <c r="O1097" s="124">
        <f t="shared" ca="1" si="220"/>
        <v>0</v>
      </c>
      <c r="P1097" s="44">
        <f t="shared" ca="1" si="221"/>
        <v>0</v>
      </c>
      <c r="Q1097" s="44">
        <f t="shared" ca="1" si="222"/>
        <v>0</v>
      </c>
      <c r="R1097" s="28">
        <f t="shared" ca="1" si="224"/>
        <v>7.6344211016142547E-4</v>
      </c>
    </row>
    <row r="1098" spans="3:18">
      <c r="C1098" s="121"/>
      <c r="D1098" s="123">
        <f t="shared" si="212"/>
        <v>0</v>
      </c>
      <c r="E1098" s="123">
        <f t="shared" si="212"/>
        <v>0</v>
      </c>
      <c r="F1098" s="44">
        <f t="shared" si="213"/>
        <v>0</v>
      </c>
      <c r="G1098" s="44">
        <f t="shared" si="213"/>
        <v>0</v>
      </c>
      <c r="H1098" s="44">
        <f t="shared" si="214"/>
        <v>0</v>
      </c>
      <c r="I1098" s="44">
        <f t="shared" si="215"/>
        <v>0</v>
      </c>
      <c r="J1098" s="44">
        <f t="shared" si="216"/>
        <v>0</v>
      </c>
      <c r="K1098" s="44">
        <f t="shared" si="217"/>
        <v>0</v>
      </c>
      <c r="L1098" s="44">
        <f t="shared" si="218"/>
        <v>0</v>
      </c>
      <c r="M1098" s="44">
        <f t="shared" ca="1" si="223"/>
        <v>-7.6344211016142547E-4</v>
      </c>
      <c r="N1098" s="44">
        <f t="shared" ca="1" si="219"/>
        <v>0</v>
      </c>
      <c r="O1098" s="124">
        <f t="shared" ca="1" si="220"/>
        <v>0</v>
      </c>
      <c r="P1098" s="44">
        <f t="shared" ca="1" si="221"/>
        <v>0</v>
      </c>
      <c r="Q1098" s="44">
        <f t="shared" ca="1" si="222"/>
        <v>0</v>
      </c>
      <c r="R1098" s="28">
        <f t="shared" ca="1" si="224"/>
        <v>7.6344211016142547E-4</v>
      </c>
    </row>
    <row r="1099" spans="3:18">
      <c r="C1099" s="121"/>
      <c r="D1099" s="123">
        <f t="shared" si="212"/>
        <v>0</v>
      </c>
      <c r="E1099" s="123">
        <f t="shared" si="212"/>
        <v>0</v>
      </c>
      <c r="F1099" s="44">
        <f t="shared" si="213"/>
        <v>0</v>
      </c>
      <c r="G1099" s="44">
        <f t="shared" si="213"/>
        <v>0</v>
      </c>
      <c r="H1099" s="44">
        <f t="shared" si="214"/>
        <v>0</v>
      </c>
      <c r="I1099" s="44">
        <f t="shared" si="215"/>
        <v>0</v>
      </c>
      <c r="J1099" s="44">
        <f t="shared" si="216"/>
        <v>0</v>
      </c>
      <c r="K1099" s="44">
        <f t="shared" si="217"/>
        <v>0</v>
      </c>
      <c r="L1099" s="44">
        <f t="shared" si="218"/>
        <v>0</v>
      </c>
      <c r="M1099" s="44">
        <f t="shared" ca="1" si="223"/>
        <v>-7.6344211016142547E-4</v>
      </c>
      <c r="N1099" s="44">
        <f t="shared" ca="1" si="219"/>
        <v>0</v>
      </c>
      <c r="O1099" s="124">
        <f t="shared" ca="1" si="220"/>
        <v>0</v>
      </c>
      <c r="P1099" s="44">
        <f t="shared" ca="1" si="221"/>
        <v>0</v>
      </c>
      <c r="Q1099" s="44">
        <f t="shared" ca="1" si="222"/>
        <v>0</v>
      </c>
      <c r="R1099" s="28">
        <f t="shared" ca="1" si="224"/>
        <v>7.6344211016142547E-4</v>
      </c>
    </row>
    <row r="1100" spans="3:18">
      <c r="C1100" s="121"/>
      <c r="D1100" s="123">
        <f t="shared" si="212"/>
        <v>0</v>
      </c>
      <c r="E1100" s="123">
        <f t="shared" si="212"/>
        <v>0</v>
      </c>
      <c r="F1100" s="44">
        <f t="shared" si="213"/>
        <v>0</v>
      </c>
      <c r="G1100" s="44">
        <f t="shared" si="213"/>
        <v>0</v>
      </c>
      <c r="H1100" s="44">
        <f t="shared" si="214"/>
        <v>0</v>
      </c>
      <c r="I1100" s="44">
        <f t="shared" si="215"/>
        <v>0</v>
      </c>
      <c r="J1100" s="44">
        <f t="shared" si="216"/>
        <v>0</v>
      </c>
      <c r="K1100" s="44">
        <f t="shared" si="217"/>
        <v>0</v>
      </c>
      <c r="L1100" s="44">
        <f t="shared" si="218"/>
        <v>0</v>
      </c>
      <c r="M1100" s="44">
        <f t="shared" ca="1" si="223"/>
        <v>-7.6344211016142547E-4</v>
      </c>
      <c r="N1100" s="44">
        <f t="shared" ca="1" si="219"/>
        <v>0</v>
      </c>
      <c r="O1100" s="124">
        <f t="shared" ca="1" si="220"/>
        <v>0</v>
      </c>
      <c r="P1100" s="44">
        <f t="shared" ca="1" si="221"/>
        <v>0</v>
      </c>
      <c r="Q1100" s="44">
        <f t="shared" ca="1" si="222"/>
        <v>0</v>
      </c>
      <c r="R1100" s="28">
        <f t="shared" ca="1" si="224"/>
        <v>7.6344211016142547E-4</v>
      </c>
    </row>
    <row r="1101" spans="3:18">
      <c r="C1101" s="121"/>
      <c r="D1101" s="123">
        <f t="shared" si="212"/>
        <v>0</v>
      </c>
      <c r="E1101" s="123">
        <f t="shared" si="212"/>
        <v>0</v>
      </c>
      <c r="F1101" s="44">
        <f t="shared" si="213"/>
        <v>0</v>
      </c>
      <c r="G1101" s="44">
        <f t="shared" si="213"/>
        <v>0</v>
      </c>
      <c r="H1101" s="44">
        <f t="shared" si="214"/>
        <v>0</v>
      </c>
      <c r="I1101" s="44">
        <f t="shared" si="215"/>
        <v>0</v>
      </c>
      <c r="J1101" s="44">
        <f t="shared" si="216"/>
        <v>0</v>
      </c>
      <c r="K1101" s="44">
        <f t="shared" si="217"/>
        <v>0</v>
      </c>
      <c r="L1101" s="44">
        <f t="shared" si="218"/>
        <v>0</v>
      </c>
      <c r="M1101" s="44">
        <f t="shared" ca="1" si="223"/>
        <v>-7.6344211016142547E-4</v>
      </c>
      <c r="N1101" s="44">
        <f t="shared" ca="1" si="219"/>
        <v>0</v>
      </c>
      <c r="O1101" s="124">
        <f t="shared" ca="1" si="220"/>
        <v>0</v>
      </c>
      <c r="P1101" s="44">
        <f t="shared" ca="1" si="221"/>
        <v>0</v>
      </c>
      <c r="Q1101" s="44">
        <f t="shared" ca="1" si="222"/>
        <v>0</v>
      </c>
      <c r="R1101" s="28">
        <f t="shared" ca="1" si="224"/>
        <v>7.6344211016142547E-4</v>
      </c>
    </row>
    <row r="1102" spans="3:18">
      <c r="C1102" s="121"/>
      <c r="D1102" s="123">
        <f t="shared" si="212"/>
        <v>0</v>
      </c>
      <c r="E1102" s="123">
        <f t="shared" si="212"/>
        <v>0</v>
      </c>
      <c r="F1102" s="44">
        <f t="shared" si="213"/>
        <v>0</v>
      </c>
      <c r="G1102" s="44">
        <f t="shared" si="213"/>
        <v>0</v>
      </c>
      <c r="H1102" s="44">
        <f t="shared" si="214"/>
        <v>0</v>
      </c>
      <c r="I1102" s="44">
        <f t="shared" si="215"/>
        <v>0</v>
      </c>
      <c r="J1102" s="44">
        <f t="shared" si="216"/>
        <v>0</v>
      </c>
      <c r="K1102" s="44">
        <f t="shared" si="217"/>
        <v>0</v>
      </c>
      <c r="L1102" s="44">
        <f t="shared" si="218"/>
        <v>0</v>
      </c>
      <c r="M1102" s="44">
        <f t="shared" ca="1" si="223"/>
        <v>-7.6344211016142547E-4</v>
      </c>
      <c r="N1102" s="44">
        <f t="shared" ca="1" si="219"/>
        <v>0</v>
      </c>
      <c r="O1102" s="124">
        <f t="shared" ca="1" si="220"/>
        <v>0</v>
      </c>
      <c r="P1102" s="44">
        <f t="shared" ca="1" si="221"/>
        <v>0</v>
      </c>
      <c r="Q1102" s="44">
        <f t="shared" ca="1" si="222"/>
        <v>0</v>
      </c>
      <c r="R1102" s="28">
        <f t="shared" ca="1" si="224"/>
        <v>7.6344211016142547E-4</v>
      </c>
    </row>
    <row r="1103" spans="3:18">
      <c r="C1103" s="121"/>
      <c r="D1103" s="123">
        <f t="shared" ref="D1103:E1166" si="225">A1103/A$18</f>
        <v>0</v>
      </c>
      <c r="E1103" s="123">
        <f t="shared" si="225"/>
        <v>0</v>
      </c>
      <c r="F1103" s="44">
        <f t="shared" ref="F1103:G1166" si="226">$C1103*D1103</f>
        <v>0</v>
      </c>
      <c r="G1103" s="44">
        <f t="shared" si="226"/>
        <v>0</v>
      </c>
      <c r="H1103" s="44">
        <f t="shared" si="214"/>
        <v>0</v>
      </c>
      <c r="I1103" s="44">
        <f t="shared" si="215"/>
        <v>0</v>
      </c>
      <c r="J1103" s="44">
        <f t="shared" si="216"/>
        <v>0</v>
      </c>
      <c r="K1103" s="44">
        <f t="shared" si="217"/>
        <v>0</v>
      </c>
      <c r="L1103" s="44">
        <f t="shared" si="218"/>
        <v>0</v>
      </c>
      <c r="M1103" s="44">
        <f t="shared" ca="1" si="223"/>
        <v>-7.6344211016142547E-4</v>
      </c>
      <c r="N1103" s="44">
        <f t="shared" ca="1" si="219"/>
        <v>0</v>
      </c>
      <c r="O1103" s="124">
        <f t="shared" ca="1" si="220"/>
        <v>0</v>
      </c>
      <c r="P1103" s="44">
        <f t="shared" ca="1" si="221"/>
        <v>0</v>
      </c>
      <c r="Q1103" s="44">
        <f t="shared" ca="1" si="222"/>
        <v>0</v>
      </c>
      <c r="R1103" s="28">
        <f t="shared" ca="1" si="224"/>
        <v>7.6344211016142547E-4</v>
      </c>
    </row>
    <row r="1104" spans="3:18">
      <c r="C1104" s="121"/>
      <c r="D1104" s="123">
        <f t="shared" si="225"/>
        <v>0</v>
      </c>
      <c r="E1104" s="123">
        <f t="shared" si="225"/>
        <v>0</v>
      </c>
      <c r="F1104" s="44">
        <f t="shared" si="226"/>
        <v>0</v>
      </c>
      <c r="G1104" s="44">
        <f t="shared" si="226"/>
        <v>0</v>
      </c>
      <c r="H1104" s="44">
        <f t="shared" ref="H1104:H1167" si="227">C1104*D1104*D1104</f>
        <v>0</v>
      </c>
      <c r="I1104" s="44">
        <f t="shared" ref="I1104:I1167" si="228">C1104*D1104*D1104*D1104</f>
        <v>0</v>
      </c>
      <c r="J1104" s="44">
        <f t="shared" ref="J1104:J1167" si="229">C1104*D1104*D1104*D1104*D1104</f>
        <v>0</v>
      </c>
      <c r="K1104" s="44">
        <f t="shared" ref="K1104:K1167" si="230">C1104*E1104*D1104</f>
        <v>0</v>
      </c>
      <c r="L1104" s="44">
        <f t="shared" ref="L1104:L1167" si="231">C1104*E1104*D1104*D1104</f>
        <v>0</v>
      </c>
      <c r="M1104" s="44">
        <f t="shared" ca="1" si="223"/>
        <v>-7.6344211016142547E-4</v>
      </c>
      <c r="N1104" s="44">
        <f t="shared" ref="N1104:N1167" ca="1" si="232">C1104*(M1104-E1104)^2</f>
        <v>0</v>
      </c>
      <c r="O1104" s="124">
        <f t="shared" ref="O1104:O1167" ca="1" si="233">(C1104*O$1-O$2*F1104+O$3*H1104)^2</f>
        <v>0</v>
      </c>
      <c r="P1104" s="44">
        <f t="shared" ref="P1104:P1167" ca="1" si="234">(-C1104*O$2+O$4*F1104-O$5*H1104)^2</f>
        <v>0</v>
      </c>
      <c r="Q1104" s="44">
        <f t="shared" ref="Q1104:Q1167" ca="1" si="235">+(C1104*O$3-F1104*O$5+H1104*O$6)^2</f>
        <v>0</v>
      </c>
      <c r="R1104" s="28">
        <f t="shared" ca="1" si="224"/>
        <v>7.6344211016142547E-4</v>
      </c>
    </row>
    <row r="1105" spans="3:18">
      <c r="C1105" s="121"/>
      <c r="D1105" s="123">
        <f t="shared" si="225"/>
        <v>0</v>
      </c>
      <c r="E1105" s="123">
        <f t="shared" si="225"/>
        <v>0</v>
      </c>
      <c r="F1105" s="44">
        <f t="shared" si="226"/>
        <v>0</v>
      </c>
      <c r="G1105" s="44">
        <f t="shared" si="226"/>
        <v>0</v>
      </c>
      <c r="H1105" s="44">
        <f t="shared" si="227"/>
        <v>0</v>
      </c>
      <c r="I1105" s="44">
        <f t="shared" si="228"/>
        <v>0</v>
      </c>
      <c r="J1105" s="44">
        <f t="shared" si="229"/>
        <v>0</v>
      </c>
      <c r="K1105" s="44">
        <f t="shared" si="230"/>
        <v>0</v>
      </c>
      <c r="L1105" s="44">
        <f t="shared" si="231"/>
        <v>0</v>
      </c>
      <c r="M1105" s="44">
        <f t="shared" ca="1" si="223"/>
        <v>-7.6344211016142547E-4</v>
      </c>
      <c r="N1105" s="44">
        <f t="shared" ca="1" si="232"/>
        <v>0</v>
      </c>
      <c r="O1105" s="124">
        <f t="shared" ca="1" si="233"/>
        <v>0</v>
      </c>
      <c r="P1105" s="44">
        <f t="shared" ca="1" si="234"/>
        <v>0</v>
      </c>
      <c r="Q1105" s="44">
        <f t="shared" ca="1" si="235"/>
        <v>0</v>
      </c>
      <c r="R1105" s="28">
        <f t="shared" ca="1" si="224"/>
        <v>7.6344211016142547E-4</v>
      </c>
    </row>
    <row r="1106" spans="3:18">
      <c r="C1106" s="121"/>
      <c r="D1106" s="123">
        <f t="shared" si="225"/>
        <v>0</v>
      </c>
      <c r="E1106" s="123">
        <f t="shared" si="225"/>
        <v>0</v>
      </c>
      <c r="F1106" s="44">
        <f t="shared" si="226"/>
        <v>0</v>
      </c>
      <c r="G1106" s="44">
        <f t="shared" si="226"/>
        <v>0</v>
      </c>
      <c r="H1106" s="44">
        <f t="shared" si="227"/>
        <v>0</v>
      </c>
      <c r="I1106" s="44">
        <f t="shared" si="228"/>
        <v>0</v>
      </c>
      <c r="J1106" s="44">
        <f t="shared" si="229"/>
        <v>0</v>
      </c>
      <c r="K1106" s="44">
        <f t="shared" si="230"/>
        <v>0</v>
      </c>
      <c r="L1106" s="44">
        <f t="shared" si="231"/>
        <v>0</v>
      </c>
      <c r="M1106" s="44">
        <f t="shared" ca="1" si="223"/>
        <v>-7.6344211016142547E-4</v>
      </c>
      <c r="N1106" s="44">
        <f t="shared" ca="1" si="232"/>
        <v>0</v>
      </c>
      <c r="O1106" s="124">
        <f t="shared" ca="1" si="233"/>
        <v>0</v>
      </c>
      <c r="P1106" s="44">
        <f t="shared" ca="1" si="234"/>
        <v>0</v>
      </c>
      <c r="Q1106" s="44">
        <f t="shared" ca="1" si="235"/>
        <v>0</v>
      </c>
      <c r="R1106" s="28">
        <f t="shared" ca="1" si="224"/>
        <v>7.6344211016142547E-4</v>
      </c>
    </row>
    <row r="1107" spans="3:18">
      <c r="C1107" s="121"/>
      <c r="D1107" s="123">
        <f t="shared" si="225"/>
        <v>0</v>
      </c>
      <c r="E1107" s="123">
        <f t="shared" si="225"/>
        <v>0</v>
      </c>
      <c r="F1107" s="44">
        <f t="shared" si="226"/>
        <v>0</v>
      </c>
      <c r="G1107" s="44">
        <f t="shared" si="226"/>
        <v>0</v>
      </c>
      <c r="H1107" s="44">
        <f t="shared" si="227"/>
        <v>0</v>
      </c>
      <c r="I1107" s="44">
        <f t="shared" si="228"/>
        <v>0</v>
      </c>
      <c r="J1107" s="44">
        <f t="shared" si="229"/>
        <v>0</v>
      </c>
      <c r="K1107" s="44">
        <f t="shared" si="230"/>
        <v>0</v>
      </c>
      <c r="L1107" s="44">
        <f t="shared" si="231"/>
        <v>0</v>
      </c>
      <c r="M1107" s="44">
        <f t="shared" ca="1" si="223"/>
        <v>-7.6344211016142547E-4</v>
      </c>
      <c r="N1107" s="44">
        <f t="shared" ca="1" si="232"/>
        <v>0</v>
      </c>
      <c r="O1107" s="124">
        <f t="shared" ca="1" si="233"/>
        <v>0</v>
      </c>
      <c r="P1107" s="44">
        <f t="shared" ca="1" si="234"/>
        <v>0</v>
      </c>
      <c r="Q1107" s="44">
        <f t="shared" ca="1" si="235"/>
        <v>0</v>
      </c>
      <c r="R1107" s="28">
        <f t="shared" ca="1" si="224"/>
        <v>7.6344211016142547E-4</v>
      </c>
    </row>
    <row r="1108" spans="3:18">
      <c r="C1108" s="121"/>
      <c r="D1108" s="123">
        <f t="shared" si="225"/>
        <v>0</v>
      </c>
      <c r="E1108" s="123">
        <f t="shared" si="225"/>
        <v>0</v>
      </c>
      <c r="F1108" s="44">
        <f t="shared" si="226"/>
        <v>0</v>
      </c>
      <c r="G1108" s="44">
        <f t="shared" si="226"/>
        <v>0</v>
      </c>
      <c r="H1108" s="44">
        <f t="shared" si="227"/>
        <v>0</v>
      </c>
      <c r="I1108" s="44">
        <f t="shared" si="228"/>
        <v>0</v>
      </c>
      <c r="J1108" s="44">
        <f t="shared" si="229"/>
        <v>0</v>
      </c>
      <c r="K1108" s="44">
        <f t="shared" si="230"/>
        <v>0</v>
      </c>
      <c r="L1108" s="44">
        <f t="shared" si="231"/>
        <v>0</v>
      </c>
      <c r="M1108" s="44">
        <f t="shared" ca="1" si="223"/>
        <v>-7.6344211016142547E-4</v>
      </c>
      <c r="N1108" s="44">
        <f t="shared" ca="1" si="232"/>
        <v>0</v>
      </c>
      <c r="O1108" s="124">
        <f t="shared" ca="1" si="233"/>
        <v>0</v>
      </c>
      <c r="P1108" s="44">
        <f t="shared" ca="1" si="234"/>
        <v>0</v>
      </c>
      <c r="Q1108" s="44">
        <f t="shared" ca="1" si="235"/>
        <v>0</v>
      </c>
      <c r="R1108" s="28">
        <f t="shared" ca="1" si="224"/>
        <v>7.6344211016142547E-4</v>
      </c>
    </row>
    <row r="1109" spans="3:18">
      <c r="C1109" s="121"/>
      <c r="D1109" s="123">
        <f t="shared" si="225"/>
        <v>0</v>
      </c>
      <c r="E1109" s="123">
        <f t="shared" si="225"/>
        <v>0</v>
      </c>
      <c r="F1109" s="44">
        <f t="shared" si="226"/>
        <v>0</v>
      </c>
      <c r="G1109" s="44">
        <f t="shared" si="226"/>
        <v>0</v>
      </c>
      <c r="H1109" s="44">
        <f t="shared" si="227"/>
        <v>0</v>
      </c>
      <c r="I1109" s="44">
        <f t="shared" si="228"/>
        <v>0</v>
      </c>
      <c r="J1109" s="44">
        <f t="shared" si="229"/>
        <v>0</v>
      </c>
      <c r="K1109" s="44">
        <f t="shared" si="230"/>
        <v>0</v>
      </c>
      <c r="L1109" s="44">
        <f t="shared" si="231"/>
        <v>0</v>
      </c>
      <c r="M1109" s="44">
        <f t="shared" ref="M1109:M1172" ca="1" si="236">+E$4+E$5*D1109+E$6*D1109^2</f>
        <v>-7.6344211016142547E-4</v>
      </c>
      <c r="N1109" s="44">
        <f t="shared" ca="1" si="232"/>
        <v>0</v>
      </c>
      <c r="O1109" s="124">
        <f t="shared" ca="1" si="233"/>
        <v>0</v>
      </c>
      <c r="P1109" s="44">
        <f t="shared" ca="1" si="234"/>
        <v>0</v>
      </c>
      <c r="Q1109" s="44">
        <f t="shared" ca="1" si="235"/>
        <v>0</v>
      </c>
      <c r="R1109" s="28">
        <f t="shared" ref="R1109:R1172" ca="1" si="237">+E1109-M1109</f>
        <v>7.6344211016142547E-4</v>
      </c>
    </row>
    <row r="1110" spans="3:18">
      <c r="C1110" s="121"/>
      <c r="D1110" s="123">
        <f t="shared" si="225"/>
        <v>0</v>
      </c>
      <c r="E1110" s="123">
        <f t="shared" si="225"/>
        <v>0</v>
      </c>
      <c r="F1110" s="44">
        <f t="shared" si="226"/>
        <v>0</v>
      </c>
      <c r="G1110" s="44">
        <f t="shared" si="226"/>
        <v>0</v>
      </c>
      <c r="H1110" s="44">
        <f t="shared" si="227"/>
        <v>0</v>
      </c>
      <c r="I1110" s="44">
        <f t="shared" si="228"/>
        <v>0</v>
      </c>
      <c r="J1110" s="44">
        <f t="shared" si="229"/>
        <v>0</v>
      </c>
      <c r="K1110" s="44">
        <f t="shared" si="230"/>
        <v>0</v>
      </c>
      <c r="L1110" s="44">
        <f t="shared" si="231"/>
        <v>0</v>
      </c>
      <c r="M1110" s="44">
        <f t="shared" ca="1" si="236"/>
        <v>-7.6344211016142547E-4</v>
      </c>
      <c r="N1110" s="44">
        <f t="shared" ca="1" si="232"/>
        <v>0</v>
      </c>
      <c r="O1110" s="124">
        <f t="shared" ca="1" si="233"/>
        <v>0</v>
      </c>
      <c r="P1110" s="44">
        <f t="shared" ca="1" si="234"/>
        <v>0</v>
      </c>
      <c r="Q1110" s="44">
        <f t="shared" ca="1" si="235"/>
        <v>0</v>
      </c>
      <c r="R1110" s="28">
        <f t="shared" ca="1" si="237"/>
        <v>7.6344211016142547E-4</v>
      </c>
    </row>
    <row r="1111" spans="3:18">
      <c r="C1111" s="121"/>
      <c r="D1111" s="123">
        <f t="shared" si="225"/>
        <v>0</v>
      </c>
      <c r="E1111" s="123">
        <f t="shared" si="225"/>
        <v>0</v>
      </c>
      <c r="F1111" s="44">
        <f t="shared" si="226"/>
        <v>0</v>
      </c>
      <c r="G1111" s="44">
        <f t="shared" si="226"/>
        <v>0</v>
      </c>
      <c r="H1111" s="44">
        <f t="shared" si="227"/>
        <v>0</v>
      </c>
      <c r="I1111" s="44">
        <f t="shared" si="228"/>
        <v>0</v>
      </c>
      <c r="J1111" s="44">
        <f t="shared" si="229"/>
        <v>0</v>
      </c>
      <c r="K1111" s="44">
        <f t="shared" si="230"/>
        <v>0</v>
      </c>
      <c r="L1111" s="44">
        <f t="shared" si="231"/>
        <v>0</v>
      </c>
      <c r="M1111" s="44">
        <f t="shared" ca="1" si="236"/>
        <v>-7.6344211016142547E-4</v>
      </c>
      <c r="N1111" s="44">
        <f t="shared" ca="1" si="232"/>
        <v>0</v>
      </c>
      <c r="O1111" s="124">
        <f t="shared" ca="1" si="233"/>
        <v>0</v>
      </c>
      <c r="P1111" s="44">
        <f t="shared" ca="1" si="234"/>
        <v>0</v>
      </c>
      <c r="Q1111" s="44">
        <f t="shared" ca="1" si="235"/>
        <v>0</v>
      </c>
      <c r="R1111" s="28">
        <f t="shared" ca="1" si="237"/>
        <v>7.6344211016142547E-4</v>
      </c>
    </row>
    <row r="1112" spans="3:18">
      <c r="C1112" s="121"/>
      <c r="D1112" s="123">
        <f t="shared" si="225"/>
        <v>0</v>
      </c>
      <c r="E1112" s="123">
        <f t="shared" si="225"/>
        <v>0</v>
      </c>
      <c r="F1112" s="44">
        <f t="shared" si="226"/>
        <v>0</v>
      </c>
      <c r="G1112" s="44">
        <f t="shared" si="226"/>
        <v>0</v>
      </c>
      <c r="H1112" s="44">
        <f t="shared" si="227"/>
        <v>0</v>
      </c>
      <c r="I1112" s="44">
        <f t="shared" si="228"/>
        <v>0</v>
      </c>
      <c r="J1112" s="44">
        <f t="shared" si="229"/>
        <v>0</v>
      </c>
      <c r="K1112" s="44">
        <f t="shared" si="230"/>
        <v>0</v>
      </c>
      <c r="L1112" s="44">
        <f t="shared" si="231"/>
        <v>0</v>
      </c>
      <c r="M1112" s="44">
        <f t="shared" ca="1" si="236"/>
        <v>-7.6344211016142547E-4</v>
      </c>
      <c r="N1112" s="44">
        <f t="shared" ca="1" si="232"/>
        <v>0</v>
      </c>
      <c r="O1112" s="124">
        <f t="shared" ca="1" si="233"/>
        <v>0</v>
      </c>
      <c r="P1112" s="44">
        <f t="shared" ca="1" si="234"/>
        <v>0</v>
      </c>
      <c r="Q1112" s="44">
        <f t="shared" ca="1" si="235"/>
        <v>0</v>
      </c>
      <c r="R1112" s="28">
        <f t="shared" ca="1" si="237"/>
        <v>7.6344211016142547E-4</v>
      </c>
    </row>
    <row r="1113" spans="3:18">
      <c r="C1113" s="121"/>
      <c r="D1113" s="123">
        <f t="shared" si="225"/>
        <v>0</v>
      </c>
      <c r="E1113" s="123">
        <f t="shared" si="225"/>
        <v>0</v>
      </c>
      <c r="F1113" s="44">
        <f t="shared" si="226"/>
        <v>0</v>
      </c>
      <c r="G1113" s="44">
        <f t="shared" si="226"/>
        <v>0</v>
      </c>
      <c r="H1113" s="44">
        <f t="shared" si="227"/>
        <v>0</v>
      </c>
      <c r="I1113" s="44">
        <f t="shared" si="228"/>
        <v>0</v>
      </c>
      <c r="J1113" s="44">
        <f t="shared" si="229"/>
        <v>0</v>
      </c>
      <c r="K1113" s="44">
        <f t="shared" si="230"/>
        <v>0</v>
      </c>
      <c r="L1113" s="44">
        <f t="shared" si="231"/>
        <v>0</v>
      </c>
      <c r="M1113" s="44">
        <f t="shared" ca="1" si="236"/>
        <v>-7.6344211016142547E-4</v>
      </c>
      <c r="N1113" s="44">
        <f t="shared" ca="1" si="232"/>
        <v>0</v>
      </c>
      <c r="O1113" s="124">
        <f t="shared" ca="1" si="233"/>
        <v>0</v>
      </c>
      <c r="P1113" s="44">
        <f t="shared" ca="1" si="234"/>
        <v>0</v>
      </c>
      <c r="Q1113" s="44">
        <f t="shared" ca="1" si="235"/>
        <v>0</v>
      </c>
      <c r="R1113" s="28">
        <f t="shared" ca="1" si="237"/>
        <v>7.6344211016142547E-4</v>
      </c>
    </row>
    <row r="1114" spans="3:18">
      <c r="C1114" s="121"/>
      <c r="D1114" s="123">
        <f t="shared" si="225"/>
        <v>0</v>
      </c>
      <c r="E1114" s="123">
        <f t="shared" si="225"/>
        <v>0</v>
      </c>
      <c r="F1114" s="44">
        <f t="shared" si="226"/>
        <v>0</v>
      </c>
      <c r="G1114" s="44">
        <f t="shared" si="226"/>
        <v>0</v>
      </c>
      <c r="H1114" s="44">
        <f t="shared" si="227"/>
        <v>0</v>
      </c>
      <c r="I1114" s="44">
        <f t="shared" si="228"/>
        <v>0</v>
      </c>
      <c r="J1114" s="44">
        <f t="shared" si="229"/>
        <v>0</v>
      </c>
      <c r="K1114" s="44">
        <f t="shared" si="230"/>
        <v>0</v>
      </c>
      <c r="L1114" s="44">
        <f t="shared" si="231"/>
        <v>0</v>
      </c>
      <c r="M1114" s="44">
        <f t="shared" ca="1" si="236"/>
        <v>-7.6344211016142547E-4</v>
      </c>
      <c r="N1114" s="44">
        <f t="shared" ca="1" si="232"/>
        <v>0</v>
      </c>
      <c r="O1114" s="124">
        <f t="shared" ca="1" si="233"/>
        <v>0</v>
      </c>
      <c r="P1114" s="44">
        <f t="shared" ca="1" si="234"/>
        <v>0</v>
      </c>
      <c r="Q1114" s="44">
        <f t="shared" ca="1" si="235"/>
        <v>0</v>
      </c>
      <c r="R1114" s="28">
        <f t="shared" ca="1" si="237"/>
        <v>7.6344211016142547E-4</v>
      </c>
    </row>
    <row r="1115" spans="3:18">
      <c r="C1115" s="121"/>
      <c r="D1115" s="123">
        <f t="shared" si="225"/>
        <v>0</v>
      </c>
      <c r="E1115" s="123">
        <f t="shared" si="225"/>
        <v>0</v>
      </c>
      <c r="F1115" s="44">
        <f t="shared" si="226"/>
        <v>0</v>
      </c>
      <c r="G1115" s="44">
        <f t="shared" si="226"/>
        <v>0</v>
      </c>
      <c r="H1115" s="44">
        <f t="shared" si="227"/>
        <v>0</v>
      </c>
      <c r="I1115" s="44">
        <f t="shared" si="228"/>
        <v>0</v>
      </c>
      <c r="J1115" s="44">
        <f t="shared" si="229"/>
        <v>0</v>
      </c>
      <c r="K1115" s="44">
        <f t="shared" si="230"/>
        <v>0</v>
      </c>
      <c r="L1115" s="44">
        <f t="shared" si="231"/>
        <v>0</v>
      </c>
      <c r="M1115" s="44">
        <f t="shared" ca="1" si="236"/>
        <v>-7.6344211016142547E-4</v>
      </c>
      <c r="N1115" s="44">
        <f t="shared" ca="1" si="232"/>
        <v>0</v>
      </c>
      <c r="O1115" s="124">
        <f t="shared" ca="1" si="233"/>
        <v>0</v>
      </c>
      <c r="P1115" s="44">
        <f t="shared" ca="1" si="234"/>
        <v>0</v>
      </c>
      <c r="Q1115" s="44">
        <f t="shared" ca="1" si="235"/>
        <v>0</v>
      </c>
      <c r="R1115" s="28">
        <f t="shared" ca="1" si="237"/>
        <v>7.6344211016142547E-4</v>
      </c>
    </row>
    <row r="1116" spans="3:18">
      <c r="C1116" s="121"/>
      <c r="D1116" s="123">
        <f t="shared" si="225"/>
        <v>0</v>
      </c>
      <c r="E1116" s="123">
        <f t="shared" si="225"/>
        <v>0</v>
      </c>
      <c r="F1116" s="44">
        <f t="shared" si="226"/>
        <v>0</v>
      </c>
      <c r="G1116" s="44">
        <f t="shared" si="226"/>
        <v>0</v>
      </c>
      <c r="H1116" s="44">
        <f t="shared" si="227"/>
        <v>0</v>
      </c>
      <c r="I1116" s="44">
        <f t="shared" si="228"/>
        <v>0</v>
      </c>
      <c r="J1116" s="44">
        <f t="shared" si="229"/>
        <v>0</v>
      </c>
      <c r="K1116" s="44">
        <f t="shared" si="230"/>
        <v>0</v>
      </c>
      <c r="L1116" s="44">
        <f t="shared" si="231"/>
        <v>0</v>
      </c>
      <c r="M1116" s="44">
        <f t="shared" ca="1" si="236"/>
        <v>-7.6344211016142547E-4</v>
      </c>
      <c r="N1116" s="44">
        <f t="shared" ca="1" si="232"/>
        <v>0</v>
      </c>
      <c r="O1116" s="124">
        <f t="shared" ca="1" si="233"/>
        <v>0</v>
      </c>
      <c r="P1116" s="44">
        <f t="shared" ca="1" si="234"/>
        <v>0</v>
      </c>
      <c r="Q1116" s="44">
        <f t="shared" ca="1" si="235"/>
        <v>0</v>
      </c>
      <c r="R1116" s="28">
        <f t="shared" ca="1" si="237"/>
        <v>7.6344211016142547E-4</v>
      </c>
    </row>
    <row r="1117" spans="3:18">
      <c r="C1117" s="121"/>
      <c r="D1117" s="123">
        <f t="shared" si="225"/>
        <v>0</v>
      </c>
      <c r="E1117" s="123">
        <f t="shared" si="225"/>
        <v>0</v>
      </c>
      <c r="F1117" s="44">
        <f t="shared" si="226"/>
        <v>0</v>
      </c>
      <c r="G1117" s="44">
        <f t="shared" si="226"/>
        <v>0</v>
      </c>
      <c r="H1117" s="44">
        <f t="shared" si="227"/>
        <v>0</v>
      </c>
      <c r="I1117" s="44">
        <f t="shared" si="228"/>
        <v>0</v>
      </c>
      <c r="J1117" s="44">
        <f t="shared" si="229"/>
        <v>0</v>
      </c>
      <c r="K1117" s="44">
        <f t="shared" si="230"/>
        <v>0</v>
      </c>
      <c r="L1117" s="44">
        <f t="shared" si="231"/>
        <v>0</v>
      </c>
      <c r="M1117" s="44">
        <f t="shared" ca="1" si="236"/>
        <v>-7.6344211016142547E-4</v>
      </c>
      <c r="N1117" s="44">
        <f t="shared" ca="1" si="232"/>
        <v>0</v>
      </c>
      <c r="O1117" s="124">
        <f t="shared" ca="1" si="233"/>
        <v>0</v>
      </c>
      <c r="P1117" s="44">
        <f t="shared" ca="1" si="234"/>
        <v>0</v>
      </c>
      <c r="Q1117" s="44">
        <f t="shared" ca="1" si="235"/>
        <v>0</v>
      </c>
      <c r="R1117" s="28">
        <f t="shared" ca="1" si="237"/>
        <v>7.6344211016142547E-4</v>
      </c>
    </row>
    <row r="1118" spans="3:18">
      <c r="C1118" s="121"/>
      <c r="D1118" s="123">
        <f t="shared" si="225"/>
        <v>0</v>
      </c>
      <c r="E1118" s="123">
        <f t="shared" si="225"/>
        <v>0</v>
      </c>
      <c r="F1118" s="44">
        <f t="shared" si="226"/>
        <v>0</v>
      </c>
      <c r="G1118" s="44">
        <f t="shared" si="226"/>
        <v>0</v>
      </c>
      <c r="H1118" s="44">
        <f t="shared" si="227"/>
        <v>0</v>
      </c>
      <c r="I1118" s="44">
        <f t="shared" si="228"/>
        <v>0</v>
      </c>
      <c r="J1118" s="44">
        <f t="shared" si="229"/>
        <v>0</v>
      </c>
      <c r="K1118" s="44">
        <f t="shared" si="230"/>
        <v>0</v>
      </c>
      <c r="L1118" s="44">
        <f t="shared" si="231"/>
        <v>0</v>
      </c>
      <c r="M1118" s="44">
        <f t="shared" ca="1" si="236"/>
        <v>-7.6344211016142547E-4</v>
      </c>
      <c r="N1118" s="44">
        <f t="shared" ca="1" si="232"/>
        <v>0</v>
      </c>
      <c r="O1118" s="124">
        <f t="shared" ca="1" si="233"/>
        <v>0</v>
      </c>
      <c r="P1118" s="44">
        <f t="shared" ca="1" si="234"/>
        <v>0</v>
      </c>
      <c r="Q1118" s="44">
        <f t="shared" ca="1" si="235"/>
        <v>0</v>
      </c>
      <c r="R1118" s="28">
        <f t="shared" ca="1" si="237"/>
        <v>7.6344211016142547E-4</v>
      </c>
    </row>
    <row r="1119" spans="3:18">
      <c r="C1119" s="121"/>
      <c r="D1119" s="123">
        <f t="shared" si="225"/>
        <v>0</v>
      </c>
      <c r="E1119" s="123">
        <f t="shared" si="225"/>
        <v>0</v>
      </c>
      <c r="F1119" s="44">
        <f t="shared" si="226"/>
        <v>0</v>
      </c>
      <c r="G1119" s="44">
        <f t="shared" si="226"/>
        <v>0</v>
      </c>
      <c r="H1119" s="44">
        <f t="shared" si="227"/>
        <v>0</v>
      </c>
      <c r="I1119" s="44">
        <f t="shared" si="228"/>
        <v>0</v>
      </c>
      <c r="J1119" s="44">
        <f t="shared" si="229"/>
        <v>0</v>
      </c>
      <c r="K1119" s="44">
        <f t="shared" si="230"/>
        <v>0</v>
      </c>
      <c r="L1119" s="44">
        <f t="shared" si="231"/>
        <v>0</v>
      </c>
      <c r="M1119" s="44">
        <f t="shared" ca="1" si="236"/>
        <v>-7.6344211016142547E-4</v>
      </c>
      <c r="N1119" s="44">
        <f t="shared" ca="1" si="232"/>
        <v>0</v>
      </c>
      <c r="O1119" s="124">
        <f t="shared" ca="1" si="233"/>
        <v>0</v>
      </c>
      <c r="P1119" s="44">
        <f t="shared" ca="1" si="234"/>
        <v>0</v>
      </c>
      <c r="Q1119" s="44">
        <f t="shared" ca="1" si="235"/>
        <v>0</v>
      </c>
      <c r="R1119" s="28">
        <f t="shared" ca="1" si="237"/>
        <v>7.6344211016142547E-4</v>
      </c>
    </row>
    <row r="1120" spans="3:18">
      <c r="C1120" s="121"/>
      <c r="D1120" s="123">
        <f t="shared" si="225"/>
        <v>0</v>
      </c>
      <c r="E1120" s="123">
        <f t="shared" si="225"/>
        <v>0</v>
      </c>
      <c r="F1120" s="44">
        <f t="shared" si="226"/>
        <v>0</v>
      </c>
      <c r="G1120" s="44">
        <f t="shared" si="226"/>
        <v>0</v>
      </c>
      <c r="H1120" s="44">
        <f t="shared" si="227"/>
        <v>0</v>
      </c>
      <c r="I1120" s="44">
        <f t="shared" si="228"/>
        <v>0</v>
      </c>
      <c r="J1120" s="44">
        <f t="shared" si="229"/>
        <v>0</v>
      </c>
      <c r="K1120" s="44">
        <f t="shared" si="230"/>
        <v>0</v>
      </c>
      <c r="L1120" s="44">
        <f t="shared" si="231"/>
        <v>0</v>
      </c>
      <c r="M1120" s="44">
        <f t="shared" ca="1" si="236"/>
        <v>-7.6344211016142547E-4</v>
      </c>
      <c r="N1120" s="44">
        <f t="shared" ca="1" si="232"/>
        <v>0</v>
      </c>
      <c r="O1120" s="124">
        <f t="shared" ca="1" si="233"/>
        <v>0</v>
      </c>
      <c r="P1120" s="44">
        <f t="shared" ca="1" si="234"/>
        <v>0</v>
      </c>
      <c r="Q1120" s="44">
        <f t="shared" ca="1" si="235"/>
        <v>0</v>
      </c>
      <c r="R1120" s="28">
        <f t="shared" ca="1" si="237"/>
        <v>7.6344211016142547E-4</v>
      </c>
    </row>
    <row r="1121" spans="3:18">
      <c r="C1121" s="121"/>
      <c r="D1121" s="123">
        <f t="shared" si="225"/>
        <v>0</v>
      </c>
      <c r="E1121" s="123">
        <f t="shared" si="225"/>
        <v>0</v>
      </c>
      <c r="F1121" s="44">
        <f t="shared" si="226"/>
        <v>0</v>
      </c>
      <c r="G1121" s="44">
        <f t="shared" si="226"/>
        <v>0</v>
      </c>
      <c r="H1121" s="44">
        <f t="shared" si="227"/>
        <v>0</v>
      </c>
      <c r="I1121" s="44">
        <f t="shared" si="228"/>
        <v>0</v>
      </c>
      <c r="J1121" s="44">
        <f t="shared" si="229"/>
        <v>0</v>
      </c>
      <c r="K1121" s="44">
        <f t="shared" si="230"/>
        <v>0</v>
      </c>
      <c r="L1121" s="44">
        <f t="shared" si="231"/>
        <v>0</v>
      </c>
      <c r="M1121" s="44">
        <f t="shared" ca="1" si="236"/>
        <v>-7.6344211016142547E-4</v>
      </c>
      <c r="N1121" s="44">
        <f t="shared" ca="1" si="232"/>
        <v>0</v>
      </c>
      <c r="O1121" s="124">
        <f t="shared" ca="1" si="233"/>
        <v>0</v>
      </c>
      <c r="P1121" s="44">
        <f t="shared" ca="1" si="234"/>
        <v>0</v>
      </c>
      <c r="Q1121" s="44">
        <f t="shared" ca="1" si="235"/>
        <v>0</v>
      </c>
      <c r="R1121" s="28">
        <f t="shared" ca="1" si="237"/>
        <v>7.6344211016142547E-4</v>
      </c>
    </row>
    <row r="1122" spans="3:18">
      <c r="C1122" s="121"/>
      <c r="D1122" s="123">
        <f t="shared" si="225"/>
        <v>0</v>
      </c>
      <c r="E1122" s="123">
        <f t="shared" si="225"/>
        <v>0</v>
      </c>
      <c r="F1122" s="44">
        <f t="shared" si="226"/>
        <v>0</v>
      </c>
      <c r="G1122" s="44">
        <f t="shared" si="226"/>
        <v>0</v>
      </c>
      <c r="H1122" s="44">
        <f t="shared" si="227"/>
        <v>0</v>
      </c>
      <c r="I1122" s="44">
        <f t="shared" si="228"/>
        <v>0</v>
      </c>
      <c r="J1122" s="44">
        <f t="shared" si="229"/>
        <v>0</v>
      </c>
      <c r="K1122" s="44">
        <f t="shared" si="230"/>
        <v>0</v>
      </c>
      <c r="L1122" s="44">
        <f t="shared" si="231"/>
        <v>0</v>
      </c>
      <c r="M1122" s="44">
        <f t="shared" ca="1" si="236"/>
        <v>-7.6344211016142547E-4</v>
      </c>
      <c r="N1122" s="44">
        <f t="shared" ca="1" si="232"/>
        <v>0</v>
      </c>
      <c r="O1122" s="124">
        <f t="shared" ca="1" si="233"/>
        <v>0</v>
      </c>
      <c r="P1122" s="44">
        <f t="shared" ca="1" si="234"/>
        <v>0</v>
      </c>
      <c r="Q1122" s="44">
        <f t="shared" ca="1" si="235"/>
        <v>0</v>
      </c>
      <c r="R1122" s="28">
        <f t="shared" ca="1" si="237"/>
        <v>7.6344211016142547E-4</v>
      </c>
    </row>
    <row r="1123" spans="3:18">
      <c r="C1123" s="121"/>
      <c r="D1123" s="123">
        <f t="shared" si="225"/>
        <v>0</v>
      </c>
      <c r="E1123" s="123">
        <f t="shared" si="225"/>
        <v>0</v>
      </c>
      <c r="F1123" s="44">
        <f t="shared" si="226"/>
        <v>0</v>
      </c>
      <c r="G1123" s="44">
        <f t="shared" si="226"/>
        <v>0</v>
      </c>
      <c r="H1123" s="44">
        <f t="shared" si="227"/>
        <v>0</v>
      </c>
      <c r="I1123" s="44">
        <f t="shared" si="228"/>
        <v>0</v>
      </c>
      <c r="J1123" s="44">
        <f t="shared" si="229"/>
        <v>0</v>
      </c>
      <c r="K1123" s="44">
        <f t="shared" si="230"/>
        <v>0</v>
      </c>
      <c r="L1123" s="44">
        <f t="shared" si="231"/>
        <v>0</v>
      </c>
      <c r="M1123" s="44">
        <f t="shared" ca="1" si="236"/>
        <v>-7.6344211016142547E-4</v>
      </c>
      <c r="N1123" s="44">
        <f t="shared" ca="1" si="232"/>
        <v>0</v>
      </c>
      <c r="O1123" s="124">
        <f t="shared" ca="1" si="233"/>
        <v>0</v>
      </c>
      <c r="P1123" s="44">
        <f t="shared" ca="1" si="234"/>
        <v>0</v>
      </c>
      <c r="Q1123" s="44">
        <f t="shared" ca="1" si="235"/>
        <v>0</v>
      </c>
      <c r="R1123" s="28">
        <f t="shared" ca="1" si="237"/>
        <v>7.6344211016142547E-4</v>
      </c>
    </row>
    <row r="1124" spans="3:18">
      <c r="C1124" s="121"/>
      <c r="D1124" s="123">
        <f t="shared" si="225"/>
        <v>0</v>
      </c>
      <c r="E1124" s="123">
        <f t="shared" si="225"/>
        <v>0</v>
      </c>
      <c r="F1124" s="44">
        <f t="shared" si="226"/>
        <v>0</v>
      </c>
      <c r="G1124" s="44">
        <f t="shared" si="226"/>
        <v>0</v>
      </c>
      <c r="H1124" s="44">
        <f t="shared" si="227"/>
        <v>0</v>
      </c>
      <c r="I1124" s="44">
        <f t="shared" si="228"/>
        <v>0</v>
      </c>
      <c r="J1124" s="44">
        <f t="shared" si="229"/>
        <v>0</v>
      </c>
      <c r="K1124" s="44">
        <f t="shared" si="230"/>
        <v>0</v>
      </c>
      <c r="L1124" s="44">
        <f t="shared" si="231"/>
        <v>0</v>
      </c>
      <c r="M1124" s="44">
        <f t="shared" ca="1" si="236"/>
        <v>-7.6344211016142547E-4</v>
      </c>
      <c r="N1124" s="44">
        <f t="shared" ca="1" si="232"/>
        <v>0</v>
      </c>
      <c r="O1124" s="124">
        <f t="shared" ca="1" si="233"/>
        <v>0</v>
      </c>
      <c r="P1124" s="44">
        <f t="shared" ca="1" si="234"/>
        <v>0</v>
      </c>
      <c r="Q1124" s="44">
        <f t="shared" ca="1" si="235"/>
        <v>0</v>
      </c>
      <c r="R1124" s="28">
        <f t="shared" ca="1" si="237"/>
        <v>7.6344211016142547E-4</v>
      </c>
    </row>
    <row r="1125" spans="3:18">
      <c r="C1125" s="121"/>
      <c r="D1125" s="123">
        <f t="shared" si="225"/>
        <v>0</v>
      </c>
      <c r="E1125" s="123">
        <f t="shared" si="225"/>
        <v>0</v>
      </c>
      <c r="F1125" s="44">
        <f t="shared" si="226"/>
        <v>0</v>
      </c>
      <c r="G1125" s="44">
        <f t="shared" si="226"/>
        <v>0</v>
      </c>
      <c r="H1125" s="44">
        <f t="shared" si="227"/>
        <v>0</v>
      </c>
      <c r="I1125" s="44">
        <f t="shared" si="228"/>
        <v>0</v>
      </c>
      <c r="J1125" s="44">
        <f t="shared" si="229"/>
        <v>0</v>
      </c>
      <c r="K1125" s="44">
        <f t="shared" si="230"/>
        <v>0</v>
      </c>
      <c r="L1125" s="44">
        <f t="shared" si="231"/>
        <v>0</v>
      </c>
      <c r="M1125" s="44">
        <f t="shared" ca="1" si="236"/>
        <v>-7.6344211016142547E-4</v>
      </c>
      <c r="N1125" s="44">
        <f t="shared" ca="1" si="232"/>
        <v>0</v>
      </c>
      <c r="O1125" s="124">
        <f t="shared" ca="1" si="233"/>
        <v>0</v>
      </c>
      <c r="P1125" s="44">
        <f t="shared" ca="1" si="234"/>
        <v>0</v>
      </c>
      <c r="Q1125" s="44">
        <f t="shared" ca="1" si="235"/>
        <v>0</v>
      </c>
      <c r="R1125" s="28">
        <f t="shared" ca="1" si="237"/>
        <v>7.6344211016142547E-4</v>
      </c>
    </row>
    <row r="1126" spans="3:18">
      <c r="C1126" s="121"/>
      <c r="D1126" s="123">
        <f t="shared" si="225"/>
        <v>0</v>
      </c>
      <c r="E1126" s="123">
        <f t="shared" si="225"/>
        <v>0</v>
      </c>
      <c r="F1126" s="44">
        <f t="shared" si="226"/>
        <v>0</v>
      </c>
      <c r="G1126" s="44">
        <f t="shared" si="226"/>
        <v>0</v>
      </c>
      <c r="H1126" s="44">
        <f t="shared" si="227"/>
        <v>0</v>
      </c>
      <c r="I1126" s="44">
        <f t="shared" si="228"/>
        <v>0</v>
      </c>
      <c r="J1126" s="44">
        <f t="shared" si="229"/>
        <v>0</v>
      </c>
      <c r="K1126" s="44">
        <f t="shared" si="230"/>
        <v>0</v>
      </c>
      <c r="L1126" s="44">
        <f t="shared" si="231"/>
        <v>0</v>
      </c>
      <c r="M1126" s="44">
        <f t="shared" ca="1" si="236"/>
        <v>-7.6344211016142547E-4</v>
      </c>
      <c r="N1126" s="44">
        <f t="shared" ca="1" si="232"/>
        <v>0</v>
      </c>
      <c r="O1126" s="124">
        <f t="shared" ca="1" si="233"/>
        <v>0</v>
      </c>
      <c r="P1126" s="44">
        <f t="shared" ca="1" si="234"/>
        <v>0</v>
      </c>
      <c r="Q1126" s="44">
        <f t="shared" ca="1" si="235"/>
        <v>0</v>
      </c>
      <c r="R1126" s="28">
        <f t="shared" ca="1" si="237"/>
        <v>7.6344211016142547E-4</v>
      </c>
    </row>
    <row r="1127" spans="3:18">
      <c r="C1127" s="121"/>
      <c r="D1127" s="123">
        <f t="shared" si="225"/>
        <v>0</v>
      </c>
      <c r="E1127" s="123">
        <f t="shared" si="225"/>
        <v>0</v>
      </c>
      <c r="F1127" s="44">
        <f t="shared" si="226"/>
        <v>0</v>
      </c>
      <c r="G1127" s="44">
        <f t="shared" si="226"/>
        <v>0</v>
      </c>
      <c r="H1127" s="44">
        <f t="shared" si="227"/>
        <v>0</v>
      </c>
      <c r="I1127" s="44">
        <f t="shared" si="228"/>
        <v>0</v>
      </c>
      <c r="J1127" s="44">
        <f t="shared" si="229"/>
        <v>0</v>
      </c>
      <c r="K1127" s="44">
        <f t="shared" si="230"/>
        <v>0</v>
      </c>
      <c r="L1127" s="44">
        <f t="shared" si="231"/>
        <v>0</v>
      </c>
      <c r="M1127" s="44">
        <f t="shared" ca="1" si="236"/>
        <v>-7.6344211016142547E-4</v>
      </c>
      <c r="N1127" s="44">
        <f t="shared" ca="1" si="232"/>
        <v>0</v>
      </c>
      <c r="O1127" s="124">
        <f t="shared" ca="1" si="233"/>
        <v>0</v>
      </c>
      <c r="P1127" s="44">
        <f t="shared" ca="1" si="234"/>
        <v>0</v>
      </c>
      <c r="Q1127" s="44">
        <f t="shared" ca="1" si="235"/>
        <v>0</v>
      </c>
      <c r="R1127" s="28">
        <f t="shared" ca="1" si="237"/>
        <v>7.6344211016142547E-4</v>
      </c>
    </row>
    <row r="1128" spans="3:18">
      <c r="C1128" s="121"/>
      <c r="D1128" s="123">
        <f t="shared" si="225"/>
        <v>0</v>
      </c>
      <c r="E1128" s="123">
        <f t="shared" si="225"/>
        <v>0</v>
      </c>
      <c r="F1128" s="44">
        <f t="shared" si="226"/>
        <v>0</v>
      </c>
      <c r="G1128" s="44">
        <f t="shared" si="226"/>
        <v>0</v>
      </c>
      <c r="H1128" s="44">
        <f t="shared" si="227"/>
        <v>0</v>
      </c>
      <c r="I1128" s="44">
        <f t="shared" si="228"/>
        <v>0</v>
      </c>
      <c r="J1128" s="44">
        <f t="shared" si="229"/>
        <v>0</v>
      </c>
      <c r="K1128" s="44">
        <f t="shared" si="230"/>
        <v>0</v>
      </c>
      <c r="L1128" s="44">
        <f t="shared" si="231"/>
        <v>0</v>
      </c>
      <c r="M1128" s="44">
        <f t="shared" ca="1" si="236"/>
        <v>-7.6344211016142547E-4</v>
      </c>
      <c r="N1128" s="44">
        <f t="shared" ca="1" si="232"/>
        <v>0</v>
      </c>
      <c r="O1128" s="124">
        <f t="shared" ca="1" si="233"/>
        <v>0</v>
      </c>
      <c r="P1128" s="44">
        <f t="shared" ca="1" si="234"/>
        <v>0</v>
      </c>
      <c r="Q1128" s="44">
        <f t="shared" ca="1" si="235"/>
        <v>0</v>
      </c>
      <c r="R1128" s="28">
        <f t="shared" ca="1" si="237"/>
        <v>7.6344211016142547E-4</v>
      </c>
    </row>
    <row r="1129" spans="3:18">
      <c r="C1129" s="121"/>
      <c r="D1129" s="123">
        <f t="shared" si="225"/>
        <v>0</v>
      </c>
      <c r="E1129" s="123">
        <f t="shared" si="225"/>
        <v>0</v>
      </c>
      <c r="F1129" s="44">
        <f t="shared" si="226"/>
        <v>0</v>
      </c>
      <c r="G1129" s="44">
        <f t="shared" si="226"/>
        <v>0</v>
      </c>
      <c r="H1129" s="44">
        <f t="shared" si="227"/>
        <v>0</v>
      </c>
      <c r="I1129" s="44">
        <f t="shared" si="228"/>
        <v>0</v>
      </c>
      <c r="J1129" s="44">
        <f t="shared" si="229"/>
        <v>0</v>
      </c>
      <c r="K1129" s="44">
        <f t="shared" si="230"/>
        <v>0</v>
      </c>
      <c r="L1129" s="44">
        <f t="shared" si="231"/>
        <v>0</v>
      </c>
      <c r="M1129" s="44">
        <f t="shared" ca="1" si="236"/>
        <v>-7.6344211016142547E-4</v>
      </c>
      <c r="N1129" s="44">
        <f t="shared" ca="1" si="232"/>
        <v>0</v>
      </c>
      <c r="O1129" s="124">
        <f t="shared" ca="1" si="233"/>
        <v>0</v>
      </c>
      <c r="P1129" s="44">
        <f t="shared" ca="1" si="234"/>
        <v>0</v>
      </c>
      <c r="Q1129" s="44">
        <f t="shared" ca="1" si="235"/>
        <v>0</v>
      </c>
      <c r="R1129" s="28">
        <f t="shared" ca="1" si="237"/>
        <v>7.6344211016142547E-4</v>
      </c>
    </row>
    <row r="1130" spans="3:18">
      <c r="C1130" s="121"/>
      <c r="D1130" s="123">
        <f t="shared" si="225"/>
        <v>0</v>
      </c>
      <c r="E1130" s="123">
        <f t="shared" si="225"/>
        <v>0</v>
      </c>
      <c r="F1130" s="44">
        <f t="shared" si="226"/>
        <v>0</v>
      </c>
      <c r="G1130" s="44">
        <f t="shared" si="226"/>
        <v>0</v>
      </c>
      <c r="H1130" s="44">
        <f t="shared" si="227"/>
        <v>0</v>
      </c>
      <c r="I1130" s="44">
        <f t="shared" si="228"/>
        <v>0</v>
      </c>
      <c r="J1130" s="44">
        <f t="shared" si="229"/>
        <v>0</v>
      </c>
      <c r="K1130" s="44">
        <f t="shared" si="230"/>
        <v>0</v>
      </c>
      <c r="L1130" s="44">
        <f t="shared" si="231"/>
        <v>0</v>
      </c>
      <c r="M1130" s="44">
        <f t="shared" ca="1" si="236"/>
        <v>-7.6344211016142547E-4</v>
      </c>
      <c r="N1130" s="44">
        <f t="shared" ca="1" si="232"/>
        <v>0</v>
      </c>
      <c r="O1130" s="124">
        <f t="shared" ca="1" si="233"/>
        <v>0</v>
      </c>
      <c r="P1130" s="44">
        <f t="shared" ca="1" si="234"/>
        <v>0</v>
      </c>
      <c r="Q1130" s="44">
        <f t="shared" ca="1" si="235"/>
        <v>0</v>
      </c>
      <c r="R1130" s="28">
        <f t="shared" ca="1" si="237"/>
        <v>7.6344211016142547E-4</v>
      </c>
    </row>
    <row r="1131" spans="3:18">
      <c r="C1131" s="121"/>
      <c r="D1131" s="123">
        <f t="shared" si="225"/>
        <v>0</v>
      </c>
      <c r="E1131" s="123">
        <f t="shared" si="225"/>
        <v>0</v>
      </c>
      <c r="F1131" s="44">
        <f t="shared" si="226"/>
        <v>0</v>
      </c>
      <c r="G1131" s="44">
        <f t="shared" si="226"/>
        <v>0</v>
      </c>
      <c r="H1131" s="44">
        <f t="shared" si="227"/>
        <v>0</v>
      </c>
      <c r="I1131" s="44">
        <f t="shared" si="228"/>
        <v>0</v>
      </c>
      <c r="J1131" s="44">
        <f t="shared" si="229"/>
        <v>0</v>
      </c>
      <c r="K1131" s="44">
        <f t="shared" si="230"/>
        <v>0</v>
      </c>
      <c r="L1131" s="44">
        <f t="shared" si="231"/>
        <v>0</v>
      </c>
      <c r="M1131" s="44">
        <f t="shared" ca="1" si="236"/>
        <v>-7.6344211016142547E-4</v>
      </c>
      <c r="N1131" s="44">
        <f t="shared" ca="1" si="232"/>
        <v>0</v>
      </c>
      <c r="O1131" s="124">
        <f t="shared" ca="1" si="233"/>
        <v>0</v>
      </c>
      <c r="P1131" s="44">
        <f t="shared" ca="1" si="234"/>
        <v>0</v>
      </c>
      <c r="Q1131" s="44">
        <f t="shared" ca="1" si="235"/>
        <v>0</v>
      </c>
      <c r="R1131" s="28">
        <f t="shared" ca="1" si="237"/>
        <v>7.6344211016142547E-4</v>
      </c>
    </row>
    <row r="1132" spans="3:18">
      <c r="C1132" s="121"/>
      <c r="D1132" s="123">
        <f t="shared" si="225"/>
        <v>0</v>
      </c>
      <c r="E1132" s="123">
        <f t="shared" si="225"/>
        <v>0</v>
      </c>
      <c r="F1132" s="44">
        <f t="shared" si="226"/>
        <v>0</v>
      </c>
      <c r="G1132" s="44">
        <f t="shared" si="226"/>
        <v>0</v>
      </c>
      <c r="H1132" s="44">
        <f t="shared" si="227"/>
        <v>0</v>
      </c>
      <c r="I1132" s="44">
        <f t="shared" si="228"/>
        <v>0</v>
      </c>
      <c r="J1132" s="44">
        <f t="shared" si="229"/>
        <v>0</v>
      </c>
      <c r="K1132" s="44">
        <f t="shared" si="230"/>
        <v>0</v>
      </c>
      <c r="L1132" s="44">
        <f t="shared" si="231"/>
        <v>0</v>
      </c>
      <c r="M1132" s="44">
        <f t="shared" ca="1" si="236"/>
        <v>-7.6344211016142547E-4</v>
      </c>
      <c r="N1132" s="44">
        <f t="shared" ca="1" si="232"/>
        <v>0</v>
      </c>
      <c r="O1132" s="124">
        <f t="shared" ca="1" si="233"/>
        <v>0</v>
      </c>
      <c r="P1132" s="44">
        <f t="shared" ca="1" si="234"/>
        <v>0</v>
      </c>
      <c r="Q1132" s="44">
        <f t="shared" ca="1" si="235"/>
        <v>0</v>
      </c>
      <c r="R1132" s="28">
        <f t="shared" ca="1" si="237"/>
        <v>7.6344211016142547E-4</v>
      </c>
    </row>
    <row r="1133" spans="3:18">
      <c r="C1133" s="121"/>
      <c r="D1133" s="123">
        <f t="shared" si="225"/>
        <v>0</v>
      </c>
      <c r="E1133" s="123">
        <f t="shared" si="225"/>
        <v>0</v>
      </c>
      <c r="F1133" s="44">
        <f t="shared" si="226"/>
        <v>0</v>
      </c>
      <c r="G1133" s="44">
        <f t="shared" si="226"/>
        <v>0</v>
      </c>
      <c r="H1133" s="44">
        <f t="shared" si="227"/>
        <v>0</v>
      </c>
      <c r="I1133" s="44">
        <f t="shared" si="228"/>
        <v>0</v>
      </c>
      <c r="J1133" s="44">
        <f t="shared" si="229"/>
        <v>0</v>
      </c>
      <c r="K1133" s="44">
        <f t="shared" si="230"/>
        <v>0</v>
      </c>
      <c r="L1133" s="44">
        <f t="shared" si="231"/>
        <v>0</v>
      </c>
      <c r="M1133" s="44">
        <f t="shared" ca="1" si="236"/>
        <v>-7.6344211016142547E-4</v>
      </c>
      <c r="N1133" s="44">
        <f t="shared" ca="1" si="232"/>
        <v>0</v>
      </c>
      <c r="O1133" s="124">
        <f t="shared" ca="1" si="233"/>
        <v>0</v>
      </c>
      <c r="P1133" s="44">
        <f t="shared" ca="1" si="234"/>
        <v>0</v>
      </c>
      <c r="Q1133" s="44">
        <f t="shared" ca="1" si="235"/>
        <v>0</v>
      </c>
      <c r="R1133" s="28">
        <f t="shared" ca="1" si="237"/>
        <v>7.6344211016142547E-4</v>
      </c>
    </row>
    <row r="1134" spans="3:18">
      <c r="C1134" s="121"/>
      <c r="D1134" s="123">
        <f t="shared" si="225"/>
        <v>0</v>
      </c>
      <c r="E1134" s="123">
        <f t="shared" si="225"/>
        <v>0</v>
      </c>
      <c r="F1134" s="44">
        <f t="shared" si="226"/>
        <v>0</v>
      </c>
      <c r="G1134" s="44">
        <f t="shared" si="226"/>
        <v>0</v>
      </c>
      <c r="H1134" s="44">
        <f t="shared" si="227"/>
        <v>0</v>
      </c>
      <c r="I1134" s="44">
        <f t="shared" si="228"/>
        <v>0</v>
      </c>
      <c r="J1134" s="44">
        <f t="shared" si="229"/>
        <v>0</v>
      </c>
      <c r="K1134" s="44">
        <f t="shared" si="230"/>
        <v>0</v>
      </c>
      <c r="L1134" s="44">
        <f t="shared" si="231"/>
        <v>0</v>
      </c>
      <c r="M1134" s="44">
        <f t="shared" ca="1" si="236"/>
        <v>-7.6344211016142547E-4</v>
      </c>
      <c r="N1134" s="44">
        <f t="shared" ca="1" si="232"/>
        <v>0</v>
      </c>
      <c r="O1134" s="124">
        <f t="shared" ca="1" si="233"/>
        <v>0</v>
      </c>
      <c r="P1134" s="44">
        <f t="shared" ca="1" si="234"/>
        <v>0</v>
      </c>
      <c r="Q1134" s="44">
        <f t="shared" ca="1" si="235"/>
        <v>0</v>
      </c>
      <c r="R1134" s="28">
        <f t="shared" ca="1" si="237"/>
        <v>7.6344211016142547E-4</v>
      </c>
    </row>
    <row r="1135" spans="3:18">
      <c r="C1135" s="121"/>
      <c r="D1135" s="123">
        <f t="shared" si="225"/>
        <v>0</v>
      </c>
      <c r="E1135" s="123">
        <f t="shared" si="225"/>
        <v>0</v>
      </c>
      <c r="F1135" s="44">
        <f t="shared" si="226"/>
        <v>0</v>
      </c>
      <c r="G1135" s="44">
        <f t="shared" si="226"/>
        <v>0</v>
      </c>
      <c r="H1135" s="44">
        <f t="shared" si="227"/>
        <v>0</v>
      </c>
      <c r="I1135" s="44">
        <f t="shared" si="228"/>
        <v>0</v>
      </c>
      <c r="J1135" s="44">
        <f t="shared" si="229"/>
        <v>0</v>
      </c>
      <c r="K1135" s="44">
        <f t="shared" si="230"/>
        <v>0</v>
      </c>
      <c r="L1135" s="44">
        <f t="shared" si="231"/>
        <v>0</v>
      </c>
      <c r="M1135" s="44">
        <f t="shared" ca="1" si="236"/>
        <v>-7.6344211016142547E-4</v>
      </c>
      <c r="N1135" s="44">
        <f t="shared" ca="1" si="232"/>
        <v>0</v>
      </c>
      <c r="O1135" s="124">
        <f t="shared" ca="1" si="233"/>
        <v>0</v>
      </c>
      <c r="P1135" s="44">
        <f t="shared" ca="1" si="234"/>
        <v>0</v>
      </c>
      <c r="Q1135" s="44">
        <f t="shared" ca="1" si="235"/>
        <v>0</v>
      </c>
      <c r="R1135" s="28">
        <f t="shared" ca="1" si="237"/>
        <v>7.6344211016142547E-4</v>
      </c>
    </row>
    <row r="1136" spans="3:18">
      <c r="C1136" s="121"/>
      <c r="D1136" s="123">
        <f t="shared" si="225"/>
        <v>0</v>
      </c>
      <c r="E1136" s="123">
        <f t="shared" si="225"/>
        <v>0</v>
      </c>
      <c r="F1136" s="44">
        <f t="shared" si="226"/>
        <v>0</v>
      </c>
      <c r="G1136" s="44">
        <f t="shared" si="226"/>
        <v>0</v>
      </c>
      <c r="H1136" s="44">
        <f t="shared" si="227"/>
        <v>0</v>
      </c>
      <c r="I1136" s="44">
        <f t="shared" si="228"/>
        <v>0</v>
      </c>
      <c r="J1136" s="44">
        <f t="shared" si="229"/>
        <v>0</v>
      </c>
      <c r="K1136" s="44">
        <f t="shared" si="230"/>
        <v>0</v>
      </c>
      <c r="L1136" s="44">
        <f t="shared" si="231"/>
        <v>0</v>
      </c>
      <c r="M1136" s="44">
        <f t="shared" ca="1" si="236"/>
        <v>-7.6344211016142547E-4</v>
      </c>
      <c r="N1136" s="44">
        <f t="shared" ca="1" si="232"/>
        <v>0</v>
      </c>
      <c r="O1136" s="124">
        <f t="shared" ca="1" si="233"/>
        <v>0</v>
      </c>
      <c r="P1136" s="44">
        <f t="shared" ca="1" si="234"/>
        <v>0</v>
      </c>
      <c r="Q1136" s="44">
        <f t="shared" ca="1" si="235"/>
        <v>0</v>
      </c>
      <c r="R1136" s="28">
        <f t="shared" ca="1" si="237"/>
        <v>7.6344211016142547E-4</v>
      </c>
    </row>
    <row r="1137" spans="3:18">
      <c r="C1137" s="121"/>
      <c r="D1137" s="123">
        <f t="shared" si="225"/>
        <v>0</v>
      </c>
      <c r="E1137" s="123">
        <f t="shared" si="225"/>
        <v>0</v>
      </c>
      <c r="F1137" s="44">
        <f t="shared" si="226"/>
        <v>0</v>
      </c>
      <c r="G1137" s="44">
        <f t="shared" si="226"/>
        <v>0</v>
      </c>
      <c r="H1137" s="44">
        <f t="shared" si="227"/>
        <v>0</v>
      </c>
      <c r="I1137" s="44">
        <f t="shared" si="228"/>
        <v>0</v>
      </c>
      <c r="J1137" s="44">
        <f t="shared" si="229"/>
        <v>0</v>
      </c>
      <c r="K1137" s="44">
        <f t="shared" si="230"/>
        <v>0</v>
      </c>
      <c r="L1137" s="44">
        <f t="shared" si="231"/>
        <v>0</v>
      </c>
      <c r="M1137" s="44">
        <f t="shared" ca="1" si="236"/>
        <v>-7.6344211016142547E-4</v>
      </c>
      <c r="N1137" s="44">
        <f t="shared" ca="1" si="232"/>
        <v>0</v>
      </c>
      <c r="O1137" s="124">
        <f t="shared" ca="1" si="233"/>
        <v>0</v>
      </c>
      <c r="P1137" s="44">
        <f t="shared" ca="1" si="234"/>
        <v>0</v>
      </c>
      <c r="Q1137" s="44">
        <f t="shared" ca="1" si="235"/>
        <v>0</v>
      </c>
      <c r="R1137" s="28">
        <f t="shared" ca="1" si="237"/>
        <v>7.6344211016142547E-4</v>
      </c>
    </row>
    <row r="1138" spans="3:18">
      <c r="C1138" s="121"/>
      <c r="D1138" s="123">
        <f t="shared" si="225"/>
        <v>0</v>
      </c>
      <c r="E1138" s="123">
        <f t="shared" si="225"/>
        <v>0</v>
      </c>
      <c r="F1138" s="44">
        <f t="shared" si="226"/>
        <v>0</v>
      </c>
      <c r="G1138" s="44">
        <f t="shared" si="226"/>
        <v>0</v>
      </c>
      <c r="H1138" s="44">
        <f t="shared" si="227"/>
        <v>0</v>
      </c>
      <c r="I1138" s="44">
        <f t="shared" si="228"/>
        <v>0</v>
      </c>
      <c r="J1138" s="44">
        <f t="shared" si="229"/>
        <v>0</v>
      </c>
      <c r="K1138" s="44">
        <f t="shared" si="230"/>
        <v>0</v>
      </c>
      <c r="L1138" s="44">
        <f t="shared" si="231"/>
        <v>0</v>
      </c>
      <c r="M1138" s="44">
        <f t="shared" ca="1" si="236"/>
        <v>-7.6344211016142547E-4</v>
      </c>
      <c r="N1138" s="44">
        <f t="shared" ca="1" si="232"/>
        <v>0</v>
      </c>
      <c r="O1138" s="124">
        <f t="shared" ca="1" si="233"/>
        <v>0</v>
      </c>
      <c r="P1138" s="44">
        <f t="shared" ca="1" si="234"/>
        <v>0</v>
      </c>
      <c r="Q1138" s="44">
        <f t="shared" ca="1" si="235"/>
        <v>0</v>
      </c>
      <c r="R1138" s="28">
        <f t="shared" ca="1" si="237"/>
        <v>7.6344211016142547E-4</v>
      </c>
    </row>
    <row r="1139" spans="3:18">
      <c r="C1139" s="121"/>
      <c r="D1139" s="123">
        <f t="shared" si="225"/>
        <v>0</v>
      </c>
      <c r="E1139" s="123">
        <f t="shared" si="225"/>
        <v>0</v>
      </c>
      <c r="F1139" s="44">
        <f t="shared" si="226"/>
        <v>0</v>
      </c>
      <c r="G1139" s="44">
        <f t="shared" si="226"/>
        <v>0</v>
      </c>
      <c r="H1139" s="44">
        <f t="shared" si="227"/>
        <v>0</v>
      </c>
      <c r="I1139" s="44">
        <f t="shared" si="228"/>
        <v>0</v>
      </c>
      <c r="J1139" s="44">
        <f t="shared" si="229"/>
        <v>0</v>
      </c>
      <c r="K1139" s="44">
        <f t="shared" si="230"/>
        <v>0</v>
      </c>
      <c r="L1139" s="44">
        <f t="shared" si="231"/>
        <v>0</v>
      </c>
      <c r="M1139" s="44">
        <f t="shared" ca="1" si="236"/>
        <v>-7.6344211016142547E-4</v>
      </c>
      <c r="N1139" s="44">
        <f t="shared" ca="1" si="232"/>
        <v>0</v>
      </c>
      <c r="O1139" s="124">
        <f t="shared" ca="1" si="233"/>
        <v>0</v>
      </c>
      <c r="P1139" s="44">
        <f t="shared" ca="1" si="234"/>
        <v>0</v>
      </c>
      <c r="Q1139" s="44">
        <f t="shared" ca="1" si="235"/>
        <v>0</v>
      </c>
      <c r="R1139" s="28">
        <f t="shared" ca="1" si="237"/>
        <v>7.6344211016142547E-4</v>
      </c>
    </row>
    <row r="1140" spans="3:18">
      <c r="C1140" s="121"/>
      <c r="D1140" s="123">
        <f t="shared" si="225"/>
        <v>0</v>
      </c>
      <c r="E1140" s="123">
        <f t="shared" si="225"/>
        <v>0</v>
      </c>
      <c r="F1140" s="44">
        <f t="shared" si="226"/>
        <v>0</v>
      </c>
      <c r="G1140" s="44">
        <f t="shared" si="226"/>
        <v>0</v>
      </c>
      <c r="H1140" s="44">
        <f t="shared" si="227"/>
        <v>0</v>
      </c>
      <c r="I1140" s="44">
        <f t="shared" si="228"/>
        <v>0</v>
      </c>
      <c r="J1140" s="44">
        <f t="shared" si="229"/>
        <v>0</v>
      </c>
      <c r="K1140" s="44">
        <f t="shared" si="230"/>
        <v>0</v>
      </c>
      <c r="L1140" s="44">
        <f t="shared" si="231"/>
        <v>0</v>
      </c>
      <c r="M1140" s="44">
        <f t="shared" ca="1" si="236"/>
        <v>-7.6344211016142547E-4</v>
      </c>
      <c r="N1140" s="44">
        <f t="shared" ca="1" si="232"/>
        <v>0</v>
      </c>
      <c r="O1140" s="124">
        <f t="shared" ca="1" si="233"/>
        <v>0</v>
      </c>
      <c r="P1140" s="44">
        <f t="shared" ca="1" si="234"/>
        <v>0</v>
      </c>
      <c r="Q1140" s="44">
        <f t="shared" ca="1" si="235"/>
        <v>0</v>
      </c>
      <c r="R1140" s="28">
        <f t="shared" ca="1" si="237"/>
        <v>7.6344211016142547E-4</v>
      </c>
    </row>
    <row r="1141" spans="3:18">
      <c r="C1141" s="121"/>
      <c r="D1141" s="123">
        <f t="shared" si="225"/>
        <v>0</v>
      </c>
      <c r="E1141" s="123">
        <f t="shared" si="225"/>
        <v>0</v>
      </c>
      <c r="F1141" s="44">
        <f t="shared" si="226"/>
        <v>0</v>
      </c>
      <c r="G1141" s="44">
        <f t="shared" si="226"/>
        <v>0</v>
      </c>
      <c r="H1141" s="44">
        <f t="shared" si="227"/>
        <v>0</v>
      </c>
      <c r="I1141" s="44">
        <f t="shared" si="228"/>
        <v>0</v>
      </c>
      <c r="J1141" s="44">
        <f t="shared" si="229"/>
        <v>0</v>
      </c>
      <c r="K1141" s="44">
        <f t="shared" si="230"/>
        <v>0</v>
      </c>
      <c r="L1141" s="44">
        <f t="shared" si="231"/>
        <v>0</v>
      </c>
      <c r="M1141" s="44">
        <f t="shared" ca="1" si="236"/>
        <v>-7.6344211016142547E-4</v>
      </c>
      <c r="N1141" s="44">
        <f t="shared" ca="1" si="232"/>
        <v>0</v>
      </c>
      <c r="O1141" s="124">
        <f t="shared" ca="1" si="233"/>
        <v>0</v>
      </c>
      <c r="P1141" s="44">
        <f t="shared" ca="1" si="234"/>
        <v>0</v>
      </c>
      <c r="Q1141" s="44">
        <f t="shared" ca="1" si="235"/>
        <v>0</v>
      </c>
      <c r="R1141" s="28">
        <f t="shared" ca="1" si="237"/>
        <v>7.6344211016142547E-4</v>
      </c>
    </row>
    <row r="1142" spans="3:18">
      <c r="C1142" s="121"/>
      <c r="D1142" s="123">
        <f t="shared" si="225"/>
        <v>0</v>
      </c>
      <c r="E1142" s="123">
        <f t="shared" si="225"/>
        <v>0</v>
      </c>
      <c r="F1142" s="44">
        <f t="shared" si="226"/>
        <v>0</v>
      </c>
      <c r="G1142" s="44">
        <f t="shared" si="226"/>
        <v>0</v>
      </c>
      <c r="H1142" s="44">
        <f t="shared" si="227"/>
        <v>0</v>
      </c>
      <c r="I1142" s="44">
        <f t="shared" si="228"/>
        <v>0</v>
      </c>
      <c r="J1142" s="44">
        <f t="shared" si="229"/>
        <v>0</v>
      </c>
      <c r="K1142" s="44">
        <f t="shared" si="230"/>
        <v>0</v>
      </c>
      <c r="L1142" s="44">
        <f t="shared" si="231"/>
        <v>0</v>
      </c>
      <c r="M1142" s="44">
        <f t="shared" ca="1" si="236"/>
        <v>-7.6344211016142547E-4</v>
      </c>
      <c r="N1142" s="44">
        <f t="shared" ca="1" si="232"/>
        <v>0</v>
      </c>
      <c r="O1142" s="124">
        <f t="shared" ca="1" si="233"/>
        <v>0</v>
      </c>
      <c r="P1142" s="44">
        <f t="shared" ca="1" si="234"/>
        <v>0</v>
      </c>
      <c r="Q1142" s="44">
        <f t="shared" ca="1" si="235"/>
        <v>0</v>
      </c>
      <c r="R1142" s="28">
        <f t="shared" ca="1" si="237"/>
        <v>7.6344211016142547E-4</v>
      </c>
    </row>
    <row r="1143" spans="3:18">
      <c r="C1143" s="121"/>
      <c r="D1143" s="123">
        <f t="shared" si="225"/>
        <v>0</v>
      </c>
      <c r="E1143" s="123">
        <f t="shared" si="225"/>
        <v>0</v>
      </c>
      <c r="F1143" s="44">
        <f t="shared" si="226"/>
        <v>0</v>
      </c>
      <c r="G1143" s="44">
        <f t="shared" si="226"/>
        <v>0</v>
      </c>
      <c r="H1143" s="44">
        <f t="shared" si="227"/>
        <v>0</v>
      </c>
      <c r="I1143" s="44">
        <f t="shared" si="228"/>
        <v>0</v>
      </c>
      <c r="J1143" s="44">
        <f t="shared" si="229"/>
        <v>0</v>
      </c>
      <c r="K1143" s="44">
        <f t="shared" si="230"/>
        <v>0</v>
      </c>
      <c r="L1143" s="44">
        <f t="shared" si="231"/>
        <v>0</v>
      </c>
      <c r="M1143" s="44">
        <f t="shared" ca="1" si="236"/>
        <v>-7.6344211016142547E-4</v>
      </c>
      <c r="N1143" s="44">
        <f t="shared" ca="1" si="232"/>
        <v>0</v>
      </c>
      <c r="O1143" s="124">
        <f t="shared" ca="1" si="233"/>
        <v>0</v>
      </c>
      <c r="P1143" s="44">
        <f t="shared" ca="1" si="234"/>
        <v>0</v>
      </c>
      <c r="Q1143" s="44">
        <f t="shared" ca="1" si="235"/>
        <v>0</v>
      </c>
      <c r="R1143" s="28">
        <f t="shared" ca="1" si="237"/>
        <v>7.6344211016142547E-4</v>
      </c>
    </row>
    <row r="1144" spans="3:18">
      <c r="C1144" s="121"/>
      <c r="D1144" s="123">
        <f t="shared" si="225"/>
        <v>0</v>
      </c>
      <c r="E1144" s="123">
        <f t="shared" si="225"/>
        <v>0</v>
      </c>
      <c r="F1144" s="44">
        <f t="shared" si="226"/>
        <v>0</v>
      </c>
      <c r="G1144" s="44">
        <f t="shared" si="226"/>
        <v>0</v>
      </c>
      <c r="H1144" s="44">
        <f t="shared" si="227"/>
        <v>0</v>
      </c>
      <c r="I1144" s="44">
        <f t="shared" si="228"/>
        <v>0</v>
      </c>
      <c r="J1144" s="44">
        <f t="shared" si="229"/>
        <v>0</v>
      </c>
      <c r="K1144" s="44">
        <f t="shared" si="230"/>
        <v>0</v>
      </c>
      <c r="L1144" s="44">
        <f t="shared" si="231"/>
        <v>0</v>
      </c>
      <c r="M1144" s="44">
        <f t="shared" ca="1" si="236"/>
        <v>-7.6344211016142547E-4</v>
      </c>
      <c r="N1144" s="44">
        <f t="shared" ca="1" si="232"/>
        <v>0</v>
      </c>
      <c r="O1144" s="124">
        <f t="shared" ca="1" si="233"/>
        <v>0</v>
      </c>
      <c r="P1144" s="44">
        <f t="shared" ca="1" si="234"/>
        <v>0</v>
      </c>
      <c r="Q1144" s="44">
        <f t="shared" ca="1" si="235"/>
        <v>0</v>
      </c>
      <c r="R1144" s="28">
        <f t="shared" ca="1" si="237"/>
        <v>7.6344211016142547E-4</v>
      </c>
    </row>
    <row r="1145" spans="3:18">
      <c r="C1145" s="121"/>
      <c r="D1145" s="123">
        <f t="shared" si="225"/>
        <v>0</v>
      </c>
      <c r="E1145" s="123">
        <f t="shared" si="225"/>
        <v>0</v>
      </c>
      <c r="F1145" s="44">
        <f t="shared" si="226"/>
        <v>0</v>
      </c>
      <c r="G1145" s="44">
        <f t="shared" si="226"/>
        <v>0</v>
      </c>
      <c r="H1145" s="44">
        <f t="shared" si="227"/>
        <v>0</v>
      </c>
      <c r="I1145" s="44">
        <f t="shared" si="228"/>
        <v>0</v>
      </c>
      <c r="J1145" s="44">
        <f t="shared" si="229"/>
        <v>0</v>
      </c>
      <c r="K1145" s="44">
        <f t="shared" si="230"/>
        <v>0</v>
      </c>
      <c r="L1145" s="44">
        <f t="shared" si="231"/>
        <v>0</v>
      </c>
      <c r="M1145" s="44">
        <f t="shared" ca="1" si="236"/>
        <v>-7.6344211016142547E-4</v>
      </c>
      <c r="N1145" s="44">
        <f t="shared" ca="1" si="232"/>
        <v>0</v>
      </c>
      <c r="O1145" s="124">
        <f t="shared" ca="1" si="233"/>
        <v>0</v>
      </c>
      <c r="P1145" s="44">
        <f t="shared" ca="1" si="234"/>
        <v>0</v>
      </c>
      <c r="Q1145" s="44">
        <f t="shared" ca="1" si="235"/>
        <v>0</v>
      </c>
      <c r="R1145" s="28">
        <f t="shared" ca="1" si="237"/>
        <v>7.6344211016142547E-4</v>
      </c>
    </row>
    <row r="1146" spans="3:18">
      <c r="C1146" s="121"/>
      <c r="D1146" s="123">
        <f t="shared" si="225"/>
        <v>0</v>
      </c>
      <c r="E1146" s="123">
        <f t="shared" si="225"/>
        <v>0</v>
      </c>
      <c r="F1146" s="44">
        <f t="shared" si="226"/>
        <v>0</v>
      </c>
      <c r="G1146" s="44">
        <f t="shared" si="226"/>
        <v>0</v>
      </c>
      <c r="H1146" s="44">
        <f t="shared" si="227"/>
        <v>0</v>
      </c>
      <c r="I1146" s="44">
        <f t="shared" si="228"/>
        <v>0</v>
      </c>
      <c r="J1146" s="44">
        <f t="shared" si="229"/>
        <v>0</v>
      </c>
      <c r="K1146" s="44">
        <f t="shared" si="230"/>
        <v>0</v>
      </c>
      <c r="L1146" s="44">
        <f t="shared" si="231"/>
        <v>0</v>
      </c>
      <c r="M1146" s="44">
        <f t="shared" ca="1" si="236"/>
        <v>-7.6344211016142547E-4</v>
      </c>
      <c r="N1146" s="44">
        <f t="shared" ca="1" si="232"/>
        <v>0</v>
      </c>
      <c r="O1146" s="124">
        <f t="shared" ca="1" si="233"/>
        <v>0</v>
      </c>
      <c r="P1146" s="44">
        <f t="shared" ca="1" si="234"/>
        <v>0</v>
      </c>
      <c r="Q1146" s="44">
        <f t="shared" ca="1" si="235"/>
        <v>0</v>
      </c>
      <c r="R1146" s="28">
        <f t="shared" ca="1" si="237"/>
        <v>7.6344211016142547E-4</v>
      </c>
    </row>
    <row r="1147" spans="3:18">
      <c r="C1147" s="121"/>
      <c r="D1147" s="123">
        <f t="shared" si="225"/>
        <v>0</v>
      </c>
      <c r="E1147" s="123">
        <f t="shared" si="225"/>
        <v>0</v>
      </c>
      <c r="F1147" s="44">
        <f t="shared" si="226"/>
        <v>0</v>
      </c>
      <c r="G1147" s="44">
        <f t="shared" si="226"/>
        <v>0</v>
      </c>
      <c r="H1147" s="44">
        <f t="shared" si="227"/>
        <v>0</v>
      </c>
      <c r="I1147" s="44">
        <f t="shared" si="228"/>
        <v>0</v>
      </c>
      <c r="J1147" s="44">
        <f t="shared" si="229"/>
        <v>0</v>
      </c>
      <c r="K1147" s="44">
        <f t="shared" si="230"/>
        <v>0</v>
      </c>
      <c r="L1147" s="44">
        <f t="shared" si="231"/>
        <v>0</v>
      </c>
      <c r="M1147" s="44">
        <f t="shared" ca="1" si="236"/>
        <v>-7.6344211016142547E-4</v>
      </c>
      <c r="N1147" s="44">
        <f t="shared" ca="1" si="232"/>
        <v>0</v>
      </c>
      <c r="O1147" s="124">
        <f t="shared" ca="1" si="233"/>
        <v>0</v>
      </c>
      <c r="P1147" s="44">
        <f t="shared" ca="1" si="234"/>
        <v>0</v>
      </c>
      <c r="Q1147" s="44">
        <f t="shared" ca="1" si="235"/>
        <v>0</v>
      </c>
      <c r="R1147" s="28">
        <f t="shared" ca="1" si="237"/>
        <v>7.6344211016142547E-4</v>
      </c>
    </row>
    <row r="1148" spans="3:18">
      <c r="C1148" s="121"/>
      <c r="D1148" s="123">
        <f t="shared" si="225"/>
        <v>0</v>
      </c>
      <c r="E1148" s="123">
        <f t="shared" si="225"/>
        <v>0</v>
      </c>
      <c r="F1148" s="44">
        <f t="shared" si="226"/>
        <v>0</v>
      </c>
      <c r="G1148" s="44">
        <f t="shared" si="226"/>
        <v>0</v>
      </c>
      <c r="H1148" s="44">
        <f t="shared" si="227"/>
        <v>0</v>
      </c>
      <c r="I1148" s="44">
        <f t="shared" si="228"/>
        <v>0</v>
      </c>
      <c r="J1148" s="44">
        <f t="shared" si="229"/>
        <v>0</v>
      </c>
      <c r="K1148" s="44">
        <f t="shared" si="230"/>
        <v>0</v>
      </c>
      <c r="L1148" s="44">
        <f t="shared" si="231"/>
        <v>0</v>
      </c>
      <c r="M1148" s="44">
        <f t="shared" ca="1" si="236"/>
        <v>-7.6344211016142547E-4</v>
      </c>
      <c r="N1148" s="44">
        <f t="shared" ca="1" si="232"/>
        <v>0</v>
      </c>
      <c r="O1148" s="124">
        <f t="shared" ca="1" si="233"/>
        <v>0</v>
      </c>
      <c r="P1148" s="44">
        <f t="shared" ca="1" si="234"/>
        <v>0</v>
      </c>
      <c r="Q1148" s="44">
        <f t="shared" ca="1" si="235"/>
        <v>0</v>
      </c>
      <c r="R1148" s="28">
        <f t="shared" ca="1" si="237"/>
        <v>7.6344211016142547E-4</v>
      </c>
    </row>
    <row r="1149" spans="3:18">
      <c r="C1149" s="121"/>
      <c r="D1149" s="123">
        <f t="shared" si="225"/>
        <v>0</v>
      </c>
      <c r="E1149" s="123">
        <f t="shared" si="225"/>
        <v>0</v>
      </c>
      <c r="F1149" s="44">
        <f t="shared" si="226"/>
        <v>0</v>
      </c>
      <c r="G1149" s="44">
        <f t="shared" si="226"/>
        <v>0</v>
      </c>
      <c r="H1149" s="44">
        <f t="shared" si="227"/>
        <v>0</v>
      </c>
      <c r="I1149" s="44">
        <f t="shared" si="228"/>
        <v>0</v>
      </c>
      <c r="J1149" s="44">
        <f t="shared" si="229"/>
        <v>0</v>
      </c>
      <c r="K1149" s="44">
        <f t="shared" si="230"/>
        <v>0</v>
      </c>
      <c r="L1149" s="44">
        <f t="shared" si="231"/>
        <v>0</v>
      </c>
      <c r="M1149" s="44">
        <f t="shared" ca="1" si="236"/>
        <v>-7.6344211016142547E-4</v>
      </c>
      <c r="N1149" s="44">
        <f t="shared" ca="1" si="232"/>
        <v>0</v>
      </c>
      <c r="O1149" s="124">
        <f t="shared" ca="1" si="233"/>
        <v>0</v>
      </c>
      <c r="P1149" s="44">
        <f t="shared" ca="1" si="234"/>
        <v>0</v>
      </c>
      <c r="Q1149" s="44">
        <f t="shared" ca="1" si="235"/>
        <v>0</v>
      </c>
      <c r="R1149" s="28">
        <f t="shared" ca="1" si="237"/>
        <v>7.6344211016142547E-4</v>
      </c>
    </row>
    <row r="1150" spans="3:18">
      <c r="C1150" s="121"/>
      <c r="D1150" s="123">
        <f t="shared" si="225"/>
        <v>0</v>
      </c>
      <c r="E1150" s="123">
        <f t="shared" si="225"/>
        <v>0</v>
      </c>
      <c r="F1150" s="44">
        <f t="shared" si="226"/>
        <v>0</v>
      </c>
      <c r="G1150" s="44">
        <f t="shared" si="226"/>
        <v>0</v>
      </c>
      <c r="H1150" s="44">
        <f t="shared" si="227"/>
        <v>0</v>
      </c>
      <c r="I1150" s="44">
        <f t="shared" si="228"/>
        <v>0</v>
      </c>
      <c r="J1150" s="44">
        <f t="shared" si="229"/>
        <v>0</v>
      </c>
      <c r="K1150" s="44">
        <f t="shared" si="230"/>
        <v>0</v>
      </c>
      <c r="L1150" s="44">
        <f t="shared" si="231"/>
        <v>0</v>
      </c>
      <c r="M1150" s="44">
        <f t="shared" ca="1" si="236"/>
        <v>-7.6344211016142547E-4</v>
      </c>
      <c r="N1150" s="44">
        <f t="shared" ca="1" si="232"/>
        <v>0</v>
      </c>
      <c r="O1150" s="124">
        <f t="shared" ca="1" si="233"/>
        <v>0</v>
      </c>
      <c r="P1150" s="44">
        <f t="shared" ca="1" si="234"/>
        <v>0</v>
      </c>
      <c r="Q1150" s="44">
        <f t="shared" ca="1" si="235"/>
        <v>0</v>
      </c>
      <c r="R1150" s="28">
        <f t="shared" ca="1" si="237"/>
        <v>7.6344211016142547E-4</v>
      </c>
    </row>
    <row r="1151" spans="3:18">
      <c r="C1151" s="121"/>
      <c r="D1151" s="123">
        <f t="shared" si="225"/>
        <v>0</v>
      </c>
      <c r="E1151" s="123">
        <f t="shared" si="225"/>
        <v>0</v>
      </c>
      <c r="F1151" s="44">
        <f t="shared" si="226"/>
        <v>0</v>
      </c>
      <c r="G1151" s="44">
        <f t="shared" si="226"/>
        <v>0</v>
      </c>
      <c r="H1151" s="44">
        <f t="shared" si="227"/>
        <v>0</v>
      </c>
      <c r="I1151" s="44">
        <f t="shared" si="228"/>
        <v>0</v>
      </c>
      <c r="J1151" s="44">
        <f t="shared" si="229"/>
        <v>0</v>
      </c>
      <c r="K1151" s="44">
        <f t="shared" si="230"/>
        <v>0</v>
      </c>
      <c r="L1151" s="44">
        <f t="shared" si="231"/>
        <v>0</v>
      </c>
      <c r="M1151" s="44">
        <f t="shared" ca="1" si="236"/>
        <v>-7.6344211016142547E-4</v>
      </c>
      <c r="N1151" s="44">
        <f t="shared" ca="1" si="232"/>
        <v>0</v>
      </c>
      <c r="O1151" s="124">
        <f t="shared" ca="1" si="233"/>
        <v>0</v>
      </c>
      <c r="P1151" s="44">
        <f t="shared" ca="1" si="234"/>
        <v>0</v>
      </c>
      <c r="Q1151" s="44">
        <f t="shared" ca="1" si="235"/>
        <v>0</v>
      </c>
      <c r="R1151" s="28">
        <f t="shared" ca="1" si="237"/>
        <v>7.6344211016142547E-4</v>
      </c>
    </row>
    <row r="1152" spans="3:18">
      <c r="C1152" s="121"/>
      <c r="D1152" s="123">
        <f t="shared" si="225"/>
        <v>0</v>
      </c>
      <c r="E1152" s="123">
        <f t="shared" si="225"/>
        <v>0</v>
      </c>
      <c r="F1152" s="44">
        <f t="shared" si="226"/>
        <v>0</v>
      </c>
      <c r="G1152" s="44">
        <f t="shared" si="226"/>
        <v>0</v>
      </c>
      <c r="H1152" s="44">
        <f t="shared" si="227"/>
        <v>0</v>
      </c>
      <c r="I1152" s="44">
        <f t="shared" si="228"/>
        <v>0</v>
      </c>
      <c r="J1152" s="44">
        <f t="shared" si="229"/>
        <v>0</v>
      </c>
      <c r="K1152" s="44">
        <f t="shared" si="230"/>
        <v>0</v>
      </c>
      <c r="L1152" s="44">
        <f t="shared" si="231"/>
        <v>0</v>
      </c>
      <c r="M1152" s="44">
        <f t="shared" ca="1" si="236"/>
        <v>-7.6344211016142547E-4</v>
      </c>
      <c r="N1152" s="44">
        <f t="shared" ca="1" si="232"/>
        <v>0</v>
      </c>
      <c r="O1152" s="124">
        <f t="shared" ca="1" si="233"/>
        <v>0</v>
      </c>
      <c r="P1152" s="44">
        <f t="shared" ca="1" si="234"/>
        <v>0</v>
      </c>
      <c r="Q1152" s="44">
        <f t="shared" ca="1" si="235"/>
        <v>0</v>
      </c>
      <c r="R1152" s="28">
        <f t="shared" ca="1" si="237"/>
        <v>7.6344211016142547E-4</v>
      </c>
    </row>
    <row r="1153" spans="3:18">
      <c r="C1153" s="121"/>
      <c r="D1153" s="123">
        <f t="shared" si="225"/>
        <v>0</v>
      </c>
      <c r="E1153" s="123">
        <f t="shared" si="225"/>
        <v>0</v>
      </c>
      <c r="F1153" s="44">
        <f t="shared" si="226"/>
        <v>0</v>
      </c>
      <c r="G1153" s="44">
        <f t="shared" si="226"/>
        <v>0</v>
      </c>
      <c r="H1153" s="44">
        <f t="shared" si="227"/>
        <v>0</v>
      </c>
      <c r="I1153" s="44">
        <f t="shared" si="228"/>
        <v>0</v>
      </c>
      <c r="J1153" s="44">
        <f t="shared" si="229"/>
        <v>0</v>
      </c>
      <c r="K1153" s="44">
        <f t="shared" si="230"/>
        <v>0</v>
      </c>
      <c r="L1153" s="44">
        <f t="shared" si="231"/>
        <v>0</v>
      </c>
      <c r="M1153" s="44">
        <f t="shared" ca="1" si="236"/>
        <v>-7.6344211016142547E-4</v>
      </c>
      <c r="N1153" s="44">
        <f t="shared" ca="1" si="232"/>
        <v>0</v>
      </c>
      <c r="O1153" s="124">
        <f t="shared" ca="1" si="233"/>
        <v>0</v>
      </c>
      <c r="P1153" s="44">
        <f t="shared" ca="1" si="234"/>
        <v>0</v>
      </c>
      <c r="Q1153" s="44">
        <f t="shared" ca="1" si="235"/>
        <v>0</v>
      </c>
      <c r="R1153" s="28">
        <f t="shared" ca="1" si="237"/>
        <v>7.6344211016142547E-4</v>
      </c>
    </row>
    <row r="1154" spans="3:18">
      <c r="C1154" s="121"/>
      <c r="D1154" s="123">
        <f t="shared" si="225"/>
        <v>0</v>
      </c>
      <c r="E1154" s="123">
        <f t="shared" si="225"/>
        <v>0</v>
      </c>
      <c r="F1154" s="44">
        <f t="shared" si="226"/>
        <v>0</v>
      </c>
      <c r="G1154" s="44">
        <f t="shared" si="226"/>
        <v>0</v>
      </c>
      <c r="H1154" s="44">
        <f t="shared" si="227"/>
        <v>0</v>
      </c>
      <c r="I1154" s="44">
        <f t="shared" si="228"/>
        <v>0</v>
      </c>
      <c r="J1154" s="44">
        <f t="shared" si="229"/>
        <v>0</v>
      </c>
      <c r="K1154" s="44">
        <f t="shared" si="230"/>
        <v>0</v>
      </c>
      <c r="L1154" s="44">
        <f t="shared" si="231"/>
        <v>0</v>
      </c>
      <c r="M1154" s="44">
        <f t="shared" ca="1" si="236"/>
        <v>-7.6344211016142547E-4</v>
      </c>
      <c r="N1154" s="44">
        <f t="shared" ca="1" si="232"/>
        <v>0</v>
      </c>
      <c r="O1154" s="124">
        <f t="shared" ca="1" si="233"/>
        <v>0</v>
      </c>
      <c r="P1154" s="44">
        <f t="shared" ca="1" si="234"/>
        <v>0</v>
      </c>
      <c r="Q1154" s="44">
        <f t="shared" ca="1" si="235"/>
        <v>0</v>
      </c>
      <c r="R1154" s="28">
        <f t="shared" ca="1" si="237"/>
        <v>7.6344211016142547E-4</v>
      </c>
    </row>
    <row r="1155" spans="3:18">
      <c r="C1155" s="121"/>
      <c r="D1155" s="123">
        <f t="shared" si="225"/>
        <v>0</v>
      </c>
      <c r="E1155" s="123">
        <f t="shared" si="225"/>
        <v>0</v>
      </c>
      <c r="F1155" s="44">
        <f t="shared" si="226"/>
        <v>0</v>
      </c>
      <c r="G1155" s="44">
        <f t="shared" si="226"/>
        <v>0</v>
      </c>
      <c r="H1155" s="44">
        <f t="shared" si="227"/>
        <v>0</v>
      </c>
      <c r="I1155" s="44">
        <f t="shared" si="228"/>
        <v>0</v>
      </c>
      <c r="J1155" s="44">
        <f t="shared" si="229"/>
        <v>0</v>
      </c>
      <c r="K1155" s="44">
        <f t="shared" si="230"/>
        <v>0</v>
      </c>
      <c r="L1155" s="44">
        <f t="shared" si="231"/>
        <v>0</v>
      </c>
      <c r="M1155" s="44">
        <f t="shared" ca="1" si="236"/>
        <v>-7.6344211016142547E-4</v>
      </c>
      <c r="N1155" s="44">
        <f t="shared" ca="1" si="232"/>
        <v>0</v>
      </c>
      <c r="O1155" s="124">
        <f t="shared" ca="1" si="233"/>
        <v>0</v>
      </c>
      <c r="P1155" s="44">
        <f t="shared" ca="1" si="234"/>
        <v>0</v>
      </c>
      <c r="Q1155" s="44">
        <f t="shared" ca="1" si="235"/>
        <v>0</v>
      </c>
      <c r="R1155" s="28">
        <f t="shared" ca="1" si="237"/>
        <v>7.6344211016142547E-4</v>
      </c>
    </row>
    <row r="1156" spans="3:18">
      <c r="C1156" s="121"/>
      <c r="D1156" s="123">
        <f t="shared" si="225"/>
        <v>0</v>
      </c>
      <c r="E1156" s="123">
        <f t="shared" si="225"/>
        <v>0</v>
      </c>
      <c r="F1156" s="44">
        <f t="shared" si="226"/>
        <v>0</v>
      </c>
      <c r="G1156" s="44">
        <f t="shared" si="226"/>
        <v>0</v>
      </c>
      <c r="H1156" s="44">
        <f t="shared" si="227"/>
        <v>0</v>
      </c>
      <c r="I1156" s="44">
        <f t="shared" si="228"/>
        <v>0</v>
      </c>
      <c r="J1156" s="44">
        <f t="shared" si="229"/>
        <v>0</v>
      </c>
      <c r="K1156" s="44">
        <f t="shared" si="230"/>
        <v>0</v>
      </c>
      <c r="L1156" s="44">
        <f t="shared" si="231"/>
        <v>0</v>
      </c>
      <c r="M1156" s="44">
        <f t="shared" ca="1" si="236"/>
        <v>-7.6344211016142547E-4</v>
      </c>
      <c r="N1156" s="44">
        <f t="shared" ca="1" si="232"/>
        <v>0</v>
      </c>
      <c r="O1156" s="124">
        <f t="shared" ca="1" si="233"/>
        <v>0</v>
      </c>
      <c r="P1156" s="44">
        <f t="shared" ca="1" si="234"/>
        <v>0</v>
      </c>
      <c r="Q1156" s="44">
        <f t="shared" ca="1" si="235"/>
        <v>0</v>
      </c>
      <c r="R1156" s="28">
        <f t="shared" ca="1" si="237"/>
        <v>7.6344211016142547E-4</v>
      </c>
    </row>
    <row r="1157" spans="3:18">
      <c r="C1157" s="121"/>
      <c r="D1157" s="123">
        <f t="shared" si="225"/>
        <v>0</v>
      </c>
      <c r="E1157" s="123">
        <f t="shared" si="225"/>
        <v>0</v>
      </c>
      <c r="F1157" s="44">
        <f t="shared" si="226"/>
        <v>0</v>
      </c>
      <c r="G1157" s="44">
        <f t="shared" si="226"/>
        <v>0</v>
      </c>
      <c r="H1157" s="44">
        <f t="shared" si="227"/>
        <v>0</v>
      </c>
      <c r="I1157" s="44">
        <f t="shared" si="228"/>
        <v>0</v>
      </c>
      <c r="J1157" s="44">
        <f t="shared" si="229"/>
        <v>0</v>
      </c>
      <c r="K1157" s="44">
        <f t="shared" si="230"/>
        <v>0</v>
      </c>
      <c r="L1157" s="44">
        <f t="shared" si="231"/>
        <v>0</v>
      </c>
      <c r="M1157" s="44">
        <f t="shared" ca="1" si="236"/>
        <v>-7.6344211016142547E-4</v>
      </c>
      <c r="N1157" s="44">
        <f t="shared" ca="1" si="232"/>
        <v>0</v>
      </c>
      <c r="O1157" s="124">
        <f t="shared" ca="1" si="233"/>
        <v>0</v>
      </c>
      <c r="P1157" s="44">
        <f t="shared" ca="1" si="234"/>
        <v>0</v>
      </c>
      <c r="Q1157" s="44">
        <f t="shared" ca="1" si="235"/>
        <v>0</v>
      </c>
      <c r="R1157" s="28">
        <f t="shared" ca="1" si="237"/>
        <v>7.6344211016142547E-4</v>
      </c>
    </row>
    <row r="1158" spans="3:18">
      <c r="C1158" s="121"/>
      <c r="D1158" s="123">
        <f t="shared" si="225"/>
        <v>0</v>
      </c>
      <c r="E1158" s="123">
        <f t="shared" si="225"/>
        <v>0</v>
      </c>
      <c r="F1158" s="44">
        <f t="shared" si="226"/>
        <v>0</v>
      </c>
      <c r="G1158" s="44">
        <f t="shared" si="226"/>
        <v>0</v>
      </c>
      <c r="H1158" s="44">
        <f t="shared" si="227"/>
        <v>0</v>
      </c>
      <c r="I1158" s="44">
        <f t="shared" si="228"/>
        <v>0</v>
      </c>
      <c r="J1158" s="44">
        <f t="shared" si="229"/>
        <v>0</v>
      </c>
      <c r="K1158" s="44">
        <f t="shared" si="230"/>
        <v>0</v>
      </c>
      <c r="L1158" s="44">
        <f t="shared" si="231"/>
        <v>0</v>
      </c>
      <c r="M1158" s="44">
        <f t="shared" ca="1" si="236"/>
        <v>-7.6344211016142547E-4</v>
      </c>
      <c r="N1158" s="44">
        <f t="shared" ca="1" si="232"/>
        <v>0</v>
      </c>
      <c r="O1158" s="124">
        <f t="shared" ca="1" si="233"/>
        <v>0</v>
      </c>
      <c r="P1158" s="44">
        <f t="shared" ca="1" si="234"/>
        <v>0</v>
      </c>
      <c r="Q1158" s="44">
        <f t="shared" ca="1" si="235"/>
        <v>0</v>
      </c>
      <c r="R1158" s="28">
        <f t="shared" ca="1" si="237"/>
        <v>7.6344211016142547E-4</v>
      </c>
    </row>
    <row r="1159" spans="3:18">
      <c r="C1159" s="121"/>
      <c r="D1159" s="123">
        <f t="shared" si="225"/>
        <v>0</v>
      </c>
      <c r="E1159" s="123">
        <f t="shared" si="225"/>
        <v>0</v>
      </c>
      <c r="F1159" s="44">
        <f t="shared" si="226"/>
        <v>0</v>
      </c>
      <c r="G1159" s="44">
        <f t="shared" si="226"/>
        <v>0</v>
      </c>
      <c r="H1159" s="44">
        <f t="shared" si="227"/>
        <v>0</v>
      </c>
      <c r="I1159" s="44">
        <f t="shared" si="228"/>
        <v>0</v>
      </c>
      <c r="J1159" s="44">
        <f t="shared" si="229"/>
        <v>0</v>
      </c>
      <c r="K1159" s="44">
        <f t="shared" si="230"/>
        <v>0</v>
      </c>
      <c r="L1159" s="44">
        <f t="shared" si="231"/>
        <v>0</v>
      </c>
      <c r="M1159" s="44">
        <f t="shared" ca="1" si="236"/>
        <v>-7.6344211016142547E-4</v>
      </c>
      <c r="N1159" s="44">
        <f t="shared" ca="1" si="232"/>
        <v>0</v>
      </c>
      <c r="O1159" s="124">
        <f t="shared" ca="1" si="233"/>
        <v>0</v>
      </c>
      <c r="P1159" s="44">
        <f t="shared" ca="1" si="234"/>
        <v>0</v>
      </c>
      <c r="Q1159" s="44">
        <f t="shared" ca="1" si="235"/>
        <v>0</v>
      </c>
      <c r="R1159" s="28">
        <f t="shared" ca="1" si="237"/>
        <v>7.6344211016142547E-4</v>
      </c>
    </row>
    <row r="1160" spans="3:18">
      <c r="C1160" s="121"/>
      <c r="D1160" s="123">
        <f t="shared" si="225"/>
        <v>0</v>
      </c>
      <c r="E1160" s="123">
        <f t="shared" si="225"/>
        <v>0</v>
      </c>
      <c r="F1160" s="44">
        <f t="shared" si="226"/>
        <v>0</v>
      </c>
      <c r="G1160" s="44">
        <f t="shared" si="226"/>
        <v>0</v>
      </c>
      <c r="H1160" s="44">
        <f t="shared" si="227"/>
        <v>0</v>
      </c>
      <c r="I1160" s="44">
        <f t="shared" si="228"/>
        <v>0</v>
      </c>
      <c r="J1160" s="44">
        <f t="shared" si="229"/>
        <v>0</v>
      </c>
      <c r="K1160" s="44">
        <f t="shared" si="230"/>
        <v>0</v>
      </c>
      <c r="L1160" s="44">
        <f t="shared" si="231"/>
        <v>0</v>
      </c>
      <c r="M1160" s="44">
        <f t="shared" ca="1" si="236"/>
        <v>-7.6344211016142547E-4</v>
      </c>
      <c r="N1160" s="44">
        <f t="shared" ca="1" si="232"/>
        <v>0</v>
      </c>
      <c r="O1160" s="124">
        <f t="shared" ca="1" si="233"/>
        <v>0</v>
      </c>
      <c r="P1160" s="44">
        <f t="shared" ca="1" si="234"/>
        <v>0</v>
      </c>
      <c r="Q1160" s="44">
        <f t="shared" ca="1" si="235"/>
        <v>0</v>
      </c>
      <c r="R1160" s="28">
        <f t="shared" ca="1" si="237"/>
        <v>7.6344211016142547E-4</v>
      </c>
    </row>
    <row r="1161" spans="3:18">
      <c r="C1161" s="121"/>
      <c r="D1161" s="123">
        <f t="shared" si="225"/>
        <v>0</v>
      </c>
      <c r="E1161" s="123">
        <f t="shared" si="225"/>
        <v>0</v>
      </c>
      <c r="F1161" s="44">
        <f t="shared" si="226"/>
        <v>0</v>
      </c>
      <c r="G1161" s="44">
        <f t="shared" si="226"/>
        <v>0</v>
      </c>
      <c r="H1161" s="44">
        <f t="shared" si="227"/>
        <v>0</v>
      </c>
      <c r="I1161" s="44">
        <f t="shared" si="228"/>
        <v>0</v>
      </c>
      <c r="J1161" s="44">
        <f t="shared" si="229"/>
        <v>0</v>
      </c>
      <c r="K1161" s="44">
        <f t="shared" si="230"/>
        <v>0</v>
      </c>
      <c r="L1161" s="44">
        <f t="shared" si="231"/>
        <v>0</v>
      </c>
      <c r="M1161" s="44">
        <f t="shared" ca="1" si="236"/>
        <v>-7.6344211016142547E-4</v>
      </c>
      <c r="N1161" s="44">
        <f t="shared" ca="1" si="232"/>
        <v>0</v>
      </c>
      <c r="O1161" s="124">
        <f t="shared" ca="1" si="233"/>
        <v>0</v>
      </c>
      <c r="P1161" s="44">
        <f t="shared" ca="1" si="234"/>
        <v>0</v>
      </c>
      <c r="Q1161" s="44">
        <f t="shared" ca="1" si="235"/>
        <v>0</v>
      </c>
      <c r="R1161" s="28">
        <f t="shared" ca="1" si="237"/>
        <v>7.6344211016142547E-4</v>
      </c>
    </row>
    <row r="1162" spans="3:18">
      <c r="C1162" s="121"/>
      <c r="D1162" s="123">
        <f t="shared" si="225"/>
        <v>0</v>
      </c>
      <c r="E1162" s="123">
        <f t="shared" si="225"/>
        <v>0</v>
      </c>
      <c r="F1162" s="44">
        <f t="shared" si="226"/>
        <v>0</v>
      </c>
      <c r="G1162" s="44">
        <f t="shared" si="226"/>
        <v>0</v>
      </c>
      <c r="H1162" s="44">
        <f t="shared" si="227"/>
        <v>0</v>
      </c>
      <c r="I1162" s="44">
        <f t="shared" si="228"/>
        <v>0</v>
      </c>
      <c r="J1162" s="44">
        <f t="shared" si="229"/>
        <v>0</v>
      </c>
      <c r="K1162" s="44">
        <f t="shared" si="230"/>
        <v>0</v>
      </c>
      <c r="L1162" s="44">
        <f t="shared" si="231"/>
        <v>0</v>
      </c>
      <c r="M1162" s="44">
        <f t="shared" ca="1" si="236"/>
        <v>-7.6344211016142547E-4</v>
      </c>
      <c r="N1162" s="44">
        <f t="shared" ca="1" si="232"/>
        <v>0</v>
      </c>
      <c r="O1162" s="124">
        <f t="shared" ca="1" si="233"/>
        <v>0</v>
      </c>
      <c r="P1162" s="44">
        <f t="shared" ca="1" si="234"/>
        <v>0</v>
      </c>
      <c r="Q1162" s="44">
        <f t="shared" ca="1" si="235"/>
        <v>0</v>
      </c>
      <c r="R1162" s="28">
        <f t="shared" ca="1" si="237"/>
        <v>7.6344211016142547E-4</v>
      </c>
    </row>
    <row r="1163" spans="3:18">
      <c r="C1163" s="121"/>
      <c r="D1163" s="123">
        <f t="shared" si="225"/>
        <v>0</v>
      </c>
      <c r="E1163" s="123">
        <f t="shared" si="225"/>
        <v>0</v>
      </c>
      <c r="F1163" s="44">
        <f t="shared" si="226"/>
        <v>0</v>
      </c>
      <c r="G1163" s="44">
        <f t="shared" si="226"/>
        <v>0</v>
      </c>
      <c r="H1163" s="44">
        <f t="shared" si="227"/>
        <v>0</v>
      </c>
      <c r="I1163" s="44">
        <f t="shared" si="228"/>
        <v>0</v>
      </c>
      <c r="J1163" s="44">
        <f t="shared" si="229"/>
        <v>0</v>
      </c>
      <c r="K1163" s="44">
        <f t="shared" si="230"/>
        <v>0</v>
      </c>
      <c r="L1163" s="44">
        <f t="shared" si="231"/>
        <v>0</v>
      </c>
      <c r="M1163" s="44">
        <f t="shared" ca="1" si="236"/>
        <v>-7.6344211016142547E-4</v>
      </c>
      <c r="N1163" s="44">
        <f t="shared" ca="1" si="232"/>
        <v>0</v>
      </c>
      <c r="O1163" s="124">
        <f t="shared" ca="1" si="233"/>
        <v>0</v>
      </c>
      <c r="P1163" s="44">
        <f t="shared" ca="1" si="234"/>
        <v>0</v>
      </c>
      <c r="Q1163" s="44">
        <f t="shared" ca="1" si="235"/>
        <v>0</v>
      </c>
      <c r="R1163" s="28">
        <f t="shared" ca="1" si="237"/>
        <v>7.6344211016142547E-4</v>
      </c>
    </row>
    <row r="1164" spans="3:18">
      <c r="C1164" s="121"/>
      <c r="D1164" s="123">
        <f t="shared" si="225"/>
        <v>0</v>
      </c>
      <c r="E1164" s="123">
        <f t="shared" si="225"/>
        <v>0</v>
      </c>
      <c r="F1164" s="44">
        <f t="shared" si="226"/>
        <v>0</v>
      </c>
      <c r="G1164" s="44">
        <f t="shared" si="226"/>
        <v>0</v>
      </c>
      <c r="H1164" s="44">
        <f t="shared" si="227"/>
        <v>0</v>
      </c>
      <c r="I1164" s="44">
        <f t="shared" si="228"/>
        <v>0</v>
      </c>
      <c r="J1164" s="44">
        <f t="shared" si="229"/>
        <v>0</v>
      </c>
      <c r="K1164" s="44">
        <f t="shared" si="230"/>
        <v>0</v>
      </c>
      <c r="L1164" s="44">
        <f t="shared" si="231"/>
        <v>0</v>
      </c>
      <c r="M1164" s="44">
        <f t="shared" ca="1" si="236"/>
        <v>-7.6344211016142547E-4</v>
      </c>
      <c r="N1164" s="44">
        <f t="shared" ca="1" si="232"/>
        <v>0</v>
      </c>
      <c r="O1164" s="124">
        <f t="shared" ca="1" si="233"/>
        <v>0</v>
      </c>
      <c r="P1164" s="44">
        <f t="shared" ca="1" si="234"/>
        <v>0</v>
      </c>
      <c r="Q1164" s="44">
        <f t="shared" ca="1" si="235"/>
        <v>0</v>
      </c>
      <c r="R1164" s="28">
        <f t="shared" ca="1" si="237"/>
        <v>7.6344211016142547E-4</v>
      </c>
    </row>
    <row r="1165" spans="3:18">
      <c r="C1165" s="121"/>
      <c r="D1165" s="123">
        <f t="shared" si="225"/>
        <v>0</v>
      </c>
      <c r="E1165" s="123">
        <f t="shared" si="225"/>
        <v>0</v>
      </c>
      <c r="F1165" s="44">
        <f t="shared" si="226"/>
        <v>0</v>
      </c>
      <c r="G1165" s="44">
        <f t="shared" si="226"/>
        <v>0</v>
      </c>
      <c r="H1165" s="44">
        <f t="shared" si="227"/>
        <v>0</v>
      </c>
      <c r="I1165" s="44">
        <f t="shared" si="228"/>
        <v>0</v>
      </c>
      <c r="J1165" s="44">
        <f t="shared" si="229"/>
        <v>0</v>
      </c>
      <c r="K1165" s="44">
        <f t="shared" si="230"/>
        <v>0</v>
      </c>
      <c r="L1165" s="44">
        <f t="shared" si="231"/>
        <v>0</v>
      </c>
      <c r="M1165" s="44">
        <f t="shared" ca="1" si="236"/>
        <v>-7.6344211016142547E-4</v>
      </c>
      <c r="N1165" s="44">
        <f t="shared" ca="1" si="232"/>
        <v>0</v>
      </c>
      <c r="O1165" s="124">
        <f t="shared" ca="1" si="233"/>
        <v>0</v>
      </c>
      <c r="P1165" s="44">
        <f t="shared" ca="1" si="234"/>
        <v>0</v>
      </c>
      <c r="Q1165" s="44">
        <f t="shared" ca="1" si="235"/>
        <v>0</v>
      </c>
      <c r="R1165" s="28">
        <f t="shared" ca="1" si="237"/>
        <v>7.6344211016142547E-4</v>
      </c>
    </row>
    <row r="1166" spans="3:18">
      <c r="C1166" s="121"/>
      <c r="D1166" s="123">
        <f t="shared" si="225"/>
        <v>0</v>
      </c>
      <c r="E1166" s="123">
        <f t="shared" si="225"/>
        <v>0</v>
      </c>
      <c r="F1166" s="44">
        <f t="shared" si="226"/>
        <v>0</v>
      </c>
      <c r="G1166" s="44">
        <f t="shared" si="226"/>
        <v>0</v>
      </c>
      <c r="H1166" s="44">
        <f t="shared" si="227"/>
        <v>0</v>
      </c>
      <c r="I1166" s="44">
        <f t="shared" si="228"/>
        <v>0</v>
      </c>
      <c r="J1166" s="44">
        <f t="shared" si="229"/>
        <v>0</v>
      </c>
      <c r="K1166" s="44">
        <f t="shared" si="230"/>
        <v>0</v>
      </c>
      <c r="L1166" s="44">
        <f t="shared" si="231"/>
        <v>0</v>
      </c>
      <c r="M1166" s="44">
        <f t="shared" ca="1" si="236"/>
        <v>-7.6344211016142547E-4</v>
      </c>
      <c r="N1166" s="44">
        <f t="shared" ca="1" si="232"/>
        <v>0</v>
      </c>
      <c r="O1166" s="124">
        <f t="shared" ca="1" si="233"/>
        <v>0</v>
      </c>
      <c r="P1166" s="44">
        <f t="shared" ca="1" si="234"/>
        <v>0</v>
      </c>
      <c r="Q1166" s="44">
        <f t="shared" ca="1" si="235"/>
        <v>0</v>
      </c>
      <c r="R1166" s="28">
        <f t="shared" ca="1" si="237"/>
        <v>7.6344211016142547E-4</v>
      </c>
    </row>
    <row r="1167" spans="3:18">
      <c r="C1167" s="121"/>
      <c r="D1167" s="123">
        <f t="shared" ref="D1167:E1205" si="238">A1167/A$18</f>
        <v>0</v>
      </c>
      <c r="E1167" s="123">
        <f t="shared" si="238"/>
        <v>0</v>
      </c>
      <c r="F1167" s="44">
        <f t="shared" ref="F1167:G1205" si="239">$C1167*D1167</f>
        <v>0</v>
      </c>
      <c r="G1167" s="44">
        <f t="shared" si="239"/>
        <v>0</v>
      </c>
      <c r="H1167" s="44">
        <f t="shared" si="227"/>
        <v>0</v>
      </c>
      <c r="I1167" s="44">
        <f t="shared" si="228"/>
        <v>0</v>
      </c>
      <c r="J1167" s="44">
        <f t="shared" si="229"/>
        <v>0</v>
      </c>
      <c r="K1167" s="44">
        <f t="shared" si="230"/>
        <v>0</v>
      </c>
      <c r="L1167" s="44">
        <f t="shared" si="231"/>
        <v>0</v>
      </c>
      <c r="M1167" s="44">
        <f t="shared" ca="1" si="236"/>
        <v>-7.6344211016142547E-4</v>
      </c>
      <c r="N1167" s="44">
        <f t="shared" ca="1" si="232"/>
        <v>0</v>
      </c>
      <c r="O1167" s="124">
        <f t="shared" ca="1" si="233"/>
        <v>0</v>
      </c>
      <c r="P1167" s="44">
        <f t="shared" ca="1" si="234"/>
        <v>0</v>
      </c>
      <c r="Q1167" s="44">
        <f t="shared" ca="1" si="235"/>
        <v>0</v>
      </c>
      <c r="R1167" s="28">
        <f t="shared" ca="1" si="237"/>
        <v>7.6344211016142547E-4</v>
      </c>
    </row>
    <row r="1168" spans="3:18">
      <c r="C1168" s="121"/>
      <c r="D1168" s="123">
        <f t="shared" si="238"/>
        <v>0</v>
      </c>
      <c r="E1168" s="123">
        <f t="shared" si="238"/>
        <v>0</v>
      </c>
      <c r="F1168" s="44">
        <f t="shared" si="239"/>
        <v>0</v>
      </c>
      <c r="G1168" s="44">
        <f t="shared" si="239"/>
        <v>0</v>
      </c>
      <c r="H1168" s="44">
        <f t="shared" ref="H1168:H1205" si="240">C1168*D1168*D1168</f>
        <v>0</v>
      </c>
      <c r="I1168" s="44">
        <f t="shared" ref="I1168:I1205" si="241">C1168*D1168*D1168*D1168</f>
        <v>0</v>
      </c>
      <c r="J1168" s="44">
        <f t="shared" ref="J1168:J1205" si="242">C1168*D1168*D1168*D1168*D1168</f>
        <v>0</v>
      </c>
      <c r="K1168" s="44">
        <f t="shared" ref="K1168:K1205" si="243">C1168*E1168*D1168</f>
        <v>0</v>
      </c>
      <c r="L1168" s="44">
        <f t="shared" ref="L1168:L1205" si="244">C1168*E1168*D1168*D1168</f>
        <v>0</v>
      </c>
      <c r="M1168" s="44">
        <f t="shared" ca="1" si="236"/>
        <v>-7.6344211016142547E-4</v>
      </c>
      <c r="N1168" s="44">
        <f t="shared" ref="N1168:N1205" ca="1" si="245">C1168*(M1168-E1168)^2</f>
        <v>0</v>
      </c>
      <c r="O1168" s="124">
        <f t="shared" ref="O1168:O1205" ca="1" si="246">(C1168*O$1-O$2*F1168+O$3*H1168)^2</f>
        <v>0</v>
      </c>
      <c r="P1168" s="44">
        <f t="shared" ref="P1168:P1205" ca="1" si="247">(-C1168*O$2+O$4*F1168-O$5*H1168)^2</f>
        <v>0</v>
      </c>
      <c r="Q1168" s="44">
        <f t="shared" ref="Q1168:Q1205" ca="1" si="248">+(C1168*O$3-F1168*O$5+H1168*O$6)^2</f>
        <v>0</v>
      </c>
      <c r="R1168" s="28">
        <f t="shared" ca="1" si="237"/>
        <v>7.6344211016142547E-4</v>
      </c>
    </row>
    <row r="1169" spans="3:18">
      <c r="C1169" s="121"/>
      <c r="D1169" s="123">
        <f t="shared" si="238"/>
        <v>0</v>
      </c>
      <c r="E1169" s="123">
        <f t="shared" si="238"/>
        <v>0</v>
      </c>
      <c r="F1169" s="44">
        <f t="shared" si="239"/>
        <v>0</v>
      </c>
      <c r="G1169" s="44">
        <f t="shared" si="239"/>
        <v>0</v>
      </c>
      <c r="H1169" s="44">
        <f t="shared" si="240"/>
        <v>0</v>
      </c>
      <c r="I1169" s="44">
        <f t="shared" si="241"/>
        <v>0</v>
      </c>
      <c r="J1169" s="44">
        <f t="shared" si="242"/>
        <v>0</v>
      </c>
      <c r="K1169" s="44">
        <f t="shared" si="243"/>
        <v>0</v>
      </c>
      <c r="L1169" s="44">
        <f t="shared" si="244"/>
        <v>0</v>
      </c>
      <c r="M1169" s="44">
        <f t="shared" ca="1" si="236"/>
        <v>-7.6344211016142547E-4</v>
      </c>
      <c r="N1169" s="44">
        <f t="shared" ca="1" si="245"/>
        <v>0</v>
      </c>
      <c r="O1169" s="124">
        <f t="shared" ca="1" si="246"/>
        <v>0</v>
      </c>
      <c r="P1169" s="44">
        <f t="shared" ca="1" si="247"/>
        <v>0</v>
      </c>
      <c r="Q1169" s="44">
        <f t="shared" ca="1" si="248"/>
        <v>0</v>
      </c>
      <c r="R1169" s="28">
        <f t="shared" ca="1" si="237"/>
        <v>7.6344211016142547E-4</v>
      </c>
    </row>
    <row r="1170" spans="3:18">
      <c r="C1170" s="121"/>
      <c r="D1170" s="123">
        <f t="shared" si="238"/>
        <v>0</v>
      </c>
      <c r="E1170" s="123">
        <f t="shared" si="238"/>
        <v>0</v>
      </c>
      <c r="F1170" s="44">
        <f t="shared" si="239"/>
        <v>0</v>
      </c>
      <c r="G1170" s="44">
        <f t="shared" si="239"/>
        <v>0</v>
      </c>
      <c r="H1170" s="44">
        <f t="shared" si="240"/>
        <v>0</v>
      </c>
      <c r="I1170" s="44">
        <f t="shared" si="241"/>
        <v>0</v>
      </c>
      <c r="J1170" s="44">
        <f t="shared" si="242"/>
        <v>0</v>
      </c>
      <c r="K1170" s="44">
        <f t="shared" si="243"/>
        <v>0</v>
      </c>
      <c r="L1170" s="44">
        <f t="shared" si="244"/>
        <v>0</v>
      </c>
      <c r="M1170" s="44">
        <f t="shared" ca="1" si="236"/>
        <v>-7.6344211016142547E-4</v>
      </c>
      <c r="N1170" s="44">
        <f t="shared" ca="1" si="245"/>
        <v>0</v>
      </c>
      <c r="O1170" s="124">
        <f t="shared" ca="1" si="246"/>
        <v>0</v>
      </c>
      <c r="P1170" s="44">
        <f t="shared" ca="1" si="247"/>
        <v>0</v>
      </c>
      <c r="Q1170" s="44">
        <f t="shared" ca="1" si="248"/>
        <v>0</v>
      </c>
      <c r="R1170" s="28">
        <f t="shared" ca="1" si="237"/>
        <v>7.6344211016142547E-4</v>
      </c>
    </row>
    <row r="1171" spans="3:18">
      <c r="C1171" s="121"/>
      <c r="D1171" s="123">
        <f t="shared" si="238"/>
        <v>0</v>
      </c>
      <c r="E1171" s="123">
        <f t="shared" si="238"/>
        <v>0</v>
      </c>
      <c r="F1171" s="44">
        <f t="shared" si="239"/>
        <v>0</v>
      </c>
      <c r="G1171" s="44">
        <f t="shared" si="239"/>
        <v>0</v>
      </c>
      <c r="H1171" s="44">
        <f t="shared" si="240"/>
        <v>0</v>
      </c>
      <c r="I1171" s="44">
        <f t="shared" si="241"/>
        <v>0</v>
      </c>
      <c r="J1171" s="44">
        <f t="shared" si="242"/>
        <v>0</v>
      </c>
      <c r="K1171" s="44">
        <f t="shared" si="243"/>
        <v>0</v>
      </c>
      <c r="L1171" s="44">
        <f t="shared" si="244"/>
        <v>0</v>
      </c>
      <c r="M1171" s="44">
        <f t="shared" ca="1" si="236"/>
        <v>-7.6344211016142547E-4</v>
      </c>
      <c r="N1171" s="44">
        <f t="shared" ca="1" si="245"/>
        <v>0</v>
      </c>
      <c r="O1171" s="124">
        <f t="shared" ca="1" si="246"/>
        <v>0</v>
      </c>
      <c r="P1171" s="44">
        <f t="shared" ca="1" si="247"/>
        <v>0</v>
      </c>
      <c r="Q1171" s="44">
        <f t="shared" ca="1" si="248"/>
        <v>0</v>
      </c>
      <c r="R1171" s="28">
        <f t="shared" ca="1" si="237"/>
        <v>7.6344211016142547E-4</v>
      </c>
    </row>
    <row r="1172" spans="3:18">
      <c r="C1172" s="121"/>
      <c r="D1172" s="123">
        <f t="shared" si="238"/>
        <v>0</v>
      </c>
      <c r="E1172" s="123">
        <f t="shared" si="238"/>
        <v>0</v>
      </c>
      <c r="F1172" s="44">
        <f t="shared" si="239"/>
        <v>0</v>
      </c>
      <c r="G1172" s="44">
        <f t="shared" si="239"/>
        <v>0</v>
      </c>
      <c r="H1172" s="44">
        <f t="shared" si="240"/>
        <v>0</v>
      </c>
      <c r="I1172" s="44">
        <f t="shared" si="241"/>
        <v>0</v>
      </c>
      <c r="J1172" s="44">
        <f t="shared" si="242"/>
        <v>0</v>
      </c>
      <c r="K1172" s="44">
        <f t="shared" si="243"/>
        <v>0</v>
      </c>
      <c r="L1172" s="44">
        <f t="shared" si="244"/>
        <v>0</v>
      </c>
      <c r="M1172" s="44">
        <f t="shared" ca="1" si="236"/>
        <v>-7.6344211016142547E-4</v>
      </c>
      <c r="N1172" s="44">
        <f t="shared" ca="1" si="245"/>
        <v>0</v>
      </c>
      <c r="O1172" s="124">
        <f t="shared" ca="1" si="246"/>
        <v>0</v>
      </c>
      <c r="P1172" s="44">
        <f t="shared" ca="1" si="247"/>
        <v>0</v>
      </c>
      <c r="Q1172" s="44">
        <f t="shared" ca="1" si="248"/>
        <v>0</v>
      </c>
      <c r="R1172" s="28">
        <f t="shared" ca="1" si="237"/>
        <v>7.6344211016142547E-4</v>
      </c>
    </row>
    <row r="1173" spans="3:18">
      <c r="C1173" s="121"/>
      <c r="D1173" s="123">
        <f t="shared" si="238"/>
        <v>0</v>
      </c>
      <c r="E1173" s="123">
        <f t="shared" si="238"/>
        <v>0</v>
      </c>
      <c r="F1173" s="44">
        <f t="shared" si="239"/>
        <v>0</v>
      </c>
      <c r="G1173" s="44">
        <f t="shared" si="239"/>
        <v>0</v>
      </c>
      <c r="H1173" s="44">
        <f t="shared" si="240"/>
        <v>0</v>
      </c>
      <c r="I1173" s="44">
        <f t="shared" si="241"/>
        <v>0</v>
      </c>
      <c r="J1173" s="44">
        <f t="shared" si="242"/>
        <v>0</v>
      </c>
      <c r="K1173" s="44">
        <f t="shared" si="243"/>
        <v>0</v>
      </c>
      <c r="L1173" s="44">
        <f t="shared" si="244"/>
        <v>0</v>
      </c>
      <c r="M1173" s="44">
        <f t="shared" ref="M1173:M1205" ca="1" si="249">+E$4+E$5*D1173+E$6*D1173^2</f>
        <v>-7.6344211016142547E-4</v>
      </c>
      <c r="N1173" s="44">
        <f t="shared" ca="1" si="245"/>
        <v>0</v>
      </c>
      <c r="O1173" s="124">
        <f t="shared" ca="1" si="246"/>
        <v>0</v>
      </c>
      <c r="P1173" s="44">
        <f t="shared" ca="1" si="247"/>
        <v>0</v>
      </c>
      <c r="Q1173" s="44">
        <f t="shared" ca="1" si="248"/>
        <v>0</v>
      </c>
      <c r="R1173" s="28">
        <f t="shared" ref="R1173:R1205" ca="1" si="250">+E1173-M1173</f>
        <v>7.6344211016142547E-4</v>
      </c>
    </row>
    <row r="1174" spans="3:18">
      <c r="C1174" s="121"/>
      <c r="D1174" s="123">
        <f t="shared" si="238"/>
        <v>0</v>
      </c>
      <c r="E1174" s="123">
        <f t="shared" si="238"/>
        <v>0</v>
      </c>
      <c r="F1174" s="44">
        <f t="shared" si="239"/>
        <v>0</v>
      </c>
      <c r="G1174" s="44">
        <f t="shared" si="239"/>
        <v>0</v>
      </c>
      <c r="H1174" s="44">
        <f t="shared" si="240"/>
        <v>0</v>
      </c>
      <c r="I1174" s="44">
        <f t="shared" si="241"/>
        <v>0</v>
      </c>
      <c r="J1174" s="44">
        <f t="shared" si="242"/>
        <v>0</v>
      </c>
      <c r="K1174" s="44">
        <f t="shared" si="243"/>
        <v>0</v>
      </c>
      <c r="L1174" s="44">
        <f t="shared" si="244"/>
        <v>0</v>
      </c>
      <c r="M1174" s="44">
        <f t="shared" ca="1" si="249"/>
        <v>-7.6344211016142547E-4</v>
      </c>
      <c r="N1174" s="44">
        <f t="shared" ca="1" si="245"/>
        <v>0</v>
      </c>
      <c r="O1174" s="124">
        <f t="shared" ca="1" si="246"/>
        <v>0</v>
      </c>
      <c r="P1174" s="44">
        <f t="shared" ca="1" si="247"/>
        <v>0</v>
      </c>
      <c r="Q1174" s="44">
        <f t="shared" ca="1" si="248"/>
        <v>0</v>
      </c>
      <c r="R1174" s="28">
        <f t="shared" ca="1" si="250"/>
        <v>7.6344211016142547E-4</v>
      </c>
    </row>
    <row r="1175" spans="3:18">
      <c r="C1175" s="121"/>
      <c r="D1175" s="123">
        <f t="shared" si="238"/>
        <v>0</v>
      </c>
      <c r="E1175" s="123">
        <f t="shared" si="238"/>
        <v>0</v>
      </c>
      <c r="F1175" s="44">
        <f t="shared" si="239"/>
        <v>0</v>
      </c>
      <c r="G1175" s="44">
        <f t="shared" si="239"/>
        <v>0</v>
      </c>
      <c r="H1175" s="44">
        <f t="shared" si="240"/>
        <v>0</v>
      </c>
      <c r="I1175" s="44">
        <f t="shared" si="241"/>
        <v>0</v>
      </c>
      <c r="J1175" s="44">
        <f t="shared" si="242"/>
        <v>0</v>
      </c>
      <c r="K1175" s="44">
        <f t="shared" si="243"/>
        <v>0</v>
      </c>
      <c r="L1175" s="44">
        <f t="shared" si="244"/>
        <v>0</v>
      </c>
      <c r="M1175" s="44">
        <f t="shared" ca="1" si="249"/>
        <v>-7.6344211016142547E-4</v>
      </c>
      <c r="N1175" s="44">
        <f t="shared" ca="1" si="245"/>
        <v>0</v>
      </c>
      <c r="O1175" s="124">
        <f t="shared" ca="1" si="246"/>
        <v>0</v>
      </c>
      <c r="P1175" s="44">
        <f t="shared" ca="1" si="247"/>
        <v>0</v>
      </c>
      <c r="Q1175" s="44">
        <f t="shared" ca="1" si="248"/>
        <v>0</v>
      </c>
      <c r="R1175" s="28">
        <f t="shared" ca="1" si="250"/>
        <v>7.6344211016142547E-4</v>
      </c>
    </row>
    <row r="1176" spans="3:18">
      <c r="C1176" s="121"/>
      <c r="D1176" s="123">
        <f t="shared" si="238"/>
        <v>0</v>
      </c>
      <c r="E1176" s="123">
        <f t="shared" si="238"/>
        <v>0</v>
      </c>
      <c r="F1176" s="44">
        <f t="shared" si="239"/>
        <v>0</v>
      </c>
      <c r="G1176" s="44">
        <f t="shared" si="239"/>
        <v>0</v>
      </c>
      <c r="H1176" s="44">
        <f t="shared" si="240"/>
        <v>0</v>
      </c>
      <c r="I1176" s="44">
        <f t="shared" si="241"/>
        <v>0</v>
      </c>
      <c r="J1176" s="44">
        <f t="shared" si="242"/>
        <v>0</v>
      </c>
      <c r="K1176" s="44">
        <f t="shared" si="243"/>
        <v>0</v>
      </c>
      <c r="L1176" s="44">
        <f t="shared" si="244"/>
        <v>0</v>
      </c>
      <c r="M1176" s="44">
        <f t="shared" ca="1" si="249"/>
        <v>-7.6344211016142547E-4</v>
      </c>
      <c r="N1176" s="44">
        <f t="shared" ca="1" si="245"/>
        <v>0</v>
      </c>
      <c r="O1176" s="124">
        <f t="shared" ca="1" si="246"/>
        <v>0</v>
      </c>
      <c r="P1176" s="44">
        <f t="shared" ca="1" si="247"/>
        <v>0</v>
      </c>
      <c r="Q1176" s="44">
        <f t="shared" ca="1" si="248"/>
        <v>0</v>
      </c>
      <c r="R1176" s="28">
        <f t="shared" ca="1" si="250"/>
        <v>7.6344211016142547E-4</v>
      </c>
    </row>
    <row r="1177" spans="3:18">
      <c r="C1177" s="121"/>
      <c r="D1177" s="123">
        <f t="shared" si="238"/>
        <v>0</v>
      </c>
      <c r="E1177" s="123">
        <f t="shared" si="238"/>
        <v>0</v>
      </c>
      <c r="F1177" s="44">
        <f t="shared" si="239"/>
        <v>0</v>
      </c>
      <c r="G1177" s="44">
        <f t="shared" si="239"/>
        <v>0</v>
      </c>
      <c r="H1177" s="44">
        <f t="shared" si="240"/>
        <v>0</v>
      </c>
      <c r="I1177" s="44">
        <f t="shared" si="241"/>
        <v>0</v>
      </c>
      <c r="J1177" s="44">
        <f t="shared" si="242"/>
        <v>0</v>
      </c>
      <c r="K1177" s="44">
        <f t="shared" si="243"/>
        <v>0</v>
      </c>
      <c r="L1177" s="44">
        <f t="shared" si="244"/>
        <v>0</v>
      </c>
      <c r="M1177" s="44">
        <f t="shared" ca="1" si="249"/>
        <v>-7.6344211016142547E-4</v>
      </c>
      <c r="N1177" s="44">
        <f t="shared" ca="1" si="245"/>
        <v>0</v>
      </c>
      <c r="O1177" s="124">
        <f t="shared" ca="1" si="246"/>
        <v>0</v>
      </c>
      <c r="P1177" s="44">
        <f t="shared" ca="1" si="247"/>
        <v>0</v>
      </c>
      <c r="Q1177" s="44">
        <f t="shared" ca="1" si="248"/>
        <v>0</v>
      </c>
      <c r="R1177" s="28">
        <f t="shared" ca="1" si="250"/>
        <v>7.6344211016142547E-4</v>
      </c>
    </row>
    <row r="1178" spans="3:18">
      <c r="C1178" s="121"/>
      <c r="D1178" s="123">
        <f t="shared" si="238"/>
        <v>0</v>
      </c>
      <c r="E1178" s="123">
        <f t="shared" si="238"/>
        <v>0</v>
      </c>
      <c r="F1178" s="44">
        <f t="shared" si="239"/>
        <v>0</v>
      </c>
      <c r="G1178" s="44">
        <f t="shared" si="239"/>
        <v>0</v>
      </c>
      <c r="H1178" s="44">
        <f t="shared" si="240"/>
        <v>0</v>
      </c>
      <c r="I1178" s="44">
        <f t="shared" si="241"/>
        <v>0</v>
      </c>
      <c r="J1178" s="44">
        <f t="shared" si="242"/>
        <v>0</v>
      </c>
      <c r="K1178" s="44">
        <f t="shared" si="243"/>
        <v>0</v>
      </c>
      <c r="L1178" s="44">
        <f t="shared" si="244"/>
        <v>0</v>
      </c>
      <c r="M1178" s="44">
        <f t="shared" ca="1" si="249"/>
        <v>-7.6344211016142547E-4</v>
      </c>
      <c r="N1178" s="44">
        <f t="shared" ca="1" si="245"/>
        <v>0</v>
      </c>
      <c r="O1178" s="124">
        <f t="shared" ca="1" si="246"/>
        <v>0</v>
      </c>
      <c r="P1178" s="44">
        <f t="shared" ca="1" si="247"/>
        <v>0</v>
      </c>
      <c r="Q1178" s="44">
        <f t="shared" ca="1" si="248"/>
        <v>0</v>
      </c>
      <c r="R1178" s="28">
        <f t="shared" ca="1" si="250"/>
        <v>7.6344211016142547E-4</v>
      </c>
    </row>
    <row r="1179" spans="3:18">
      <c r="C1179" s="121"/>
      <c r="D1179" s="123">
        <f t="shared" si="238"/>
        <v>0</v>
      </c>
      <c r="E1179" s="123">
        <f t="shared" si="238"/>
        <v>0</v>
      </c>
      <c r="F1179" s="44">
        <f t="shared" si="239"/>
        <v>0</v>
      </c>
      <c r="G1179" s="44">
        <f t="shared" si="239"/>
        <v>0</v>
      </c>
      <c r="H1179" s="44">
        <f t="shared" si="240"/>
        <v>0</v>
      </c>
      <c r="I1179" s="44">
        <f t="shared" si="241"/>
        <v>0</v>
      </c>
      <c r="J1179" s="44">
        <f t="shared" si="242"/>
        <v>0</v>
      </c>
      <c r="K1179" s="44">
        <f t="shared" si="243"/>
        <v>0</v>
      </c>
      <c r="L1179" s="44">
        <f t="shared" si="244"/>
        <v>0</v>
      </c>
      <c r="M1179" s="44">
        <f t="shared" ca="1" si="249"/>
        <v>-7.6344211016142547E-4</v>
      </c>
      <c r="N1179" s="44">
        <f t="shared" ca="1" si="245"/>
        <v>0</v>
      </c>
      <c r="O1179" s="124">
        <f t="shared" ca="1" si="246"/>
        <v>0</v>
      </c>
      <c r="P1179" s="44">
        <f t="shared" ca="1" si="247"/>
        <v>0</v>
      </c>
      <c r="Q1179" s="44">
        <f t="shared" ca="1" si="248"/>
        <v>0</v>
      </c>
      <c r="R1179" s="28">
        <f t="shared" ca="1" si="250"/>
        <v>7.6344211016142547E-4</v>
      </c>
    </row>
    <row r="1180" spans="3:18">
      <c r="C1180" s="121"/>
      <c r="D1180" s="123">
        <f t="shared" si="238"/>
        <v>0</v>
      </c>
      <c r="E1180" s="123">
        <f t="shared" si="238"/>
        <v>0</v>
      </c>
      <c r="F1180" s="44">
        <f t="shared" si="239"/>
        <v>0</v>
      </c>
      <c r="G1180" s="44">
        <f t="shared" si="239"/>
        <v>0</v>
      </c>
      <c r="H1180" s="44">
        <f t="shared" si="240"/>
        <v>0</v>
      </c>
      <c r="I1180" s="44">
        <f t="shared" si="241"/>
        <v>0</v>
      </c>
      <c r="J1180" s="44">
        <f t="shared" si="242"/>
        <v>0</v>
      </c>
      <c r="K1180" s="44">
        <f t="shared" si="243"/>
        <v>0</v>
      </c>
      <c r="L1180" s="44">
        <f t="shared" si="244"/>
        <v>0</v>
      </c>
      <c r="M1180" s="44">
        <f t="shared" ca="1" si="249"/>
        <v>-7.6344211016142547E-4</v>
      </c>
      <c r="N1180" s="44">
        <f t="shared" ca="1" si="245"/>
        <v>0</v>
      </c>
      <c r="O1180" s="124">
        <f t="shared" ca="1" si="246"/>
        <v>0</v>
      </c>
      <c r="P1180" s="44">
        <f t="shared" ca="1" si="247"/>
        <v>0</v>
      </c>
      <c r="Q1180" s="44">
        <f t="shared" ca="1" si="248"/>
        <v>0</v>
      </c>
      <c r="R1180" s="28">
        <f t="shared" ca="1" si="250"/>
        <v>7.6344211016142547E-4</v>
      </c>
    </row>
    <row r="1181" spans="3:18">
      <c r="C1181" s="121"/>
      <c r="D1181" s="123">
        <f t="shared" si="238"/>
        <v>0</v>
      </c>
      <c r="E1181" s="123">
        <f t="shared" si="238"/>
        <v>0</v>
      </c>
      <c r="F1181" s="44">
        <f t="shared" si="239"/>
        <v>0</v>
      </c>
      <c r="G1181" s="44">
        <f t="shared" si="239"/>
        <v>0</v>
      </c>
      <c r="H1181" s="44">
        <f t="shared" si="240"/>
        <v>0</v>
      </c>
      <c r="I1181" s="44">
        <f t="shared" si="241"/>
        <v>0</v>
      </c>
      <c r="J1181" s="44">
        <f t="shared" si="242"/>
        <v>0</v>
      </c>
      <c r="K1181" s="44">
        <f t="shared" si="243"/>
        <v>0</v>
      </c>
      <c r="L1181" s="44">
        <f t="shared" si="244"/>
        <v>0</v>
      </c>
      <c r="M1181" s="44">
        <f t="shared" ca="1" si="249"/>
        <v>-7.6344211016142547E-4</v>
      </c>
      <c r="N1181" s="44">
        <f t="shared" ca="1" si="245"/>
        <v>0</v>
      </c>
      <c r="O1181" s="124">
        <f t="shared" ca="1" si="246"/>
        <v>0</v>
      </c>
      <c r="P1181" s="44">
        <f t="shared" ca="1" si="247"/>
        <v>0</v>
      </c>
      <c r="Q1181" s="44">
        <f t="shared" ca="1" si="248"/>
        <v>0</v>
      </c>
      <c r="R1181" s="28">
        <f t="shared" ca="1" si="250"/>
        <v>7.6344211016142547E-4</v>
      </c>
    </row>
    <row r="1182" spans="3:18">
      <c r="C1182" s="121"/>
      <c r="D1182" s="123">
        <f t="shared" si="238"/>
        <v>0</v>
      </c>
      <c r="E1182" s="123">
        <f t="shared" si="238"/>
        <v>0</v>
      </c>
      <c r="F1182" s="44">
        <f t="shared" si="239"/>
        <v>0</v>
      </c>
      <c r="G1182" s="44">
        <f t="shared" si="239"/>
        <v>0</v>
      </c>
      <c r="H1182" s="44">
        <f t="shared" si="240"/>
        <v>0</v>
      </c>
      <c r="I1182" s="44">
        <f t="shared" si="241"/>
        <v>0</v>
      </c>
      <c r="J1182" s="44">
        <f t="shared" si="242"/>
        <v>0</v>
      </c>
      <c r="K1182" s="44">
        <f t="shared" si="243"/>
        <v>0</v>
      </c>
      <c r="L1182" s="44">
        <f t="shared" si="244"/>
        <v>0</v>
      </c>
      <c r="M1182" s="44">
        <f t="shared" ca="1" si="249"/>
        <v>-7.6344211016142547E-4</v>
      </c>
      <c r="N1182" s="44">
        <f t="shared" ca="1" si="245"/>
        <v>0</v>
      </c>
      <c r="O1182" s="124">
        <f t="shared" ca="1" si="246"/>
        <v>0</v>
      </c>
      <c r="P1182" s="44">
        <f t="shared" ca="1" si="247"/>
        <v>0</v>
      </c>
      <c r="Q1182" s="44">
        <f t="shared" ca="1" si="248"/>
        <v>0</v>
      </c>
      <c r="R1182" s="28">
        <f t="shared" ca="1" si="250"/>
        <v>7.6344211016142547E-4</v>
      </c>
    </row>
    <row r="1183" spans="3:18">
      <c r="C1183" s="121"/>
      <c r="D1183" s="123">
        <f t="shared" si="238"/>
        <v>0</v>
      </c>
      <c r="E1183" s="123">
        <f t="shared" si="238"/>
        <v>0</v>
      </c>
      <c r="F1183" s="44">
        <f t="shared" si="239"/>
        <v>0</v>
      </c>
      <c r="G1183" s="44">
        <f t="shared" si="239"/>
        <v>0</v>
      </c>
      <c r="H1183" s="44">
        <f t="shared" si="240"/>
        <v>0</v>
      </c>
      <c r="I1183" s="44">
        <f t="shared" si="241"/>
        <v>0</v>
      </c>
      <c r="J1183" s="44">
        <f t="shared" si="242"/>
        <v>0</v>
      </c>
      <c r="K1183" s="44">
        <f t="shared" si="243"/>
        <v>0</v>
      </c>
      <c r="L1183" s="44">
        <f t="shared" si="244"/>
        <v>0</v>
      </c>
      <c r="M1183" s="44">
        <f t="shared" ca="1" si="249"/>
        <v>-7.6344211016142547E-4</v>
      </c>
      <c r="N1183" s="44">
        <f t="shared" ca="1" si="245"/>
        <v>0</v>
      </c>
      <c r="O1183" s="124">
        <f t="shared" ca="1" si="246"/>
        <v>0</v>
      </c>
      <c r="P1183" s="44">
        <f t="shared" ca="1" si="247"/>
        <v>0</v>
      </c>
      <c r="Q1183" s="44">
        <f t="shared" ca="1" si="248"/>
        <v>0</v>
      </c>
      <c r="R1183" s="28">
        <f t="shared" ca="1" si="250"/>
        <v>7.6344211016142547E-4</v>
      </c>
    </row>
    <row r="1184" spans="3:18">
      <c r="C1184" s="121"/>
      <c r="D1184" s="123">
        <f t="shared" si="238"/>
        <v>0</v>
      </c>
      <c r="E1184" s="123">
        <f t="shared" si="238"/>
        <v>0</v>
      </c>
      <c r="F1184" s="44">
        <f t="shared" si="239"/>
        <v>0</v>
      </c>
      <c r="G1184" s="44">
        <f t="shared" si="239"/>
        <v>0</v>
      </c>
      <c r="H1184" s="44">
        <f t="shared" si="240"/>
        <v>0</v>
      </c>
      <c r="I1184" s="44">
        <f t="shared" si="241"/>
        <v>0</v>
      </c>
      <c r="J1184" s="44">
        <f t="shared" si="242"/>
        <v>0</v>
      </c>
      <c r="K1184" s="44">
        <f t="shared" si="243"/>
        <v>0</v>
      </c>
      <c r="L1184" s="44">
        <f t="shared" si="244"/>
        <v>0</v>
      </c>
      <c r="M1184" s="44">
        <f t="shared" ca="1" si="249"/>
        <v>-7.6344211016142547E-4</v>
      </c>
      <c r="N1184" s="44">
        <f t="shared" ca="1" si="245"/>
        <v>0</v>
      </c>
      <c r="O1184" s="124">
        <f t="shared" ca="1" si="246"/>
        <v>0</v>
      </c>
      <c r="P1184" s="44">
        <f t="shared" ca="1" si="247"/>
        <v>0</v>
      </c>
      <c r="Q1184" s="44">
        <f t="shared" ca="1" si="248"/>
        <v>0</v>
      </c>
      <c r="R1184" s="28">
        <f t="shared" ca="1" si="250"/>
        <v>7.6344211016142547E-4</v>
      </c>
    </row>
    <row r="1185" spans="3:18">
      <c r="C1185" s="121"/>
      <c r="D1185" s="123">
        <f t="shared" si="238"/>
        <v>0</v>
      </c>
      <c r="E1185" s="123">
        <f t="shared" si="238"/>
        <v>0</v>
      </c>
      <c r="F1185" s="44">
        <f t="shared" si="239"/>
        <v>0</v>
      </c>
      <c r="G1185" s="44">
        <f t="shared" si="239"/>
        <v>0</v>
      </c>
      <c r="H1185" s="44">
        <f t="shared" si="240"/>
        <v>0</v>
      </c>
      <c r="I1185" s="44">
        <f t="shared" si="241"/>
        <v>0</v>
      </c>
      <c r="J1185" s="44">
        <f t="shared" si="242"/>
        <v>0</v>
      </c>
      <c r="K1185" s="44">
        <f t="shared" si="243"/>
        <v>0</v>
      </c>
      <c r="L1185" s="44">
        <f t="shared" si="244"/>
        <v>0</v>
      </c>
      <c r="M1185" s="44">
        <f t="shared" ca="1" si="249"/>
        <v>-7.6344211016142547E-4</v>
      </c>
      <c r="N1185" s="44">
        <f t="shared" ca="1" si="245"/>
        <v>0</v>
      </c>
      <c r="O1185" s="124">
        <f t="shared" ca="1" si="246"/>
        <v>0</v>
      </c>
      <c r="P1185" s="44">
        <f t="shared" ca="1" si="247"/>
        <v>0</v>
      </c>
      <c r="Q1185" s="44">
        <f t="shared" ca="1" si="248"/>
        <v>0</v>
      </c>
      <c r="R1185" s="28">
        <f t="shared" ca="1" si="250"/>
        <v>7.6344211016142547E-4</v>
      </c>
    </row>
    <row r="1186" spans="3:18">
      <c r="C1186" s="121"/>
      <c r="D1186" s="123">
        <f t="shared" si="238"/>
        <v>0</v>
      </c>
      <c r="E1186" s="123">
        <f t="shared" si="238"/>
        <v>0</v>
      </c>
      <c r="F1186" s="44">
        <f t="shared" si="239"/>
        <v>0</v>
      </c>
      <c r="G1186" s="44">
        <f t="shared" si="239"/>
        <v>0</v>
      </c>
      <c r="H1186" s="44">
        <f t="shared" si="240"/>
        <v>0</v>
      </c>
      <c r="I1186" s="44">
        <f t="shared" si="241"/>
        <v>0</v>
      </c>
      <c r="J1186" s="44">
        <f t="shared" si="242"/>
        <v>0</v>
      </c>
      <c r="K1186" s="44">
        <f t="shared" si="243"/>
        <v>0</v>
      </c>
      <c r="L1186" s="44">
        <f t="shared" si="244"/>
        <v>0</v>
      </c>
      <c r="M1186" s="44">
        <f t="shared" ca="1" si="249"/>
        <v>-7.6344211016142547E-4</v>
      </c>
      <c r="N1186" s="44">
        <f t="shared" ca="1" si="245"/>
        <v>0</v>
      </c>
      <c r="O1186" s="124">
        <f t="shared" ca="1" si="246"/>
        <v>0</v>
      </c>
      <c r="P1186" s="44">
        <f t="shared" ca="1" si="247"/>
        <v>0</v>
      </c>
      <c r="Q1186" s="44">
        <f t="shared" ca="1" si="248"/>
        <v>0</v>
      </c>
      <c r="R1186" s="28">
        <f t="shared" ca="1" si="250"/>
        <v>7.6344211016142547E-4</v>
      </c>
    </row>
    <row r="1187" spans="3:18">
      <c r="C1187" s="121"/>
      <c r="D1187" s="123">
        <f t="shared" si="238"/>
        <v>0</v>
      </c>
      <c r="E1187" s="123">
        <f t="shared" si="238"/>
        <v>0</v>
      </c>
      <c r="F1187" s="44">
        <f t="shared" si="239"/>
        <v>0</v>
      </c>
      <c r="G1187" s="44">
        <f t="shared" si="239"/>
        <v>0</v>
      </c>
      <c r="H1187" s="44">
        <f t="shared" si="240"/>
        <v>0</v>
      </c>
      <c r="I1187" s="44">
        <f t="shared" si="241"/>
        <v>0</v>
      </c>
      <c r="J1187" s="44">
        <f t="shared" si="242"/>
        <v>0</v>
      </c>
      <c r="K1187" s="44">
        <f t="shared" si="243"/>
        <v>0</v>
      </c>
      <c r="L1187" s="44">
        <f t="shared" si="244"/>
        <v>0</v>
      </c>
      <c r="M1187" s="44">
        <f t="shared" ca="1" si="249"/>
        <v>-7.6344211016142547E-4</v>
      </c>
      <c r="N1187" s="44">
        <f t="shared" ca="1" si="245"/>
        <v>0</v>
      </c>
      <c r="O1187" s="124">
        <f t="shared" ca="1" si="246"/>
        <v>0</v>
      </c>
      <c r="P1187" s="44">
        <f t="shared" ca="1" si="247"/>
        <v>0</v>
      </c>
      <c r="Q1187" s="44">
        <f t="shared" ca="1" si="248"/>
        <v>0</v>
      </c>
      <c r="R1187" s="28">
        <f t="shared" ca="1" si="250"/>
        <v>7.6344211016142547E-4</v>
      </c>
    </row>
    <row r="1188" spans="3:18">
      <c r="C1188" s="121"/>
      <c r="D1188" s="123">
        <f t="shared" si="238"/>
        <v>0</v>
      </c>
      <c r="E1188" s="123">
        <f t="shared" si="238"/>
        <v>0</v>
      </c>
      <c r="F1188" s="44">
        <f t="shared" si="239"/>
        <v>0</v>
      </c>
      <c r="G1188" s="44">
        <f t="shared" si="239"/>
        <v>0</v>
      </c>
      <c r="H1188" s="44">
        <f t="shared" si="240"/>
        <v>0</v>
      </c>
      <c r="I1188" s="44">
        <f t="shared" si="241"/>
        <v>0</v>
      </c>
      <c r="J1188" s="44">
        <f t="shared" si="242"/>
        <v>0</v>
      </c>
      <c r="K1188" s="44">
        <f t="shared" si="243"/>
        <v>0</v>
      </c>
      <c r="L1188" s="44">
        <f t="shared" si="244"/>
        <v>0</v>
      </c>
      <c r="M1188" s="44">
        <f t="shared" ca="1" si="249"/>
        <v>-7.6344211016142547E-4</v>
      </c>
      <c r="N1188" s="44">
        <f t="shared" ca="1" si="245"/>
        <v>0</v>
      </c>
      <c r="O1188" s="124">
        <f t="shared" ca="1" si="246"/>
        <v>0</v>
      </c>
      <c r="P1188" s="44">
        <f t="shared" ca="1" si="247"/>
        <v>0</v>
      </c>
      <c r="Q1188" s="44">
        <f t="shared" ca="1" si="248"/>
        <v>0</v>
      </c>
      <c r="R1188" s="28">
        <f t="shared" ca="1" si="250"/>
        <v>7.6344211016142547E-4</v>
      </c>
    </row>
    <row r="1189" spans="3:18">
      <c r="C1189" s="121"/>
      <c r="D1189" s="123">
        <f t="shared" si="238"/>
        <v>0</v>
      </c>
      <c r="E1189" s="123">
        <f t="shared" si="238"/>
        <v>0</v>
      </c>
      <c r="F1189" s="44">
        <f t="shared" si="239"/>
        <v>0</v>
      </c>
      <c r="G1189" s="44">
        <f t="shared" si="239"/>
        <v>0</v>
      </c>
      <c r="H1189" s="44">
        <f t="shared" si="240"/>
        <v>0</v>
      </c>
      <c r="I1189" s="44">
        <f t="shared" si="241"/>
        <v>0</v>
      </c>
      <c r="J1189" s="44">
        <f t="shared" si="242"/>
        <v>0</v>
      </c>
      <c r="K1189" s="44">
        <f t="shared" si="243"/>
        <v>0</v>
      </c>
      <c r="L1189" s="44">
        <f t="shared" si="244"/>
        <v>0</v>
      </c>
      <c r="M1189" s="44">
        <f t="shared" ca="1" si="249"/>
        <v>-7.6344211016142547E-4</v>
      </c>
      <c r="N1189" s="44">
        <f t="shared" ca="1" si="245"/>
        <v>0</v>
      </c>
      <c r="O1189" s="124">
        <f t="shared" ca="1" si="246"/>
        <v>0</v>
      </c>
      <c r="P1189" s="44">
        <f t="shared" ca="1" si="247"/>
        <v>0</v>
      </c>
      <c r="Q1189" s="44">
        <f t="shared" ca="1" si="248"/>
        <v>0</v>
      </c>
      <c r="R1189" s="28">
        <f t="shared" ca="1" si="250"/>
        <v>7.6344211016142547E-4</v>
      </c>
    </row>
    <row r="1190" spans="3:18">
      <c r="C1190" s="121"/>
      <c r="D1190" s="123">
        <f t="shared" si="238"/>
        <v>0</v>
      </c>
      <c r="E1190" s="123">
        <f t="shared" si="238"/>
        <v>0</v>
      </c>
      <c r="F1190" s="44">
        <f t="shared" si="239"/>
        <v>0</v>
      </c>
      <c r="G1190" s="44">
        <f t="shared" si="239"/>
        <v>0</v>
      </c>
      <c r="H1190" s="44">
        <f t="shared" si="240"/>
        <v>0</v>
      </c>
      <c r="I1190" s="44">
        <f t="shared" si="241"/>
        <v>0</v>
      </c>
      <c r="J1190" s="44">
        <f t="shared" si="242"/>
        <v>0</v>
      </c>
      <c r="K1190" s="44">
        <f t="shared" si="243"/>
        <v>0</v>
      </c>
      <c r="L1190" s="44">
        <f t="shared" si="244"/>
        <v>0</v>
      </c>
      <c r="M1190" s="44">
        <f t="shared" ca="1" si="249"/>
        <v>-7.6344211016142547E-4</v>
      </c>
      <c r="N1190" s="44">
        <f t="shared" ca="1" si="245"/>
        <v>0</v>
      </c>
      <c r="O1190" s="124">
        <f t="shared" ca="1" si="246"/>
        <v>0</v>
      </c>
      <c r="P1190" s="44">
        <f t="shared" ca="1" si="247"/>
        <v>0</v>
      </c>
      <c r="Q1190" s="44">
        <f t="shared" ca="1" si="248"/>
        <v>0</v>
      </c>
      <c r="R1190" s="28">
        <f t="shared" ca="1" si="250"/>
        <v>7.6344211016142547E-4</v>
      </c>
    </row>
    <row r="1191" spans="3:18">
      <c r="C1191" s="121"/>
      <c r="D1191" s="123">
        <f t="shared" si="238"/>
        <v>0</v>
      </c>
      <c r="E1191" s="123">
        <f t="shared" si="238"/>
        <v>0</v>
      </c>
      <c r="F1191" s="44">
        <f t="shared" si="239"/>
        <v>0</v>
      </c>
      <c r="G1191" s="44">
        <f t="shared" si="239"/>
        <v>0</v>
      </c>
      <c r="H1191" s="44">
        <f t="shared" si="240"/>
        <v>0</v>
      </c>
      <c r="I1191" s="44">
        <f t="shared" si="241"/>
        <v>0</v>
      </c>
      <c r="J1191" s="44">
        <f t="shared" si="242"/>
        <v>0</v>
      </c>
      <c r="K1191" s="44">
        <f t="shared" si="243"/>
        <v>0</v>
      </c>
      <c r="L1191" s="44">
        <f t="shared" si="244"/>
        <v>0</v>
      </c>
      <c r="M1191" s="44">
        <f t="shared" ca="1" si="249"/>
        <v>-7.6344211016142547E-4</v>
      </c>
      <c r="N1191" s="44">
        <f t="shared" ca="1" si="245"/>
        <v>0</v>
      </c>
      <c r="O1191" s="124">
        <f t="shared" ca="1" si="246"/>
        <v>0</v>
      </c>
      <c r="P1191" s="44">
        <f t="shared" ca="1" si="247"/>
        <v>0</v>
      </c>
      <c r="Q1191" s="44">
        <f t="shared" ca="1" si="248"/>
        <v>0</v>
      </c>
      <c r="R1191" s="28">
        <f t="shared" ca="1" si="250"/>
        <v>7.6344211016142547E-4</v>
      </c>
    </row>
    <row r="1192" spans="3:18">
      <c r="C1192" s="121"/>
      <c r="D1192" s="123">
        <f t="shared" si="238"/>
        <v>0</v>
      </c>
      <c r="E1192" s="123">
        <f t="shared" si="238"/>
        <v>0</v>
      </c>
      <c r="F1192" s="44">
        <f t="shared" si="239"/>
        <v>0</v>
      </c>
      <c r="G1192" s="44">
        <f t="shared" si="239"/>
        <v>0</v>
      </c>
      <c r="H1192" s="44">
        <f t="shared" si="240"/>
        <v>0</v>
      </c>
      <c r="I1192" s="44">
        <f t="shared" si="241"/>
        <v>0</v>
      </c>
      <c r="J1192" s="44">
        <f t="shared" si="242"/>
        <v>0</v>
      </c>
      <c r="K1192" s="44">
        <f t="shared" si="243"/>
        <v>0</v>
      </c>
      <c r="L1192" s="44">
        <f t="shared" si="244"/>
        <v>0</v>
      </c>
      <c r="M1192" s="44">
        <f t="shared" ca="1" si="249"/>
        <v>-7.6344211016142547E-4</v>
      </c>
      <c r="N1192" s="44">
        <f t="shared" ca="1" si="245"/>
        <v>0</v>
      </c>
      <c r="O1192" s="124">
        <f t="shared" ca="1" si="246"/>
        <v>0</v>
      </c>
      <c r="P1192" s="44">
        <f t="shared" ca="1" si="247"/>
        <v>0</v>
      </c>
      <c r="Q1192" s="44">
        <f t="shared" ca="1" si="248"/>
        <v>0</v>
      </c>
      <c r="R1192" s="28">
        <f t="shared" ca="1" si="250"/>
        <v>7.6344211016142547E-4</v>
      </c>
    </row>
    <row r="1193" spans="3:18">
      <c r="C1193" s="121"/>
      <c r="D1193" s="123">
        <f t="shared" si="238"/>
        <v>0</v>
      </c>
      <c r="E1193" s="123">
        <f t="shared" si="238"/>
        <v>0</v>
      </c>
      <c r="F1193" s="44">
        <f t="shared" si="239"/>
        <v>0</v>
      </c>
      <c r="G1193" s="44">
        <f t="shared" si="239"/>
        <v>0</v>
      </c>
      <c r="H1193" s="44">
        <f t="shared" si="240"/>
        <v>0</v>
      </c>
      <c r="I1193" s="44">
        <f t="shared" si="241"/>
        <v>0</v>
      </c>
      <c r="J1193" s="44">
        <f t="shared" si="242"/>
        <v>0</v>
      </c>
      <c r="K1193" s="44">
        <f t="shared" si="243"/>
        <v>0</v>
      </c>
      <c r="L1193" s="44">
        <f t="shared" si="244"/>
        <v>0</v>
      </c>
      <c r="M1193" s="44">
        <f t="shared" ca="1" si="249"/>
        <v>-7.6344211016142547E-4</v>
      </c>
      <c r="N1193" s="44">
        <f t="shared" ca="1" si="245"/>
        <v>0</v>
      </c>
      <c r="O1193" s="124">
        <f t="shared" ca="1" si="246"/>
        <v>0</v>
      </c>
      <c r="P1193" s="44">
        <f t="shared" ca="1" si="247"/>
        <v>0</v>
      </c>
      <c r="Q1193" s="44">
        <f t="shared" ca="1" si="248"/>
        <v>0</v>
      </c>
      <c r="R1193" s="28">
        <f t="shared" ca="1" si="250"/>
        <v>7.6344211016142547E-4</v>
      </c>
    </row>
    <row r="1194" spans="3:18">
      <c r="C1194" s="121"/>
      <c r="D1194" s="123">
        <f t="shared" si="238"/>
        <v>0</v>
      </c>
      <c r="E1194" s="123">
        <f t="shared" si="238"/>
        <v>0</v>
      </c>
      <c r="F1194" s="44">
        <f t="shared" si="239"/>
        <v>0</v>
      </c>
      <c r="G1194" s="44">
        <f t="shared" si="239"/>
        <v>0</v>
      </c>
      <c r="H1194" s="44">
        <f t="shared" si="240"/>
        <v>0</v>
      </c>
      <c r="I1194" s="44">
        <f t="shared" si="241"/>
        <v>0</v>
      </c>
      <c r="J1194" s="44">
        <f t="shared" si="242"/>
        <v>0</v>
      </c>
      <c r="K1194" s="44">
        <f t="shared" si="243"/>
        <v>0</v>
      </c>
      <c r="L1194" s="44">
        <f t="shared" si="244"/>
        <v>0</v>
      </c>
      <c r="M1194" s="44">
        <f t="shared" ca="1" si="249"/>
        <v>-7.6344211016142547E-4</v>
      </c>
      <c r="N1194" s="44">
        <f t="shared" ca="1" si="245"/>
        <v>0</v>
      </c>
      <c r="O1194" s="124">
        <f t="shared" ca="1" si="246"/>
        <v>0</v>
      </c>
      <c r="P1194" s="44">
        <f t="shared" ca="1" si="247"/>
        <v>0</v>
      </c>
      <c r="Q1194" s="44">
        <f t="shared" ca="1" si="248"/>
        <v>0</v>
      </c>
      <c r="R1194" s="28">
        <f t="shared" ca="1" si="250"/>
        <v>7.6344211016142547E-4</v>
      </c>
    </row>
    <row r="1195" spans="3:18">
      <c r="C1195" s="121"/>
      <c r="D1195" s="123">
        <f t="shared" si="238"/>
        <v>0</v>
      </c>
      <c r="E1195" s="123">
        <f t="shared" si="238"/>
        <v>0</v>
      </c>
      <c r="F1195" s="44">
        <f t="shared" si="239"/>
        <v>0</v>
      </c>
      <c r="G1195" s="44">
        <f t="shared" si="239"/>
        <v>0</v>
      </c>
      <c r="H1195" s="44">
        <f t="shared" si="240"/>
        <v>0</v>
      </c>
      <c r="I1195" s="44">
        <f t="shared" si="241"/>
        <v>0</v>
      </c>
      <c r="J1195" s="44">
        <f t="shared" si="242"/>
        <v>0</v>
      </c>
      <c r="K1195" s="44">
        <f t="shared" si="243"/>
        <v>0</v>
      </c>
      <c r="L1195" s="44">
        <f t="shared" si="244"/>
        <v>0</v>
      </c>
      <c r="M1195" s="44">
        <f t="shared" ca="1" si="249"/>
        <v>-7.6344211016142547E-4</v>
      </c>
      <c r="N1195" s="44">
        <f t="shared" ca="1" si="245"/>
        <v>0</v>
      </c>
      <c r="O1195" s="124">
        <f t="shared" ca="1" si="246"/>
        <v>0</v>
      </c>
      <c r="P1195" s="44">
        <f t="shared" ca="1" si="247"/>
        <v>0</v>
      </c>
      <c r="Q1195" s="44">
        <f t="shared" ca="1" si="248"/>
        <v>0</v>
      </c>
      <c r="R1195" s="28">
        <f t="shared" ca="1" si="250"/>
        <v>7.6344211016142547E-4</v>
      </c>
    </row>
    <row r="1196" spans="3:18">
      <c r="C1196" s="121"/>
      <c r="D1196" s="123">
        <f t="shared" si="238"/>
        <v>0</v>
      </c>
      <c r="E1196" s="123">
        <f t="shared" si="238"/>
        <v>0</v>
      </c>
      <c r="F1196" s="44">
        <f t="shared" si="239"/>
        <v>0</v>
      </c>
      <c r="G1196" s="44">
        <f t="shared" si="239"/>
        <v>0</v>
      </c>
      <c r="H1196" s="44">
        <f t="shared" si="240"/>
        <v>0</v>
      </c>
      <c r="I1196" s="44">
        <f t="shared" si="241"/>
        <v>0</v>
      </c>
      <c r="J1196" s="44">
        <f t="shared" si="242"/>
        <v>0</v>
      </c>
      <c r="K1196" s="44">
        <f t="shared" si="243"/>
        <v>0</v>
      </c>
      <c r="L1196" s="44">
        <f t="shared" si="244"/>
        <v>0</v>
      </c>
      <c r="M1196" s="44">
        <f t="shared" ca="1" si="249"/>
        <v>-7.6344211016142547E-4</v>
      </c>
      <c r="N1196" s="44">
        <f t="shared" ca="1" si="245"/>
        <v>0</v>
      </c>
      <c r="O1196" s="124">
        <f t="shared" ca="1" si="246"/>
        <v>0</v>
      </c>
      <c r="P1196" s="44">
        <f t="shared" ca="1" si="247"/>
        <v>0</v>
      </c>
      <c r="Q1196" s="44">
        <f t="shared" ca="1" si="248"/>
        <v>0</v>
      </c>
      <c r="R1196" s="28">
        <f t="shared" ca="1" si="250"/>
        <v>7.6344211016142547E-4</v>
      </c>
    </row>
    <row r="1197" spans="3:18">
      <c r="C1197" s="121"/>
      <c r="D1197" s="123">
        <f t="shared" si="238"/>
        <v>0</v>
      </c>
      <c r="E1197" s="123">
        <f t="shared" si="238"/>
        <v>0</v>
      </c>
      <c r="F1197" s="44">
        <f t="shared" si="239"/>
        <v>0</v>
      </c>
      <c r="G1197" s="44">
        <f t="shared" si="239"/>
        <v>0</v>
      </c>
      <c r="H1197" s="44">
        <f t="shared" si="240"/>
        <v>0</v>
      </c>
      <c r="I1197" s="44">
        <f t="shared" si="241"/>
        <v>0</v>
      </c>
      <c r="J1197" s="44">
        <f t="shared" si="242"/>
        <v>0</v>
      </c>
      <c r="K1197" s="44">
        <f t="shared" si="243"/>
        <v>0</v>
      </c>
      <c r="L1197" s="44">
        <f t="shared" si="244"/>
        <v>0</v>
      </c>
      <c r="M1197" s="44">
        <f t="shared" ca="1" si="249"/>
        <v>-7.6344211016142547E-4</v>
      </c>
      <c r="N1197" s="44">
        <f t="shared" ca="1" si="245"/>
        <v>0</v>
      </c>
      <c r="O1197" s="124">
        <f t="shared" ca="1" si="246"/>
        <v>0</v>
      </c>
      <c r="P1197" s="44">
        <f t="shared" ca="1" si="247"/>
        <v>0</v>
      </c>
      <c r="Q1197" s="44">
        <f t="shared" ca="1" si="248"/>
        <v>0</v>
      </c>
      <c r="R1197" s="28">
        <f t="shared" ca="1" si="250"/>
        <v>7.6344211016142547E-4</v>
      </c>
    </row>
    <row r="1198" spans="3:18">
      <c r="C1198" s="121"/>
      <c r="D1198" s="123">
        <f t="shared" si="238"/>
        <v>0</v>
      </c>
      <c r="E1198" s="123">
        <f t="shared" si="238"/>
        <v>0</v>
      </c>
      <c r="F1198" s="44">
        <f t="shared" si="239"/>
        <v>0</v>
      </c>
      <c r="G1198" s="44">
        <f t="shared" si="239"/>
        <v>0</v>
      </c>
      <c r="H1198" s="44">
        <f t="shared" si="240"/>
        <v>0</v>
      </c>
      <c r="I1198" s="44">
        <f t="shared" si="241"/>
        <v>0</v>
      </c>
      <c r="J1198" s="44">
        <f t="shared" si="242"/>
        <v>0</v>
      </c>
      <c r="K1198" s="44">
        <f t="shared" si="243"/>
        <v>0</v>
      </c>
      <c r="L1198" s="44">
        <f t="shared" si="244"/>
        <v>0</v>
      </c>
      <c r="M1198" s="44">
        <f t="shared" ca="1" si="249"/>
        <v>-7.6344211016142547E-4</v>
      </c>
      <c r="N1198" s="44">
        <f t="shared" ca="1" si="245"/>
        <v>0</v>
      </c>
      <c r="O1198" s="124">
        <f t="shared" ca="1" si="246"/>
        <v>0</v>
      </c>
      <c r="P1198" s="44">
        <f t="shared" ca="1" si="247"/>
        <v>0</v>
      </c>
      <c r="Q1198" s="44">
        <f t="shared" ca="1" si="248"/>
        <v>0</v>
      </c>
      <c r="R1198" s="28">
        <f t="shared" ca="1" si="250"/>
        <v>7.6344211016142547E-4</v>
      </c>
    </row>
    <row r="1199" spans="3:18">
      <c r="C1199" s="121"/>
      <c r="D1199" s="123">
        <f t="shared" si="238"/>
        <v>0</v>
      </c>
      <c r="E1199" s="123">
        <f t="shared" si="238"/>
        <v>0</v>
      </c>
      <c r="F1199" s="44">
        <f t="shared" si="239"/>
        <v>0</v>
      </c>
      <c r="G1199" s="44">
        <f t="shared" si="239"/>
        <v>0</v>
      </c>
      <c r="H1199" s="44">
        <f t="shared" si="240"/>
        <v>0</v>
      </c>
      <c r="I1199" s="44">
        <f t="shared" si="241"/>
        <v>0</v>
      </c>
      <c r="J1199" s="44">
        <f t="shared" si="242"/>
        <v>0</v>
      </c>
      <c r="K1199" s="44">
        <f t="shared" si="243"/>
        <v>0</v>
      </c>
      <c r="L1199" s="44">
        <f t="shared" si="244"/>
        <v>0</v>
      </c>
      <c r="M1199" s="44">
        <f t="shared" ca="1" si="249"/>
        <v>-7.6344211016142547E-4</v>
      </c>
      <c r="N1199" s="44">
        <f t="shared" ca="1" si="245"/>
        <v>0</v>
      </c>
      <c r="O1199" s="124">
        <f t="shared" ca="1" si="246"/>
        <v>0</v>
      </c>
      <c r="P1199" s="44">
        <f t="shared" ca="1" si="247"/>
        <v>0</v>
      </c>
      <c r="Q1199" s="44">
        <f t="shared" ca="1" si="248"/>
        <v>0</v>
      </c>
      <c r="R1199" s="28">
        <f t="shared" ca="1" si="250"/>
        <v>7.6344211016142547E-4</v>
      </c>
    </row>
    <row r="1200" spans="3:18">
      <c r="C1200" s="121"/>
      <c r="D1200" s="123">
        <f t="shared" si="238"/>
        <v>0</v>
      </c>
      <c r="E1200" s="123">
        <f t="shared" si="238"/>
        <v>0</v>
      </c>
      <c r="F1200" s="44">
        <f t="shared" si="239"/>
        <v>0</v>
      </c>
      <c r="G1200" s="44">
        <f t="shared" si="239"/>
        <v>0</v>
      </c>
      <c r="H1200" s="44">
        <f t="shared" si="240"/>
        <v>0</v>
      </c>
      <c r="I1200" s="44">
        <f t="shared" si="241"/>
        <v>0</v>
      </c>
      <c r="J1200" s="44">
        <f t="shared" si="242"/>
        <v>0</v>
      </c>
      <c r="K1200" s="44">
        <f t="shared" si="243"/>
        <v>0</v>
      </c>
      <c r="L1200" s="44">
        <f t="shared" si="244"/>
        <v>0</v>
      </c>
      <c r="M1200" s="44">
        <f t="shared" ca="1" si="249"/>
        <v>-7.6344211016142547E-4</v>
      </c>
      <c r="N1200" s="44">
        <f t="shared" ca="1" si="245"/>
        <v>0</v>
      </c>
      <c r="O1200" s="124">
        <f t="shared" ca="1" si="246"/>
        <v>0</v>
      </c>
      <c r="P1200" s="44">
        <f t="shared" ca="1" si="247"/>
        <v>0</v>
      </c>
      <c r="Q1200" s="44">
        <f t="shared" ca="1" si="248"/>
        <v>0</v>
      </c>
      <c r="R1200" s="28">
        <f t="shared" ca="1" si="250"/>
        <v>7.6344211016142547E-4</v>
      </c>
    </row>
    <row r="1201" spans="3:18">
      <c r="C1201" s="121"/>
      <c r="D1201" s="123">
        <f t="shared" si="238"/>
        <v>0</v>
      </c>
      <c r="E1201" s="123">
        <f t="shared" si="238"/>
        <v>0</v>
      </c>
      <c r="F1201" s="44">
        <f t="shared" si="239"/>
        <v>0</v>
      </c>
      <c r="G1201" s="44">
        <f t="shared" si="239"/>
        <v>0</v>
      </c>
      <c r="H1201" s="44">
        <f t="shared" si="240"/>
        <v>0</v>
      </c>
      <c r="I1201" s="44">
        <f t="shared" si="241"/>
        <v>0</v>
      </c>
      <c r="J1201" s="44">
        <f t="shared" si="242"/>
        <v>0</v>
      </c>
      <c r="K1201" s="44">
        <f t="shared" si="243"/>
        <v>0</v>
      </c>
      <c r="L1201" s="44">
        <f t="shared" si="244"/>
        <v>0</v>
      </c>
      <c r="M1201" s="44">
        <f t="shared" ca="1" si="249"/>
        <v>-7.6344211016142547E-4</v>
      </c>
      <c r="N1201" s="44">
        <f t="shared" ca="1" si="245"/>
        <v>0</v>
      </c>
      <c r="O1201" s="124">
        <f t="shared" ca="1" si="246"/>
        <v>0</v>
      </c>
      <c r="P1201" s="44">
        <f t="shared" ca="1" si="247"/>
        <v>0</v>
      </c>
      <c r="Q1201" s="44">
        <f t="shared" ca="1" si="248"/>
        <v>0</v>
      </c>
      <c r="R1201" s="28">
        <f t="shared" ca="1" si="250"/>
        <v>7.6344211016142547E-4</v>
      </c>
    </row>
    <row r="1202" spans="3:18">
      <c r="C1202" s="121"/>
      <c r="D1202" s="123">
        <f t="shared" si="238"/>
        <v>0</v>
      </c>
      <c r="E1202" s="123">
        <f t="shared" si="238"/>
        <v>0</v>
      </c>
      <c r="F1202" s="44">
        <f t="shared" si="239"/>
        <v>0</v>
      </c>
      <c r="G1202" s="44">
        <f t="shared" si="239"/>
        <v>0</v>
      </c>
      <c r="H1202" s="44">
        <f t="shared" si="240"/>
        <v>0</v>
      </c>
      <c r="I1202" s="44">
        <f t="shared" si="241"/>
        <v>0</v>
      </c>
      <c r="J1202" s="44">
        <f t="shared" si="242"/>
        <v>0</v>
      </c>
      <c r="K1202" s="44">
        <f t="shared" si="243"/>
        <v>0</v>
      </c>
      <c r="L1202" s="44">
        <f t="shared" si="244"/>
        <v>0</v>
      </c>
      <c r="M1202" s="44">
        <f t="shared" ca="1" si="249"/>
        <v>-7.6344211016142547E-4</v>
      </c>
      <c r="N1202" s="44">
        <f t="shared" ca="1" si="245"/>
        <v>0</v>
      </c>
      <c r="O1202" s="124">
        <f t="shared" ca="1" si="246"/>
        <v>0</v>
      </c>
      <c r="P1202" s="44">
        <f t="shared" ca="1" si="247"/>
        <v>0</v>
      </c>
      <c r="Q1202" s="44">
        <f t="shared" ca="1" si="248"/>
        <v>0</v>
      </c>
      <c r="R1202" s="28">
        <f t="shared" ca="1" si="250"/>
        <v>7.6344211016142547E-4</v>
      </c>
    </row>
    <row r="1203" spans="3:18">
      <c r="C1203" s="121"/>
      <c r="D1203" s="123">
        <f t="shared" si="238"/>
        <v>0</v>
      </c>
      <c r="E1203" s="123">
        <f t="shared" si="238"/>
        <v>0</v>
      </c>
      <c r="F1203" s="44">
        <f t="shared" si="239"/>
        <v>0</v>
      </c>
      <c r="G1203" s="44">
        <f t="shared" si="239"/>
        <v>0</v>
      </c>
      <c r="H1203" s="44">
        <f t="shared" si="240"/>
        <v>0</v>
      </c>
      <c r="I1203" s="44">
        <f t="shared" si="241"/>
        <v>0</v>
      </c>
      <c r="J1203" s="44">
        <f t="shared" si="242"/>
        <v>0</v>
      </c>
      <c r="K1203" s="44">
        <f t="shared" si="243"/>
        <v>0</v>
      </c>
      <c r="L1203" s="44">
        <f t="shared" si="244"/>
        <v>0</v>
      </c>
      <c r="M1203" s="44">
        <f t="shared" ca="1" si="249"/>
        <v>-7.6344211016142547E-4</v>
      </c>
      <c r="N1203" s="44">
        <f t="shared" ca="1" si="245"/>
        <v>0</v>
      </c>
      <c r="O1203" s="124">
        <f t="shared" ca="1" si="246"/>
        <v>0</v>
      </c>
      <c r="P1203" s="44">
        <f t="shared" ca="1" si="247"/>
        <v>0</v>
      </c>
      <c r="Q1203" s="44">
        <f t="shared" ca="1" si="248"/>
        <v>0</v>
      </c>
      <c r="R1203" s="28">
        <f t="shared" ca="1" si="250"/>
        <v>7.6344211016142547E-4</v>
      </c>
    </row>
    <row r="1204" spans="3:18">
      <c r="C1204" s="121"/>
      <c r="D1204" s="123">
        <f t="shared" si="238"/>
        <v>0</v>
      </c>
      <c r="E1204" s="123">
        <f t="shared" si="238"/>
        <v>0</v>
      </c>
      <c r="F1204" s="44">
        <f t="shared" si="239"/>
        <v>0</v>
      </c>
      <c r="G1204" s="44">
        <f t="shared" si="239"/>
        <v>0</v>
      </c>
      <c r="H1204" s="44">
        <f t="shared" si="240"/>
        <v>0</v>
      </c>
      <c r="I1204" s="44">
        <f t="shared" si="241"/>
        <v>0</v>
      </c>
      <c r="J1204" s="44">
        <f t="shared" si="242"/>
        <v>0</v>
      </c>
      <c r="K1204" s="44">
        <f t="shared" si="243"/>
        <v>0</v>
      </c>
      <c r="L1204" s="44">
        <f t="shared" si="244"/>
        <v>0</v>
      </c>
      <c r="M1204" s="44">
        <f t="shared" ca="1" si="249"/>
        <v>-7.6344211016142547E-4</v>
      </c>
      <c r="N1204" s="44">
        <f t="shared" ca="1" si="245"/>
        <v>0</v>
      </c>
      <c r="O1204" s="124">
        <f t="shared" ca="1" si="246"/>
        <v>0</v>
      </c>
      <c r="P1204" s="44">
        <f t="shared" ca="1" si="247"/>
        <v>0</v>
      </c>
      <c r="Q1204" s="44">
        <f t="shared" ca="1" si="248"/>
        <v>0</v>
      </c>
      <c r="R1204" s="28">
        <f t="shared" ca="1" si="250"/>
        <v>7.6344211016142547E-4</v>
      </c>
    </row>
    <row r="1205" spans="3:18">
      <c r="C1205" s="121"/>
      <c r="D1205" s="123">
        <f t="shared" si="238"/>
        <v>0</v>
      </c>
      <c r="E1205" s="123">
        <f t="shared" si="238"/>
        <v>0</v>
      </c>
      <c r="F1205" s="44">
        <f t="shared" si="239"/>
        <v>0</v>
      </c>
      <c r="G1205" s="44">
        <f t="shared" si="239"/>
        <v>0</v>
      </c>
      <c r="H1205" s="44">
        <f t="shared" si="240"/>
        <v>0</v>
      </c>
      <c r="I1205" s="44">
        <f t="shared" si="241"/>
        <v>0</v>
      </c>
      <c r="J1205" s="44">
        <f t="shared" si="242"/>
        <v>0</v>
      </c>
      <c r="K1205" s="44">
        <f t="shared" si="243"/>
        <v>0</v>
      </c>
      <c r="L1205" s="44">
        <f t="shared" si="244"/>
        <v>0</v>
      </c>
      <c r="M1205" s="44">
        <f t="shared" ca="1" si="249"/>
        <v>-7.6344211016142547E-4</v>
      </c>
      <c r="N1205" s="44">
        <f t="shared" ca="1" si="245"/>
        <v>0</v>
      </c>
      <c r="O1205" s="124">
        <f t="shared" ca="1" si="246"/>
        <v>0</v>
      </c>
      <c r="P1205" s="44">
        <f t="shared" ca="1" si="247"/>
        <v>0</v>
      </c>
      <c r="Q1205" s="44">
        <f t="shared" ca="1" si="248"/>
        <v>0</v>
      </c>
      <c r="R1205" s="28">
        <f t="shared" ca="1" si="250"/>
        <v>7.6344211016142547E-4</v>
      </c>
    </row>
  </sheetData>
  <phoneticPr fontId="9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139"/>
  <sheetViews>
    <sheetView topLeftCell="A91" workbookViewId="0">
      <selection activeCell="A111" sqref="A111:D135"/>
    </sheetView>
  </sheetViews>
  <sheetFormatPr defaultRowHeight="12.75"/>
  <cols>
    <col min="1" max="1" width="19.7109375" style="25" customWidth="1"/>
    <col min="2" max="2" width="4.42578125" style="28" customWidth="1"/>
    <col min="3" max="3" width="12.7109375" style="25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25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130" t="s">
        <v>232</v>
      </c>
      <c r="I1" s="131" t="s">
        <v>20</v>
      </c>
      <c r="J1" s="132" t="s">
        <v>209</v>
      </c>
    </row>
    <row r="2" spans="1:16">
      <c r="I2" s="133" t="s">
        <v>31</v>
      </c>
      <c r="J2" s="134" t="s">
        <v>193</v>
      </c>
    </row>
    <row r="3" spans="1:16">
      <c r="A3" s="135" t="s">
        <v>233</v>
      </c>
      <c r="I3" s="133" t="s">
        <v>35</v>
      </c>
      <c r="J3" s="134" t="s">
        <v>234</v>
      </c>
    </row>
    <row r="4" spans="1:16">
      <c r="I4" s="133" t="s">
        <v>48</v>
      </c>
      <c r="J4" s="134" t="s">
        <v>234</v>
      </c>
    </row>
    <row r="5" spans="1:16" ht="13.5" thickBot="1">
      <c r="I5" s="136" t="s">
        <v>6</v>
      </c>
      <c r="J5" s="137" t="s">
        <v>235</v>
      </c>
    </row>
    <row r="10" spans="1:16" ht="13.5" thickBot="1"/>
    <row r="11" spans="1:16" ht="12.75" customHeight="1" thickBot="1">
      <c r="A11" s="25" t="str">
        <f t="shared" ref="A11:A52" si="0">P11</f>
        <v>BAVM 31 </v>
      </c>
      <c r="B11" s="6" t="str">
        <f t="shared" ref="B11:B42" si="1">IF(H11=INT(H11),"I","II")</f>
        <v>II</v>
      </c>
      <c r="C11" s="25">
        <f t="shared" ref="C11:C42" si="2">1*G11</f>
        <v>43938.377999999997</v>
      </c>
      <c r="D11" s="28" t="str">
        <f t="shared" ref="D11:D42" si="3">VLOOKUP(F11,I$1:J$5,2,FALSE)</f>
        <v>vis</v>
      </c>
      <c r="E11" s="138">
        <v>-9362.9568190644877</v>
      </c>
      <c r="F11" s="6" t="s">
        <v>6</v>
      </c>
      <c r="G11" s="28" t="str">
        <f t="shared" ref="G11:G42" si="4">MID(I11,3,LEN(I11)-3)</f>
        <v>43938.378</v>
      </c>
      <c r="H11" s="25">
        <f t="shared" ref="H11:H42" si="5">1*K11</f>
        <v>-32268.5</v>
      </c>
      <c r="I11" s="139" t="s">
        <v>408</v>
      </c>
      <c r="J11" s="140" t="s">
        <v>409</v>
      </c>
      <c r="K11" s="139">
        <v>-32268.5</v>
      </c>
      <c r="L11" s="139" t="s">
        <v>370</v>
      </c>
      <c r="M11" s="140" t="s">
        <v>294</v>
      </c>
      <c r="N11" s="140"/>
      <c r="O11" s="141" t="s">
        <v>410</v>
      </c>
      <c r="P11" s="142" t="s">
        <v>411</v>
      </c>
    </row>
    <row r="12" spans="1:16" ht="12.75" customHeight="1" thickBot="1">
      <c r="A12" s="25" t="str">
        <f t="shared" si="0"/>
        <v> BBS 47 </v>
      </c>
      <c r="B12" s="6" t="str">
        <f t="shared" si="1"/>
        <v>I</v>
      </c>
      <c r="C12" s="25">
        <f t="shared" si="2"/>
        <v>44303.495999999999</v>
      </c>
      <c r="D12" s="28" t="str">
        <f t="shared" si="3"/>
        <v>vis</v>
      </c>
      <c r="E12" s="138">
        <v>-0.49858620212568266</v>
      </c>
      <c r="F12" s="6" t="s">
        <v>6</v>
      </c>
      <c r="G12" s="28" t="str">
        <f t="shared" si="4"/>
        <v>44303.496</v>
      </c>
      <c r="H12" s="25">
        <f t="shared" si="5"/>
        <v>-31315</v>
      </c>
      <c r="I12" s="139" t="s">
        <v>421</v>
      </c>
      <c r="J12" s="140" t="s">
        <v>422</v>
      </c>
      <c r="K12" s="139">
        <v>-31315</v>
      </c>
      <c r="L12" s="139" t="s">
        <v>423</v>
      </c>
      <c r="M12" s="140" t="s">
        <v>294</v>
      </c>
      <c r="N12" s="140"/>
      <c r="O12" s="141" t="s">
        <v>325</v>
      </c>
      <c r="P12" s="141" t="s">
        <v>424</v>
      </c>
    </row>
    <row r="13" spans="1:16" ht="12.75" customHeight="1" thickBot="1">
      <c r="A13" s="25" t="str">
        <f t="shared" si="0"/>
        <v> MVS 8.154 </v>
      </c>
      <c r="B13" s="6" t="str">
        <f t="shared" si="1"/>
        <v>I</v>
      </c>
      <c r="C13" s="25">
        <f t="shared" si="2"/>
        <v>43498.625999999997</v>
      </c>
      <c r="D13" s="28" t="str">
        <f t="shared" si="3"/>
        <v>vis</v>
      </c>
      <c r="E13" s="138">
        <v>1.9982624580701922</v>
      </c>
      <c r="F13" s="6" t="s">
        <v>6</v>
      </c>
      <c r="G13" s="28" t="str">
        <f t="shared" si="4"/>
        <v>43498.626</v>
      </c>
      <c r="H13" s="25">
        <f t="shared" si="5"/>
        <v>-33417</v>
      </c>
      <c r="I13" s="139" t="s">
        <v>399</v>
      </c>
      <c r="J13" s="140" t="s">
        <v>400</v>
      </c>
      <c r="K13" s="139">
        <v>-33417</v>
      </c>
      <c r="L13" s="139" t="s">
        <v>401</v>
      </c>
      <c r="M13" s="140" t="s">
        <v>393</v>
      </c>
      <c r="N13" s="140"/>
      <c r="O13" s="141" t="s">
        <v>394</v>
      </c>
      <c r="P13" s="141" t="s">
        <v>395</v>
      </c>
    </row>
    <row r="14" spans="1:16" ht="12.75" customHeight="1" thickBot="1">
      <c r="A14" s="25" t="str">
        <f t="shared" si="0"/>
        <v>IBVS 567 </v>
      </c>
      <c r="B14" s="6" t="str">
        <f t="shared" si="1"/>
        <v>I</v>
      </c>
      <c r="C14" s="25">
        <f t="shared" si="2"/>
        <v>38774.280899999998</v>
      </c>
      <c r="D14" s="28" t="str">
        <f t="shared" si="3"/>
        <v>vis</v>
      </c>
      <c r="E14" s="138">
        <v>1991.9957858048829</v>
      </c>
      <c r="F14" s="6" t="s">
        <v>6</v>
      </c>
      <c r="G14" s="28" t="str">
        <f t="shared" si="4"/>
        <v>38774.2809</v>
      </c>
      <c r="H14" s="25">
        <f t="shared" si="5"/>
        <v>-45756</v>
      </c>
      <c r="I14" s="139" t="s">
        <v>264</v>
      </c>
      <c r="J14" s="140" t="s">
        <v>265</v>
      </c>
      <c r="K14" s="139">
        <v>-45756</v>
      </c>
      <c r="L14" s="139" t="s">
        <v>266</v>
      </c>
      <c r="M14" s="140" t="s">
        <v>249</v>
      </c>
      <c r="N14" s="140" t="s">
        <v>250</v>
      </c>
      <c r="O14" s="141" t="s">
        <v>256</v>
      </c>
      <c r="P14" s="142" t="s">
        <v>257</v>
      </c>
    </row>
    <row r="15" spans="1:16" ht="12.75" customHeight="1" thickBot="1">
      <c r="A15" s="25" t="str">
        <f t="shared" si="0"/>
        <v>IBVS 567 </v>
      </c>
      <c r="B15" s="6" t="str">
        <f t="shared" si="1"/>
        <v>I</v>
      </c>
      <c r="C15" s="25">
        <f t="shared" si="2"/>
        <v>38775.046300000002</v>
      </c>
      <c r="D15" s="28" t="str">
        <f t="shared" si="3"/>
        <v>vis</v>
      </c>
      <c r="E15" s="138">
        <v>1992.4904543574221</v>
      </c>
      <c r="F15" s="6" t="s">
        <v>6</v>
      </c>
      <c r="G15" s="28" t="str">
        <f t="shared" si="4"/>
        <v>38775.0463</v>
      </c>
      <c r="H15" s="25">
        <f t="shared" si="5"/>
        <v>-45754</v>
      </c>
      <c r="I15" s="139" t="s">
        <v>267</v>
      </c>
      <c r="J15" s="140" t="s">
        <v>268</v>
      </c>
      <c r="K15" s="139">
        <v>-45754</v>
      </c>
      <c r="L15" s="139" t="s">
        <v>269</v>
      </c>
      <c r="M15" s="140" t="s">
        <v>249</v>
      </c>
      <c r="N15" s="140" t="s">
        <v>250</v>
      </c>
      <c r="O15" s="141" t="s">
        <v>256</v>
      </c>
      <c r="P15" s="142" t="s">
        <v>257</v>
      </c>
    </row>
    <row r="16" spans="1:16" ht="12.75" customHeight="1" thickBot="1">
      <c r="A16" s="25" t="str">
        <f t="shared" si="0"/>
        <v>IBVS 567 </v>
      </c>
      <c r="B16" s="6" t="str">
        <f t="shared" si="1"/>
        <v>II</v>
      </c>
      <c r="C16" s="25">
        <f t="shared" si="2"/>
        <v>38775.238499999999</v>
      </c>
      <c r="D16" s="28" t="str">
        <f t="shared" si="3"/>
        <v>vis</v>
      </c>
      <c r="E16" s="138">
        <v>1994.4895003454058</v>
      </c>
      <c r="F16" s="6" t="s">
        <v>6</v>
      </c>
      <c r="G16" s="28" t="str">
        <f t="shared" si="4"/>
        <v>38775.2385</v>
      </c>
      <c r="H16" s="25">
        <f t="shared" si="5"/>
        <v>-45753.5</v>
      </c>
      <c r="I16" s="139" t="s">
        <v>270</v>
      </c>
      <c r="J16" s="140" t="s">
        <v>271</v>
      </c>
      <c r="K16" s="139">
        <v>-45753.5</v>
      </c>
      <c r="L16" s="139" t="s">
        <v>272</v>
      </c>
      <c r="M16" s="140" t="s">
        <v>249</v>
      </c>
      <c r="N16" s="140" t="s">
        <v>250</v>
      </c>
      <c r="O16" s="141" t="s">
        <v>256</v>
      </c>
      <c r="P16" s="142" t="s">
        <v>257</v>
      </c>
    </row>
    <row r="17" spans="1:16" ht="12.75" customHeight="1" thickBot="1">
      <c r="A17" s="25" t="str">
        <f t="shared" si="0"/>
        <v>IBVS 567 </v>
      </c>
      <c r="B17" s="6" t="str">
        <f t="shared" si="1"/>
        <v>II</v>
      </c>
      <c r="C17" s="25">
        <f t="shared" si="2"/>
        <v>39095.330999999998</v>
      </c>
      <c r="D17" s="28" t="str">
        <f t="shared" si="3"/>
        <v>vis</v>
      </c>
      <c r="E17" s="138">
        <v>1994.9914818438169</v>
      </c>
      <c r="F17" s="6" t="s">
        <v>6</v>
      </c>
      <c r="G17" s="28" t="str">
        <f t="shared" si="4"/>
        <v>39095.3310</v>
      </c>
      <c r="H17" s="25">
        <f t="shared" si="5"/>
        <v>-44917.5</v>
      </c>
      <c r="I17" s="139" t="s">
        <v>273</v>
      </c>
      <c r="J17" s="140" t="s">
        <v>274</v>
      </c>
      <c r="K17" s="139">
        <v>-44917.5</v>
      </c>
      <c r="L17" s="139" t="s">
        <v>275</v>
      </c>
      <c r="M17" s="140" t="s">
        <v>249</v>
      </c>
      <c r="N17" s="140" t="s">
        <v>250</v>
      </c>
      <c r="O17" s="141" t="s">
        <v>256</v>
      </c>
      <c r="P17" s="142" t="s">
        <v>257</v>
      </c>
    </row>
    <row r="18" spans="1:16" ht="12.75" customHeight="1" thickBot="1">
      <c r="A18" s="25" t="str">
        <f t="shared" si="0"/>
        <v>IBVS 567 </v>
      </c>
      <c r="B18" s="6" t="str">
        <f t="shared" si="1"/>
        <v>I</v>
      </c>
      <c r="C18" s="25">
        <f t="shared" si="2"/>
        <v>39141.084300000002</v>
      </c>
      <c r="D18" s="28" t="str">
        <f t="shared" si="3"/>
        <v>vis</v>
      </c>
      <c r="E18" s="138">
        <v>2830.998312135735</v>
      </c>
      <c r="F18" s="6" t="s">
        <v>6</v>
      </c>
      <c r="G18" s="28" t="str">
        <f t="shared" si="4"/>
        <v>39141.0843</v>
      </c>
      <c r="H18" s="25">
        <f t="shared" si="5"/>
        <v>-44798</v>
      </c>
      <c r="I18" s="139" t="s">
        <v>276</v>
      </c>
      <c r="J18" s="140" t="s">
        <v>277</v>
      </c>
      <c r="K18" s="139">
        <v>-44798</v>
      </c>
      <c r="L18" s="139" t="s">
        <v>278</v>
      </c>
      <c r="M18" s="140" t="s">
        <v>249</v>
      </c>
      <c r="N18" s="140" t="s">
        <v>250</v>
      </c>
      <c r="O18" s="141" t="s">
        <v>256</v>
      </c>
      <c r="P18" s="142" t="s">
        <v>257</v>
      </c>
    </row>
    <row r="19" spans="1:16" ht="12.75" customHeight="1" thickBot="1">
      <c r="A19" s="25" t="str">
        <f t="shared" si="0"/>
        <v>IBVS 567 </v>
      </c>
      <c r="B19" s="6" t="str">
        <f t="shared" si="1"/>
        <v>II</v>
      </c>
      <c r="C19" s="25">
        <f t="shared" si="2"/>
        <v>39141.274799999999</v>
      </c>
      <c r="D19" s="28" t="str">
        <f t="shared" si="3"/>
        <v>vis</v>
      </c>
      <c r="E19" s="138">
        <v>2950.4952428929337</v>
      </c>
      <c r="F19" s="6" t="s">
        <v>6</v>
      </c>
      <c r="G19" s="28" t="str">
        <f t="shared" si="4"/>
        <v>39141.2748</v>
      </c>
      <c r="H19" s="25">
        <f t="shared" si="5"/>
        <v>-44797.5</v>
      </c>
      <c r="I19" s="139" t="s">
        <v>279</v>
      </c>
      <c r="J19" s="140" t="s">
        <v>280</v>
      </c>
      <c r="K19" s="139">
        <v>-44797.5</v>
      </c>
      <c r="L19" s="139" t="s">
        <v>281</v>
      </c>
      <c r="M19" s="140" t="s">
        <v>249</v>
      </c>
      <c r="N19" s="140" t="s">
        <v>250</v>
      </c>
      <c r="O19" s="141" t="s">
        <v>256</v>
      </c>
      <c r="P19" s="142" t="s">
        <v>257</v>
      </c>
    </row>
    <row r="20" spans="1:16" ht="12.75" customHeight="1" thickBot="1">
      <c r="A20" s="25" t="str">
        <f t="shared" si="0"/>
        <v>IBVS 567 </v>
      </c>
      <c r="B20" s="6" t="str">
        <f t="shared" si="1"/>
        <v>I</v>
      </c>
      <c r="C20" s="25">
        <f t="shared" si="2"/>
        <v>39142.999499999998</v>
      </c>
      <c r="D20" s="28" t="str">
        <f t="shared" si="3"/>
        <v>vis</v>
      </c>
      <c r="E20" s="138">
        <v>2950.9927843884952</v>
      </c>
      <c r="F20" s="6" t="s">
        <v>6</v>
      </c>
      <c r="G20" s="28" t="str">
        <f t="shared" si="4"/>
        <v>39142.9995</v>
      </c>
      <c r="H20" s="25">
        <f t="shared" si="5"/>
        <v>-44793</v>
      </c>
      <c r="I20" s="139" t="s">
        <v>282</v>
      </c>
      <c r="J20" s="140" t="s">
        <v>283</v>
      </c>
      <c r="K20" s="139">
        <v>-44793</v>
      </c>
      <c r="L20" s="139" t="s">
        <v>284</v>
      </c>
      <c r="M20" s="140" t="s">
        <v>249</v>
      </c>
      <c r="N20" s="140" t="s">
        <v>250</v>
      </c>
      <c r="O20" s="141" t="s">
        <v>256</v>
      </c>
      <c r="P20" s="142" t="s">
        <v>257</v>
      </c>
    </row>
    <row r="21" spans="1:16" ht="12.75" customHeight="1" thickBot="1">
      <c r="A21" s="25" t="str">
        <f t="shared" si="0"/>
        <v>IBVS 567 </v>
      </c>
      <c r="B21" s="6" t="str">
        <f t="shared" si="1"/>
        <v>II</v>
      </c>
      <c r="C21" s="25">
        <f t="shared" si="2"/>
        <v>39143.188499999997</v>
      </c>
      <c r="D21" s="28" t="str">
        <f t="shared" si="3"/>
        <v>vis</v>
      </c>
      <c r="E21" s="138">
        <v>2955.4972978657042</v>
      </c>
      <c r="F21" s="6" t="s">
        <v>6</v>
      </c>
      <c r="G21" s="28" t="str">
        <f t="shared" si="4"/>
        <v>39143.1885</v>
      </c>
      <c r="H21" s="25">
        <f t="shared" si="5"/>
        <v>-44792.5</v>
      </c>
      <c r="I21" s="139" t="s">
        <v>285</v>
      </c>
      <c r="J21" s="140" t="s">
        <v>286</v>
      </c>
      <c r="K21" s="139">
        <v>-44792.5</v>
      </c>
      <c r="L21" s="139" t="s">
        <v>287</v>
      </c>
      <c r="M21" s="140" t="s">
        <v>249</v>
      </c>
      <c r="N21" s="140" t="s">
        <v>250</v>
      </c>
      <c r="O21" s="141" t="s">
        <v>256</v>
      </c>
      <c r="P21" s="142" t="s">
        <v>257</v>
      </c>
    </row>
    <row r="22" spans="1:16" ht="12.75" customHeight="1" thickBot="1">
      <c r="A22" s="25" t="str">
        <f t="shared" si="0"/>
        <v>IBVS 567 </v>
      </c>
      <c r="B22" s="6" t="str">
        <f t="shared" si="1"/>
        <v>II</v>
      </c>
      <c r="C22" s="25">
        <f t="shared" si="2"/>
        <v>39153.144999999997</v>
      </c>
      <c r="D22" s="28" t="str">
        <f t="shared" si="3"/>
        <v>vis</v>
      </c>
      <c r="E22" s="138">
        <v>2955.9909217116988</v>
      </c>
      <c r="F22" s="6" t="s">
        <v>6</v>
      </c>
      <c r="G22" s="28" t="str">
        <f t="shared" si="4"/>
        <v>39153.1450</v>
      </c>
      <c r="H22" s="25">
        <f t="shared" si="5"/>
        <v>-44766.5</v>
      </c>
      <c r="I22" s="139" t="s">
        <v>288</v>
      </c>
      <c r="J22" s="140" t="s">
        <v>289</v>
      </c>
      <c r="K22" s="139">
        <v>-44766.5</v>
      </c>
      <c r="L22" s="139" t="s">
        <v>290</v>
      </c>
      <c r="M22" s="140" t="s">
        <v>249</v>
      </c>
      <c r="N22" s="140" t="s">
        <v>250</v>
      </c>
      <c r="O22" s="141" t="s">
        <v>256</v>
      </c>
      <c r="P22" s="142" t="s">
        <v>257</v>
      </c>
    </row>
    <row r="23" spans="1:16" ht="12.75" customHeight="1" thickBot="1">
      <c r="A23" s="25" t="str">
        <f t="shared" si="0"/>
        <v> ORI 100 </v>
      </c>
      <c r="B23" s="6" t="str">
        <f t="shared" si="1"/>
        <v>I</v>
      </c>
      <c r="C23" s="25">
        <f t="shared" si="2"/>
        <v>39490.671000000002</v>
      </c>
      <c r="D23" s="28" t="str">
        <f t="shared" si="3"/>
        <v>vis</v>
      </c>
      <c r="E23" s="138">
        <v>2981.9949736835556</v>
      </c>
      <c r="F23" s="6" t="s">
        <v>6</v>
      </c>
      <c r="G23" s="28" t="str">
        <f t="shared" si="4"/>
        <v>39490.671</v>
      </c>
      <c r="H23" s="25">
        <f t="shared" si="5"/>
        <v>-43885</v>
      </c>
      <c r="I23" s="139" t="s">
        <v>291</v>
      </c>
      <c r="J23" s="140" t="s">
        <v>292</v>
      </c>
      <c r="K23" s="139">
        <v>-43885</v>
      </c>
      <c r="L23" s="139" t="s">
        <v>293</v>
      </c>
      <c r="M23" s="140" t="s">
        <v>294</v>
      </c>
      <c r="N23" s="140"/>
      <c r="O23" s="141" t="s">
        <v>295</v>
      </c>
      <c r="P23" s="141" t="s">
        <v>296</v>
      </c>
    </row>
    <row r="24" spans="1:16" ht="12.75" customHeight="1" thickBot="1">
      <c r="A24" s="25" t="str">
        <f t="shared" si="0"/>
        <v> ORI 100 </v>
      </c>
      <c r="B24" s="6" t="str">
        <f t="shared" si="1"/>
        <v>II</v>
      </c>
      <c r="C24" s="25">
        <f t="shared" si="2"/>
        <v>39520.714999999997</v>
      </c>
      <c r="D24" s="28" t="str">
        <f t="shared" si="3"/>
        <v>vis</v>
      </c>
      <c r="E24" s="138">
        <v>3863.5340331776565</v>
      </c>
      <c r="F24" s="6" t="s">
        <v>6</v>
      </c>
      <c r="G24" s="28" t="str">
        <f t="shared" si="4"/>
        <v>39520.715</v>
      </c>
      <c r="H24" s="25">
        <f t="shared" si="5"/>
        <v>-43806.5</v>
      </c>
      <c r="I24" s="139" t="s">
        <v>297</v>
      </c>
      <c r="J24" s="140" t="s">
        <v>298</v>
      </c>
      <c r="K24" s="139">
        <v>-43806.5</v>
      </c>
      <c r="L24" s="139" t="s">
        <v>260</v>
      </c>
      <c r="M24" s="140" t="s">
        <v>294</v>
      </c>
      <c r="N24" s="140"/>
      <c r="O24" s="141" t="s">
        <v>295</v>
      </c>
      <c r="P24" s="141" t="s">
        <v>296</v>
      </c>
    </row>
    <row r="25" spans="1:16" ht="12.75" customHeight="1" thickBot="1">
      <c r="A25" s="25" t="str">
        <f t="shared" si="0"/>
        <v> ORI 100 </v>
      </c>
      <c r="B25" s="6" t="str">
        <f t="shared" si="1"/>
        <v>II</v>
      </c>
      <c r="C25" s="25">
        <f t="shared" si="2"/>
        <v>39531.436999999998</v>
      </c>
      <c r="D25" s="28" t="str">
        <f t="shared" si="3"/>
        <v>vis</v>
      </c>
      <c r="E25" s="138">
        <v>3942.0019423266863</v>
      </c>
      <c r="F25" s="6" t="s">
        <v>6</v>
      </c>
      <c r="G25" s="28" t="str">
        <f t="shared" si="4"/>
        <v>39531.437</v>
      </c>
      <c r="H25" s="25">
        <f t="shared" si="5"/>
        <v>-43778.5</v>
      </c>
      <c r="I25" s="139" t="s">
        <v>299</v>
      </c>
      <c r="J25" s="140" t="s">
        <v>300</v>
      </c>
      <c r="K25" s="139">
        <v>-43778.5</v>
      </c>
      <c r="L25" s="139" t="s">
        <v>255</v>
      </c>
      <c r="M25" s="140" t="s">
        <v>294</v>
      </c>
      <c r="N25" s="140"/>
      <c r="O25" s="141" t="s">
        <v>295</v>
      </c>
      <c r="P25" s="141" t="s">
        <v>296</v>
      </c>
    </row>
    <row r="26" spans="1:16" ht="12.75" customHeight="1" thickBot="1">
      <c r="A26" s="25" t="str">
        <f t="shared" si="0"/>
        <v> ORI 100 </v>
      </c>
      <c r="B26" s="6" t="str">
        <f t="shared" si="1"/>
        <v>II</v>
      </c>
      <c r="C26" s="25">
        <f t="shared" si="2"/>
        <v>39554.362000000001</v>
      </c>
      <c r="D26" s="28" t="str">
        <f t="shared" si="3"/>
        <v>vis</v>
      </c>
      <c r="E26" s="138">
        <v>3970.0053014631585</v>
      </c>
      <c r="F26" s="6" t="s">
        <v>6</v>
      </c>
      <c r="G26" s="28" t="str">
        <f t="shared" si="4"/>
        <v>39554.362</v>
      </c>
      <c r="H26" s="25">
        <f t="shared" si="5"/>
        <v>-43718.5</v>
      </c>
      <c r="I26" s="139" t="s">
        <v>301</v>
      </c>
      <c r="J26" s="140" t="s">
        <v>302</v>
      </c>
      <c r="K26" s="139">
        <v>-43718.5</v>
      </c>
      <c r="L26" s="139" t="s">
        <v>303</v>
      </c>
      <c r="M26" s="140" t="s">
        <v>294</v>
      </c>
      <c r="N26" s="140"/>
      <c r="O26" s="141" t="s">
        <v>295</v>
      </c>
      <c r="P26" s="141" t="s">
        <v>296</v>
      </c>
    </row>
    <row r="27" spans="1:16" ht="12.75" customHeight="1" thickBot="1">
      <c r="A27" s="25" t="str">
        <f t="shared" si="0"/>
        <v> ORI 102 </v>
      </c>
      <c r="B27" s="6" t="str">
        <f t="shared" si="1"/>
        <v>I</v>
      </c>
      <c r="C27" s="25">
        <f t="shared" si="2"/>
        <v>39574.516000000003</v>
      </c>
      <c r="D27" s="28" t="str">
        <f t="shared" si="3"/>
        <v>vis</v>
      </c>
      <c r="E27" s="138">
        <v>4029.8800457462789</v>
      </c>
      <c r="F27" s="6" t="s">
        <v>6</v>
      </c>
      <c r="G27" s="28" t="str">
        <f t="shared" si="4"/>
        <v>39574.516</v>
      </c>
      <c r="H27" s="25">
        <f t="shared" si="5"/>
        <v>-43666</v>
      </c>
      <c r="I27" s="139" t="s">
        <v>304</v>
      </c>
      <c r="J27" s="140" t="s">
        <v>305</v>
      </c>
      <c r="K27" s="139">
        <v>-43666</v>
      </c>
      <c r="L27" s="139" t="s">
        <v>306</v>
      </c>
      <c r="M27" s="140" t="s">
        <v>294</v>
      </c>
      <c r="N27" s="140"/>
      <c r="O27" s="141" t="s">
        <v>295</v>
      </c>
      <c r="P27" s="141" t="s">
        <v>307</v>
      </c>
    </row>
    <row r="28" spans="1:16" ht="12.75" customHeight="1" thickBot="1">
      <c r="A28" s="25" t="str">
        <f t="shared" si="0"/>
        <v>IBVS 567 </v>
      </c>
      <c r="B28" s="6" t="str">
        <f t="shared" si="1"/>
        <v>II</v>
      </c>
      <c r="C28" s="25">
        <f t="shared" si="2"/>
        <v>39920.054700000001</v>
      </c>
      <c r="D28" s="28" t="str">
        <f t="shared" si="3"/>
        <v>vis</v>
      </c>
      <c r="E28" s="138">
        <v>4082.5175853878054</v>
      </c>
      <c r="F28" s="6" t="s">
        <v>6</v>
      </c>
      <c r="G28" s="28" t="str">
        <f t="shared" si="4"/>
        <v>39920.0547</v>
      </c>
      <c r="H28" s="25">
        <f t="shared" si="5"/>
        <v>-42763.5</v>
      </c>
      <c r="I28" s="139" t="s">
        <v>308</v>
      </c>
      <c r="J28" s="140" t="s">
        <v>309</v>
      </c>
      <c r="K28" s="139">
        <v>-42763.5</v>
      </c>
      <c r="L28" s="139" t="s">
        <v>310</v>
      </c>
      <c r="M28" s="140" t="s">
        <v>249</v>
      </c>
      <c r="N28" s="140" t="s">
        <v>250</v>
      </c>
      <c r="O28" s="141" t="s">
        <v>256</v>
      </c>
      <c r="P28" s="142" t="s">
        <v>257</v>
      </c>
    </row>
    <row r="29" spans="1:16" ht="12.75" customHeight="1" thickBot="1">
      <c r="A29" s="25" t="str">
        <f t="shared" si="0"/>
        <v>IBVS 567 </v>
      </c>
      <c r="B29" s="6" t="str">
        <f t="shared" si="1"/>
        <v>II</v>
      </c>
      <c r="C29" s="25">
        <f t="shared" si="2"/>
        <v>39921.970300000001</v>
      </c>
      <c r="D29" s="28" t="str">
        <f t="shared" si="3"/>
        <v>vis</v>
      </c>
      <c r="E29" s="138">
        <v>4984.9839453624654</v>
      </c>
      <c r="F29" s="6" t="s">
        <v>6</v>
      </c>
      <c r="G29" s="28" t="str">
        <f t="shared" si="4"/>
        <v>39921.9703</v>
      </c>
      <c r="H29" s="25">
        <f t="shared" si="5"/>
        <v>-42758.5</v>
      </c>
      <c r="I29" s="139" t="s">
        <v>311</v>
      </c>
      <c r="J29" s="140" t="s">
        <v>312</v>
      </c>
      <c r="K29" s="139">
        <v>-42758.5</v>
      </c>
      <c r="L29" s="139" t="s">
        <v>313</v>
      </c>
      <c r="M29" s="140" t="s">
        <v>249</v>
      </c>
      <c r="N29" s="140" t="s">
        <v>250</v>
      </c>
      <c r="O29" s="141" t="s">
        <v>256</v>
      </c>
      <c r="P29" s="142" t="s">
        <v>257</v>
      </c>
    </row>
    <row r="30" spans="1:16" ht="12.75" customHeight="1" thickBot="1">
      <c r="A30" s="25" t="str">
        <f t="shared" si="0"/>
        <v>IBVS 567 </v>
      </c>
      <c r="B30" s="6" t="str">
        <f t="shared" si="1"/>
        <v>I</v>
      </c>
      <c r="C30" s="25">
        <f t="shared" si="2"/>
        <v>39922.160000000003</v>
      </c>
      <c r="D30" s="28" t="str">
        <f t="shared" si="3"/>
        <v>vis</v>
      </c>
      <c r="E30" s="138">
        <v>4989.9870450417993</v>
      </c>
      <c r="F30" s="6" t="s">
        <v>6</v>
      </c>
      <c r="G30" s="28" t="str">
        <f t="shared" si="4"/>
        <v>39922.1600</v>
      </c>
      <c r="H30" s="25">
        <f t="shared" si="5"/>
        <v>-42758</v>
      </c>
      <c r="I30" s="139" t="s">
        <v>314</v>
      </c>
      <c r="J30" s="140" t="s">
        <v>315</v>
      </c>
      <c r="K30" s="139">
        <v>-42758</v>
      </c>
      <c r="L30" s="139" t="s">
        <v>316</v>
      </c>
      <c r="M30" s="140" t="s">
        <v>249</v>
      </c>
      <c r="N30" s="140" t="s">
        <v>250</v>
      </c>
      <c r="O30" s="141" t="s">
        <v>256</v>
      </c>
      <c r="P30" s="142" t="s">
        <v>257</v>
      </c>
    </row>
    <row r="31" spans="1:16" ht="12.75" customHeight="1" thickBot="1">
      <c r="A31" s="25" t="str">
        <f t="shared" si="0"/>
        <v>IBVS 449 </v>
      </c>
      <c r="B31" s="6" t="str">
        <f t="shared" si="1"/>
        <v>II</v>
      </c>
      <c r="C31" s="25">
        <f t="shared" si="2"/>
        <v>40597.760499999997</v>
      </c>
      <c r="D31" s="28" t="str">
        <f t="shared" si="3"/>
        <v>vis</v>
      </c>
      <c r="E31" s="138">
        <v>4990.4824971242715</v>
      </c>
      <c r="F31" s="6" t="s">
        <v>6</v>
      </c>
      <c r="G31" s="28" t="str">
        <f t="shared" si="4"/>
        <v>40597.7605</v>
      </c>
      <c r="H31" s="25">
        <f t="shared" si="5"/>
        <v>-40993.5</v>
      </c>
      <c r="I31" s="139" t="s">
        <v>317</v>
      </c>
      <c r="J31" s="140" t="s">
        <v>318</v>
      </c>
      <c r="K31" s="139">
        <v>-40993.5</v>
      </c>
      <c r="L31" s="139" t="s">
        <v>319</v>
      </c>
      <c r="M31" s="140" t="s">
        <v>236</v>
      </c>
      <c r="N31" s="140"/>
      <c r="O31" s="141" t="s">
        <v>320</v>
      </c>
      <c r="P31" s="142" t="s">
        <v>321</v>
      </c>
    </row>
    <row r="32" spans="1:16" ht="12.75" customHeight="1" thickBot="1">
      <c r="A32" s="25" t="str">
        <f t="shared" si="0"/>
        <v> BBS 33 </v>
      </c>
      <c r="B32" s="6" t="str">
        <f t="shared" si="1"/>
        <v>II</v>
      </c>
      <c r="C32" s="25">
        <f t="shared" si="2"/>
        <v>43250.345999999998</v>
      </c>
      <c r="D32" s="28" t="str">
        <f t="shared" si="3"/>
        <v>vis</v>
      </c>
      <c r="E32" s="138">
        <v>6897.4689437023771</v>
      </c>
      <c r="F32" s="6" t="s">
        <v>6</v>
      </c>
      <c r="G32" s="28" t="str">
        <f t="shared" si="4"/>
        <v>43250.346</v>
      </c>
      <c r="H32" s="25">
        <f t="shared" si="5"/>
        <v>-34065.5</v>
      </c>
      <c r="I32" s="139" t="s">
        <v>396</v>
      </c>
      <c r="J32" s="140" t="s">
        <v>397</v>
      </c>
      <c r="K32" s="139">
        <v>-34065.5</v>
      </c>
      <c r="L32" s="139" t="s">
        <v>398</v>
      </c>
      <c r="M32" s="140" t="s">
        <v>294</v>
      </c>
      <c r="N32" s="140"/>
      <c r="O32" s="141" t="s">
        <v>325</v>
      </c>
      <c r="P32" s="141" t="s">
        <v>389</v>
      </c>
    </row>
    <row r="33" spans="1:16" ht="12.75" customHeight="1" thickBot="1">
      <c r="A33" s="25" t="str">
        <f t="shared" si="0"/>
        <v>IBVS 567 </v>
      </c>
      <c r="B33" s="6" t="str">
        <f t="shared" si="1"/>
        <v>II</v>
      </c>
      <c r="C33" s="25">
        <f t="shared" si="2"/>
        <v>38774.091500000002</v>
      </c>
      <c r="D33" s="28" t="str">
        <f t="shared" si="3"/>
        <v>vis</v>
      </c>
      <c r="E33" s="138">
        <v>6905.4452782297858</v>
      </c>
      <c r="F33" s="6" t="s">
        <v>6</v>
      </c>
      <c r="G33" s="28" t="str">
        <f t="shared" si="4"/>
        <v>38774.0915</v>
      </c>
      <c r="H33" s="25">
        <f t="shared" si="5"/>
        <v>-45756.5</v>
      </c>
      <c r="I33" s="139" t="s">
        <v>261</v>
      </c>
      <c r="J33" s="140" t="s">
        <v>262</v>
      </c>
      <c r="K33" s="139">
        <v>-45756.5</v>
      </c>
      <c r="L33" s="139" t="s">
        <v>263</v>
      </c>
      <c r="M33" s="140" t="s">
        <v>249</v>
      </c>
      <c r="N33" s="140" t="s">
        <v>250</v>
      </c>
      <c r="O33" s="141" t="s">
        <v>256</v>
      </c>
      <c r="P33" s="142" t="s">
        <v>257</v>
      </c>
    </row>
    <row r="34" spans="1:16" ht="12.75" customHeight="1" thickBot="1">
      <c r="A34" s="25" t="str">
        <f t="shared" si="0"/>
        <v>BAVM 38 </v>
      </c>
      <c r="B34" s="6" t="str">
        <f t="shared" si="1"/>
        <v>I</v>
      </c>
      <c r="C34" s="25">
        <f t="shared" si="2"/>
        <v>45407.336000000003</v>
      </c>
      <c r="D34" s="28" t="str">
        <f t="shared" si="3"/>
        <v>vis</v>
      </c>
      <c r="E34" s="138">
        <v>7001.9448224728503</v>
      </c>
      <c r="F34" s="6" t="s">
        <v>6</v>
      </c>
      <c r="G34" s="28" t="str">
        <f t="shared" si="4"/>
        <v>45407.336</v>
      </c>
      <c r="H34" s="25">
        <f t="shared" si="5"/>
        <v>-28432</v>
      </c>
      <c r="I34" s="139" t="s">
        <v>442</v>
      </c>
      <c r="J34" s="140" t="s">
        <v>443</v>
      </c>
      <c r="K34" s="139">
        <v>-28432</v>
      </c>
      <c r="L34" s="139" t="s">
        <v>366</v>
      </c>
      <c r="M34" s="140" t="s">
        <v>236</v>
      </c>
      <c r="N34" s="140"/>
      <c r="O34" s="141" t="s">
        <v>444</v>
      </c>
      <c r="P34" s="142" t="s">
        <v>445</v>
      </c>
    </row>
    <row r="35" spans="1:16" ht="12.75" customHeight="1" thickBot="1">
      <c r="A35" s="25" t="str">
        <f t="shared" si="0"/>
        <v>IBVS 567 </v>
      </c>
      <c r="B35" s="6" t="str">
        <f t="shared" si="1"/>
        <v>II</v>
      </c>
      <c r="C35" s="25">
        <f t="shared" si="2"/>
        <v>40987.145299999996</v>
      </c>
      <c r="D35" s="28" t="str">
        <f t="shared" si="3"/>
        <v>vis</v>
      </c>
      <c r="E35" s="138">
        <v>7771.4785418968468</v>
      </c>
      <c r="F35" s="6" t="s">
        <v>6</v>
      </c>
      <c r="G35" s="28" t="str">
        <f t="shared" si="4"/>
        <v>40987.1453</v>
      </c>
      <c r="H35" s="25">
        <f t="shared" si="5"/>
        <v>-39976.5</v>
      </c>
      <c r="I35" s="139" t="s">
        <v>336</v>
      </c>
      <c r="J35" s="140" t="s">
        <v>337</v>
      </c>
      <c r="K35" s="139">
        <v>-39976.5</v>
      </c>
      <c r="L35" s="139" t="s">
        <v>338</v>
      </c>
      <c r="M35" s="140" t="s">
        <v>249</v>
      </c>
      <c r="N35" s="140" t="s">
        <v>250</v>
      </c>
      <c r="O35" s="141" t="s">
        <v>256</v>
      </c>
      <c r="P35" s="142" t="s">
        <v>257</v>
      </c>
    </row>
    <row r="36" spans="1:16" ht="12.75" customHeight="1" thickBot="1">
      <c r="A36" s="25" t="str">
        <f t="shared" si="0"/>
        <v> BBS 2 </v>
      </c>
      <c r="B36" s="6" t="str">
        <f t="shared" si="1"/>
        <v>I</v>
      </c>
      <c r="C36" s="25">
        <f t="shared" si="2"/>
        <v>41363.31</v>
      </c>
      <c r="D36" s="28" t="str">
        <f t="shared" si="3"/>
        <v>vis</v>
      </c>
      <c r="E36" s="138">
        <v>7771.9752998624945</v>
      </c>
      <c r="F36" s="6" t="s">
        <v>6</v>
      </c>
      <c r="G36" s="28" t="str">
        <f t="shared" si="4"/>
        <v>41363.310</v>
      </c>
      <c r="H36" s="25">
        <f t="shared" si="5"/>
        <v>-38994</v>
      </c>
      <c r="I36" s="139" t="s">
        <v>339</v>
      </c>
      <c r="J36" s="140" t="s">
        <v>340</v>
      </c>
      <c r="K36" s="139">
        <v>-38994</v>
      </c>
      <c r="L36" s="139" t="s">
        <v>341</v>
      </c>
      <c r="M36" s="140" t="s">
        <v>294</v>
      </c>
      <c r="N36" s="140"/>
      <c r="O36" s="141" t="s">
        <v>325</v>
      </c>
      <c r="P36" s="141" t="s">
        <v>342</v>
      </c>
    </row>
    <row r="37" spans="1:16" ht="12.75" customHeight="1" thickBot="1">
      <c r="A37" s="25" t="str">
        <f t="shared" si="0"/>
        <v> BBS 2 </v>
      </c>
      <c r="B37" s="6" t="str">
        <f t="shared" si="1"/>
        <v>II</v>
      </c>
      <c r="C37" s="25">
        <f t="shared" si="2"/>
        <v>41385.322999999997</v>
      </c>
      <c r="D37" s="28" t="str">
        <f t="shared" si="3"/>
        <v>vis</v>
      </c>
      <c r="E37" s="138">
        <v>8754.4296170199177</v>
      </c>
      <c r="F37" s="6" t="s">
        <v>6</v>
      </c>
      <c r="G37" s="28" t="str">
        <f t="shared" si="4"/>
        <v>41385.323</v>
      </c>
      <c r="H37" s="25">
        <f t="shared" si="5"/>
        <v>-38936.5</v>
      </c>
      <c r="I37" s="139" t="s">
        <v>343</v>
      </c>
      <c r="J37" s="140" t="s">
        <v>344</v>
      </c>
      <c r="K37" s="139">
        <v>-38936.5</v>
      </c>
      <c r="L37" s="139" t="s">
        <v>345</v>
      </c>
      <c r="M37" s="140" t="s">
        <v>294</v>
      </c>
      <c r="N37" s="140"/>
      <c r="O37" s="141" t="s">
        <v>325</v>
      </c>
      <c r="P37" s="141" t="s">
        <v>342</v>
      </c>
    </row>
    <row r="38" spans="1:16" ht="12.75" customHeight="1" thickBot="1">
      <c r="A38" s="25" t="str">
        <f t="shared" si="0"/>
        <v> BBS 3 </v>
      </c>
      <c r="B38" s="6" t="str">
        <f t="shared" si="1"/>
        <v>II</v>
      </c>
      <c r="C38" s="25">
        <f t="shared" si="2"/>
        <v>41411.375999999997</v>
      </c>
      <c r="D38" s="28" t="str">
        <f t="shared" si="3"/>
        <v>vis</v>
      </c>
      <c r="E38" s="138">
        <v>8811.9224303636074</v>
      </c>
      <c r="F38" s="6" t="s">
        <v>6</v>
      </c>
      <c r="G38" s="28" t="str">
        <f t="shared" si="4"/>
        <v>41411.376</v>
      </c>
      <c r="H38" s="25">
        <f t="shared" si="5"/>
        <v>-38868.5</v>
      </c>
      <c r="I38" s="139" t="s">
        <v>346</v>
      </c>
      <c r="J38" s="140" t="s">
        <v>347</v>
      </c>
      <c r="K38" s="139">
        <v>-38868.5</v>
      </c>
      <c r="L38" s="139" t="s">
        <v>348</v>
      </c>
      <c r="M38" s="140" t="s">
        <v>294</v>
      </c>
      <c r="N38" s="140"/>
      <c r="O38" s="141" t="s">
        <v>325</v>
      </c>
      <c r="P38" s="141" t="s">
        <v>349</v>
      </c>
    </row>
    <row r="39" spans="1:16" ht="12.75" customHeight="1" thickBot="1">
      <c r="A39" s="25" t="str">
        <f t="shared" si="0"/>
        <v> BBS 8 </v>
      </c>
      <c r="B39" s="6" t="str">
        <f t="shared" si="1"/>
        <v>I</v>
      </c>
      <c r="C39" s="25">
        <f t="shared" si="2"/>
        <v>41722.464999999997</v>
      </c>
      <c r="D39" s="28" t="str">
        <f t="shared" si="3"/>
        <v>vis</v>
      </c>
      <c r="E39" s="138">
        <v>8879.9667798863102</v>
      </c>
      <c r="F39" s="6" t="s">
        <v>6</v>
      </c>
      <c r="G39" s="28" t="str">
        <f t="shared" si="4"/>
        <v>41722.465</v>
      </c>
      <c r="H39" s="25">
        <f t="shared" si="5"/>
        <v>-38056</v>
      </c>
      <c r="I39" s="139" t="s">
        <v>350</v>
      </c>
      <c r="J39" s="140" t="s">
        <v>351</v>
      </c>
      <c r="K39" s="139">
        <v>-38056</v>
      </c>
      <c r="L39" s="139" t="s">
        <v>352</v>
      </c>
      <c r="M39" s="140" t="s">
        <v>294</v>
      </c>
      <c r="N39" s="140"/>
      <c r="O39" s="141" t="s">
        <v>325</v>
      </c>
      <c r="P39" s="141" t="s">
        <v>353</v>
      </c>
    </row>
    <row r="40" spans="1:16" ht="12.75" customHeight="1" thickBot="1">
      <c r="A40" s="25" t="str">
        <f t="shared" si="0"/>
        <v> BBS 8 </v>
      </c>
      <c r="B40" s="6" t="str">
        <f t="shared" si="1"/>
        <v>II</v>
      </c>
      <c r="C40" s="25">
        <f t="shared" si="2"/>
        <v>41743.326000000001</v>
      </c>
      <c r="D40" s="28" t="str">
        <f t="shared" si="3"/>
        <v>vis</v>
      </c>
      <c r="E40" s="138">
        <v>9692.4585715674129</v>
      </c>
      <c r="F40" s="6" t="s">
        <v>6</v>
      </c>
      <c r="G40" s="28" t="str">
        <f t="shared" si="4"/>
        <v>41743.326</v>
      </c>
      <c r="H40" s="25">
        <f t="shared" si="5"/>
        <v>-38001.5</v>
      </c>
      <c r="I40" s="139" t="s">
        <v>354</v>
      </c>
      <c r="J40" s="140" t="s">
        <v>355</v>
      </c>
      <c r="K40" s="139">
        <v>-38001.5</v>
      </c>
      <c r="L40" s="139" t="s">
        <v>356</v>
      </c>
      <c r="M40" s="140" t="s">
        <v>294</v>
      </c>
      <c r="N40" s="140"/>
      <c r="O40" s="141" t="s">
        <v>325</v>
      </c>
      <c r="P40" s="141" t="s">
        <v>353</v>
      </c>
    </row>
    <row r="41" spans="1:16" ht="12.75" customHeight="1" thickBot="1">
      <c r="A41" s="25" t="str">
        <f t="shared" si="0"/>
        <v> BBS 8 </v>
      </c>
      <c r="B41" s="6" t="str">
        <f t="shared" si="1"/>
        <v>II</v>
      </c>
      <c r="C41" s="25">
        <f t="shared" si="2"/>
        <v>41751.364999999998</v>
      </c>
      <c r="D41" s="28" t="str">
        <f t="shared" si="3"/>
        <v>vis</v>
      </c>
      <c r="E41" s="138">
        <v>9746.9426300402702</v>
      </c>
      <c r="F41" s="6" t="s">
        <v>6</v>
      </c>
      <c r="G41" s="28" t="str">
        <f t="shared" si="4"/>
        <v>41751.365</v>
      </c>
      <c r="H41" s="25">
        <f t="shared" si="5"/>
        <v>-37980.5</v>
      </c>
      <c r="I41" s="139" t="s">
        <v>357</v>
      </c>
      <c r="J41" s="140" t="s">
        <v>358</v>
      </c>
      <c r="K41" s="139">
        <v>-37980.5</v>
      </c>
      <c r="L41" s="139" t="s">
        <v>359</v>
      </c>
      <c r="M41" s="140" t="s">
        <v>294</v>
      </c>
      <c r="N41" s="140"/>
      <c r="O41" s="141" t="s">
        <v>295</v>
      </c>
      <c r="P41" s="141" t="s">
        <v>353</v>
      </c>
    </row>
    <row r="42" spans="1:16" ht="12.75" customHeight="1" thickBot="1">
      <c r="A42" s="25" t="str">
        <f t="shared" si="0"/>
        <v> BBS 9 </v>
      </c>
      <c r="B42" s="6" t="str">
        <f t="shared" si="1"/>
        <v>II</v>
      </c>
      <c r="C42" s="25">
        <f t="shared" si="2"/>
        <v>41795.404999999999</v>
      </c>
      <c r="D42" s="28" t="str">
        <f t="shared" si="3"/>
        <v>vis</v>
      </c>
      <c r="E42" s="138">
        <v>9767.9386199766614</v>
      </c>
      <c r="F42" s="6" t="s">
        <v>6</v>
      </c>
      <c r="G42" s="28" t="str">
        <f t="shared" si="4"/>
        <v>41795.405</v>
      </c>
      <c r="H42" s="25">
        <f t="shared" si="5"/>
        <v>-37865.5</v>
      </c>
      <c r="I42" s="139" t="s">
        <v>360</v>
      </c>
      <c r="J42" s="140" t="s">
        <v>361</v>
      </c>
      <c r="K42" s="139">
        <v>-37865.5</v>
      </c>
      <c r="L42" s="139" t="s">
        <v>362</v>
      </c>
      <c r="M42" s="140" t="s">
        <v>294</v>
      </c>
      <c r="N42" s="140"/>
      <c r="O42" s="141" t="s">
        <v>325</v>
      </c>
      <c r="P42" s="141" t="s">
        <v>363</v>
      </c>
    </row>
    <row r="43" spans="1:16" ht="12.75" customHeight="1" thickBot="1">
      <c r="A43" s="25" t="str">
        <f t="shared" si="0"/>
        <v> BBS 14 </v>
      </c>
      <c r="B43" s="6" t="str">
        <f t="shared" ref="B43:B74" si="6">IF(H43=INT(H43),"I","II")</f>
        <v>II</v>
      </c>
      <c r="C43" s="25">
        <f t="shared" ref="C43:C74" si="7">1*G43</f>
        <v>42132.347000000002</v>
      </c>
      <c r="D43" s="28" t="str">
        <f t="shared" ref="D43:D74" si="8">VLOOKUP(F43,I$1:J$5,2,FALSE)</f>
        <v>vis</v>
      </c>
      <c r="E43" s="138">
        <v>9882.9608113933828</v>
      </c>
      <c r="F43" s="6" t="s">
        <v>6</v>
      </c>
      <c r="G43" s="28" t="str">
        <f t="shared" ref="G43:G74" si="9">MID(I43,3,LEN(I43)-3)</f>
        <v>42132.347</v>
      </c>
      <c r="H43" s="25">
        <f t="shared" ref="H43:H74" si="10">1*K43</f>
        <v>-36985.5</v>
      </c>
      <c r="I43" s="139" t="s">
        <v>364</v>
      </c>
      <c r="J43" s="140" t="s">
        <v>365</v>
      </c>
      <c r="K43" s="139">
        <v>-36985.5</v>
      </c>
      <c r="L43" s="139" t="s">
        <v>366</v>
      </c>
      <c r="M43" s="140" t="s">
        <v>294</v>
      </c>
      <c r="N43" s="140"/>
      <c r="O43" s="141" t="s">
        <v>325</v>
      </c>
      <c r="P43" s="141" t="s">
        <v>367</v>
      </c>
    </row>
    <row r="44" spans="1:16" ht="12.75" customHeight="1" thickBot="1">
      <c r="A44" s="25" t="str">
        <f t="shared" si="0"/>
        <v> BBS 15 </v>
      </c>
      <c r="B44" s="6" t="str">
        <f t="shared" si="6"/>
        <v>II</v>
      </c>
      <c r="C44" s="25">
        <f t="shared" si="7"/>
        <v>42158.355000000003</v>
      </c>
      <c r="D44" s="28" t="str">
        <f t="shared" si="8"/>
        <v>vis</v>
      </c>
      <c r="E44" s="138">
        <v>10762.974599321007</v>
      </c>
      <c r="F44" s="6" t="s">
        <v>6</v>
      </c>
      <c r="G44" s="28" t="str">
        <f t="shared" si="9"/>
        <v>42158.355</v>
      </c>
      <c r="H44" s="25">
        <f t="shared" si="10"/>
        <v>-36917.5</v>
      </c>
      <c r="I44" s="139" t="s">
        <v>368</v>
      </c>
      <c r="J44" s="140" t="s">
        <v>369</v>
      </c>
      <c r="K44" s="139">
        <v>-36917.5</v>
      </c>
      <c r="L44" s="139" t="s">
        <v>370</v>
      </c>
      <c r="M44" s="140" t="s">
        <v>294</v>
      </c>
      <c r="N44" s="140"/>
      <c r="O44" s="141" t="s">
        <v>325</v>
      </c>
      <c r="P44" s="141" t="s">
        <v>371</v>
      </c>
    </row>
    <row r="45" spans="1:16" ht="12.75" customHeight="1" thickBot="1">
      <c r="A45" s="25" t="str">
        <f t="shared" si="0"/>
        <v> BBS 27 </v>
      </c>
      <c r="B45" s="6" t="str">
        <f t="shared" si="6"/>
        <v>II</v>
      </c>
      <c r="C45" s="25">
        <f t="shared" si="7"/>
        <v>42887.377999999997</v>
      </c>
      <c r="D45" s="28" t="str">
        <f t="shared" si="8"/>
        <v>vis</v>
      </c>
      <c r="E45" s="138">
        <v>10830.901419356571</v>
      </c>
      <c r="F45" s="6" t="s">
        <v>6</v>
      </c>
      <c r="G45" s="28" t="str">
        <f t="shared" si="9"/>
        <v>42887.378</v>
      </c>
      <c r="H45" s="25">
        <f t="shared" si="10"/>
        <v>-35013.5</v>
      </c>
      <c r="I45" s="139" t="s">
        <v>372</v>
      </c>
      <c r="J45" s="140" t="s">
        <v>373</v>
      </c>
      <c r="K45" s="139">
        <v>-35013.5</v>
      </c>
      <c r="L45" s="139" t="s">
        <v>359</v>
      </c>
      <c r="M45" s="140" t="s">
        <v>294</v>
      </c>
      <c r="N45" s="140"/>
      <c r="O45" s="141" t="s">
        <v>325</v>
      </c>
      <c r="P45" s="141" t="s">
        <v>374</v>
      </c>
    </row>
    <row r="46" spans="1:16" ht="12.75" customHeight="1" thickBot="1">
      <c r="A46" s="25" t="str">
        <f t="shared" si="0"/>
        <v> MN 196.307 </v>
      </c>
      <c r="B46" s="6" t="str">
        <f t="shared" si="6"/>
        <v>II</v>
      </c>
      <c r="C46" s="25">
        <f t="shared" si="7"/>
        <v>43191.782800000001</v>
      </c>
      <c r="D46" s="28" t="str">
        <f t="shared" si="8"/>
        <v>vis</v>
      </c>
      <c r="E46" s="138">
        <v>12734.939181690588</v>
      </c>
      <c r="F46" s="6" t="s">
        <v>6</v>
      </c>
      <c r="G46" s="28" t="str">
        <f t="shared" si="9"/>
        <v>43191.7828</v>
      </c>
      <c r="H46" s="25">
        <f t="shared" si="10"/>
        <v>-34218.5</v>
      </c>
      <c r="I46" s="139" t="s">
        <v>375</v>
      </c>
      <c r="J46" s="140" t="s">
        <v>376</v>
      </c>
      <c r="K46" s="139">
        <v>-34218.5</v>
      </c>
      <c r="L46" s="139" t="s">
        <v>377</v>
      </c>
      <c r="M46" s="140" t="s">
        <v>249</v>
      </c>
      <c r="N46" s="140" t="s">
        <v>250</v>
      </c>
      <c r="O46" s="141" t="s">
        <v>378</v>
      </c>
      <c r="P46" s="141" t="s">
        <v>379</v>
      </c>
    </row>
    <row r="47" spans="1:16" ht="12.75" customHeight="1" thickBot="1">
      <c r="A47" s="25" t="str">
        <f t="shared" si="0"/>
        <v> MN 196.307 </v>
      </c>
      <c r="B47" s="6" t="str">
        <f t="shared" si="6"/>
        <v>I</v>
      </c>
      <c r="C47" s="25">
        <f t="shared" si="7"/>
        <v>43192.739300000001</v>
      </c>
      <c r="D47" s="28" t="str">
        <f t="shared" si="8"/>
        <v>vis</v>
      </c>
      <c r="E47" s="138">
        <v>13529.973404528204</v>
      </c>
      <c r="F47" s="6" t="s">
        <v>6</v>
      </c>
      <c r="G47" s="28" t="str">
        <f t="shared" si="9"/>
        <v>43192.7393</v>
      </c>
      <c r="H47" s="25">
        <f t="shared" si="10"/>
        <v>-34216</v>
      </c>
      <c r="I47" s="139" t="s">
        <v>380</v>
      </c>
      <c r="J47" s="140" t="s">
        <v>381</v>
      </c>
      <c r="K47" s="139">
        <v>-34216</v>
      </c>
      <c r="L47" s="139" t="s">
        <v>382</v>
      </c>
      <c r="M47" s="140" t="s">
        <v>249</v>
      </c>
      <c r="N47" s="140" t="s">
        <v>250</v>
      </c>
      <c r="O47" s="141" t="s">
        <v>378</v>
      </c>
      <c r="P47" s="141" t="s">
        <v>379</v>
      </c>
    </row>
    <row r="48" spans="1:16" ht="12.75" customHeight="1" thickBot="1">
      <c r="A48" s="25" t="str">
        <f t="shared" si="0"/>
        <v> MN 196.307 </v>
      </c>
      <c r="B48" s="6" t="str">
        <f t="shared" si="6"/>
        <v>I</v>
      </c>
      <c r="C48" s="25">
        <f t="shared" si="7"/>
        <v>43200.78</v>
      </c>
      <c r="D48" s="28" t="str">
        <f t="shared" si="8"/>
        <v>vis</v>
      </c>
      <c r="E48" s="138">
        <v>13532.471559071577</v>
      </c>
      <c r="F48" s="6" t="s">
        <v>6</v>
      </c>
      <c r="G48" s="28" t="str">
        <f t="shared" si="9"/>
        <v>43200.7800</v>
      </c>
      <c r="H48" s="25">
        <f t="shared" si="10"/>
        <v>-34195</v>
      </c>
      <c r="I48" s="139" t="s">
        <v>383</v>
      </c>
      <c r="J48" s="140" t="s">
        <v>384</v>
      </c>
      <c r="K48" s="139">
        <v>-34195</v>
      </c>
      <c r="L48" s="139" t="s">
        <v>385</v>
      </c>
      <c r="M48" s="140" t="s">
        <v>249</v>
      </c>
      <c r="N48" s="140" t="s">
        <v>250</v>
      </c>
      <c r="O48" s="141" t="s">
        <v>378</v>
      </c>
      <c r="P48" s="141" t="s">
        <v>379</v>
      </c>
    </row>
    <row r="49" spans="1:16" ht="12.75" customHeight="1" thickBot="1">
      <c r="A49" s="25" t="str">
        <f t="shared" si="0"/>
        <v> BBS 33 </v>
      </c>
      <c r="B49" s="6" t="str">
        <f t="shared" si="6"/>
        <v>I</v>
      </c>
      <c r="C49" s="25">
        <f t="shared" si="7"/>
        <v>43239.446000000004</v>
      </c>
      <c r="D49" s="28" t="str">
        <f t="shared" si="8"/>
        <v>vis</v>
      </c>
      <c r="E49" s="138">
        <v>13553.471989010817</v>
      </c>
      <c r="F49" s="6" t="s">
        <v>6</v>
      </c>
      <c r="G49" s="28" t="str">
        <f t="shared" si="9"/>
        <v>43239.446</v>
      </c>
      <c r="H49" s="25">
        <f t="shared" si="10"/>
        <v>-34094</v>
      </c>
      <c r="I49" s="139" t="s">
        <v>386</v>
      </c>
      <c r="J49" s="140" t="s">
        <v>387</v>
      </c>
      <c r="K49" s="139">
        <v>-34094</v>
      </c>
      <c r="L49" s="139" t="s">
        <v>388</v>
      </c>
      <c r="M49" s="140" t="s">
        <v>294</v>
      </c>
      <c r="N49" s="140"/>
      <c r="O49" s="141" t="s">
        <v>325</v>
      </c>
      <c r="P49" s="141" t="s">
        <v>389</v>
      </c>
    </row>
    <row r="50" spans="1:16" ht="12.75" customHeight="1" thickBot="1">
      <c r="A50" s="25" t="str">
        <f t="shared" si="0"/>
        <v> MVS 8.154 </v>
      </c>
      <c r="B50" s="6" t="str">
        <f t="shared" si="6"/>
        <v>II</v>
      </c>
      <c r="C50" s="25">
        <f t="shared" si="7"/>
        <v>43250.343000000001</v>
      </c>
      <c r="D50" s="28" t="str">
        <f t="shared" si="8"/>
        <v>vis</v>
      </c>
      <c r="E50" s="138">
        <v>13654.458547896362</v>
      </c>
      <c r="F50" s="6" t="s">
        <v>6</v>
      </c>
      <c r="G50" s="28" t="str">
        <f t="shared" si="9"/>
        <v>43250.343</v>
      </c>
      <c r="H50" s="25">
        <f t="shared" si="10"/>
        <v>-34065.5</v>
      </c>
      <c r="I50" s="139" t="s">
        <v>390</v>
      </c>
      <c r="J50" s="140" t="s">
        <v>391</v>
      </c>
      <c r="K50" s="139">
        <v>-34065.5</v>
      </c>
      <c r="L50" s="139" t="s">
        <v>392</v>
      </c>
      <c r="M50" s="140" t="s">
        <v>393</v>
      </c>
      <c r="N50" s="140"/>
      <c r="O50" s="141" t="s">
        <v>394</v>
      </c>
      <c r="P50" s="141" t="s">
        <v>395</v>
      </c>
    </row>
    <row r="51" spans="1:16" ht="12.75" customHeight="1" thickBot="1">
      <c r="A51" s="25" t="str">
        <f t="shared" si="0"/>
        <v> MVS 8.154 </v>
      </c>
      <c r="B51" s="6" t="str">
        <f t="shared" si="6"/>
        <v>II</v>
      </c>
      <c r="C51" s="25">
        <f t="shared" si="7"/>
        <v>43575.41</v>
      </c>
      <c r="D51" s="28" t="str">
        <f t="shared" si="8"/>
        <v>vis</v>
      </c>
      <c r="E51" s="138">
        <v>13682.926801448624</v>
      </c>
      <c r="F51" s="6" t="s">
        <v>6</v>
      </c>
      <c r="G51" s="28" t="str">
        <f t="shared" si="9"/>
        <v>43575.410</v>
      </c>
      <c r="H51" s="25">
        <f t="shared" si="10"/>
        <v>-33216.5</v>
      </c>
      <c r="I51" s="139" t="s">
        <v>402</v>
      </c>
      <c r="J51" s="140" t="s">
        <v>403</v>
      </c>
      <c r="K51" s="139">
        <v>-33216.5</v>
      </c>
      <c r="L51" s="139" t="s">
        <v>404</v>
      </c>
      <c r="M51" s="140" t="s">
        <v>393</v>
      </c>
      <c r="N51" s="140"/>
      <c r="O51" s="141" t="s">
        <v>394</v>
      </c>
      <c r="P51" s="141" t="s">
        <v>395</v>
      </c>
    </row>
    <row r="52" spans="1:16" ht="12.75" customHeight="1" thickBot="1">
      <c r="A52" s="25" t="str">
        <f t="shared" si="0"/>
        <v> BBS 71 </v>
      </c>
      <c r="B52" s="6" t="str">
        <f t="shared" si="6"/>
        <v>I</v>
      </c>
      <c r="C52" s="25">
        <f t="shared" si="7"/>
        <v>45805.334000000003</v>
      </c>
      <c r="D52" s="28" t="str">
        <f t="shared" si="8"/>
        <v>vis</v>
      </c>
      <c r="E52" s="138">
        <v>16419.995286283502</v>
      </c>
      <c r="F52" s="6" t="s">
        <v>6</v>
      </c>
      <c r="G52" s="28" t="str">
        <f t="shared" si="9"/>
        <v>45805.334</v>
      </c>
      <c r="H52" s="25">
        <f t="shared" si="10"/>
        <v>-27393</v>
      </c>
      <c r="I52" s="139" t="s">
        <v>446</v>
      </c>
      <c r="J52" s="140" t="s">
        <v>447</v>
      </c>
      <c r="K52" s="139">
        <v>-27393</v>
      </c>
      <c r="L52" s="139" t="s">
        <v>448</v>
      </c>
      <c r="M52" s="140" t="s">
        <v>294</v>
      </c>
      <c r="N52" s="140"/>
      <c r="O52" s="141" t="s">
        <v>325</v>
      </c>
      <c r="P52" s="141" t="s">
        <v>449</v>
      </c>
    </row>
    <row r="53" spans="1:16" ht="12.75" customHeight="1" thickBot="1">
      <c r="A53" s="25" t="s">
        <v>240</v>
      </c>
      <c r="B53" s="6" t="str">
        <f t="shared" si="6"/>
        <v>II</v>
      </c>
      <c r="C53" s="25">
        <f t="shared" si="7"/>
        <v>32615.452000000001</v>
      </c>
      <c r="D53" s="28" t="str">
        <f t="shared" si="8"/>
        <v>vis</v>
      </c>
      <c r="E53" s="138">
        <v>16433.508565538497</v>
      </c>
      <c r="F53" s="6" t="s">
        <v>6</v>
      </c>
      <c r="G53" s="28" t="str">
        <f t="shared" si="9"/>
        <v>32615.452</v>
      </c>
      <c r="H53" s="25">
        <f t="shared" si="10"/>
        <v>-61841.5</v>
      </c>
      <c r="I53" s="139" t="s">
        <v>242</v>
      </c>
      <c r="J53" s="140" t="s">
        <v>243</v>
      </c>
      <c r="K53" s="139">
        <v>-61841.5</v>
      </c>
      <c r="L53" s="139" t="s">
        <v>244</v>
      </c>
      <c r="M53" s="140" t="s">
        <v>236</v>
      </c>
      <c r="N53" s="140"/>
      <c r="O53" s="141" t="s">
        <v>240</v>
      </c>
      <c r="P53" s="141" t="s">
        <v>245</v>
      </c>
    </row>
    <row r="54" spans="1:16" ht="12.75" customHeight="1" thickBot="1">
      <c r="A54" s="25" t="str">
        <f t="shared" ref="A54:A85" si="11">P54</f>
        <v>BAVM 62 </v>
      </c>
      <c r="B54" s="6" t="str">
        <f t="shared" si="6"/>
        <v>I</v>
      </c>
      <c r="C54" s="25">
        <f t="shared" si="7"/>
        <v>49077.4519</v>
      </c>
      <c r="D54" s="28" t="str">
        <f t="shared" si="8"/>
        <v>vis</v>
      </c>
      <c r="E54" s="138">
        <v>17446.534391714773</v>
      </c>
      <c r="F54" s="6" t="s">
        <v>6</v>
      </c>
      <c r="G54" s="28" t="str">
        <f t="shared" si="9"/>
        <v>49077.4519</v>
      </c>
      <c r="H54" s="25">
        <f t="shared" si="10"/>
        <v>-18847</v>
      </c>
      <c r="I54" s="139" t="s">
        <v>464</v>
      </c>
      <c r="J54" s="140" t="s">
        <v>460</v>
      </c>
      <c r="K54" s="139">
        <v>-18847</v>
      </c>
      <c r="L54" s="139" t="s">
        <v>465</v>
      </c>
      <c r="M54" s="140" t="s">
        <v>249</v>
      </c>
      <c r="N54" s="140" t="s">
        <v>466</v>
      </c>
      <c r="O54" s="141" t="s">
        <v>462</v>
      </c>
      <c r="P54" s="142" t="s">
        <v>463</v>
      </c>
    </row>
    <row r="55" spans="1:16" ht="12.75" customHeight="1" thickBot="1">
      <c r="A55" s="25" t="str">
        <f t="shared" si="11"/>
        <v>BAVM 36 </v>
      </c>
      <c r="B55" s="6" t="str">
        <f t="shared" si="6"/>
        <v>II</v>
      </c>
      <c r="C55" s="25">
        <f t="shared" si="7"/>
        <v>45406.383999999998</v>
      </c>
      <c r="D55" s="28" t="str">
        <f t="shared" si="8"/>
        <v>vis</v>
      </c>
      <c r="E55" s="138">
        <v>18310.982052011961</v>
      </c>
      <c r="F55" s="6" t="s">
        <v>6</v>
      </c>
      <c r="G55" s="28" t="str">
        <f t="shared" si="9"/>
        <v>45406.384</v>
      </c>
      <c r="H55" s="25">
        <f t="shared" si="10"/>
        <v>-28434.5</v>
      </c>
      <c r="I55" s="139" t="s">
        <v>433</v>
      </c>
      <c r="J55" s="140" t="s">
        <v>434</v>
      </c>
      <c r="K55" s="139">
        <v>-28434.5</v>
      </c>
      <c r="L55" s="139" t="s">
        <v>435</v>
      </c>
      <c r="M55" s="140" t="s">
        <v>294</v>
      </c>
      <c r="N55" s="140"/>
      <c r="O55" s="141" t="s">
        <v>436</v>
      </c>
      <c r="P55" s="142" t="s">
        <v>437</v>
      </c>
    </row>
    <row r="56" spans="1:16" ht="12.75" customHeight="1" thickBot="1">
      <c r="A56" s="25" t="str">
        <f t="shared" si="11"/>
        <v>IBVS 5943 </v>
      </c>
      <c r="B56" s="6" t="str">
        <f t="shared" si="6"/>
        <v>I</v>
      </c>
      <c r="C56" s="25">
        <f t="shared" si="7"/>
        <v>55289.340300000003</v>
      </c>
      <c r="D56" s="28" t="str">
        <f t="shared" si="8"/>
        <v>vis</v>
      </c>
      <c r="E56" s="138">
        <v>20355.95856356082</v>
      </c>
      <c r="F56" s="6" t="s">
        <v>6</v>
      </c>
      <c r="G56" s="28" t="str">
        <f t="shared" si="9"/>
        <v>55289.3403</v>
      </c>
      <c r="H56" s="25">
        <f t="shared" si="10"/>
        <v>-2623</v>
      </c>
      <c r="I56" s="139" t="s">
        <v>702</v>
      </c>
      <c r="J56" s="140" t="s">
        <v>703</v>
      </c>
      <c r="K56" s="139" t="s">
        <v>704</v>
      </c>
      <c r="L56" s="139" t="s">
        <v>615</v>
      </c>
      <c r="M56" s="140" t="s">
        <v>554</v>
      </c>
      <c r="N56" s="140" t="s">
        <v>705</v>
      </c>
      <c r="O56" s="141" t="s">
        <v>706</v>
      </c>
      <c r="P56" s="142" t="s">
        <v>707</v>
      </c>
    </row>
    <row r="57" spans="1:16" ht="12.75" customHeight="1" thickBot="1">
      <c r="A57" s="25" t="str">
        <f t="shared" si="11"/>
        <v> BBS 59 </v>
      </c>
      <c r="B57" s="6" t="str">
        <f t="shared" si="6"/>
        <v>II</v>
      </c>
      <c r="C57" s="25">
        <f t="shared" si="7"/>
        <v>45022.347999999998</v>
      </c>
      <c r="D57" s="28" t="str">
        <f t="shared" si="8"/>
        <v>vis</v>
      </c>
      <c r="E57" s="138">
        <v>24171.801481445807</v>
      </c>
      <c r="F57" s="6" t="s">
        <v>6</v>
      </c>
      <c r="G57" s="28" t="str">
        <f t="shared" si="9"/>
        <v>45022.348</v>
      </c>
      <c r="H57" s="25">
        <f t="shared" si="10"/>
        <v>-29437.5</v>
      </c>
      <c r="I57" s="139" t="s">
        <v>429</v>
      </c>
      <c r="J57" s="140" t="s">
        <v>430</v>
      </c>
      <c r="K57" s="139">
        <v>-29437.5</v>
      </c>
      <c r="L57" s="139" t="s">
        <v>431</v>
      </c>
      <c r="M57" s="140" t="s">
        <v>249</v>
      </c>
      <c r="N57" s="140" t="s">
        <v>250</v>
      </c>
      <c r="O57" s="141" t="s">
        <v>325</v>
      </c>
      <c r="P57" s="141" t="s">
        <v>432</v>
      </c>
    </row>
    <row r="58" spans="1:16" ht="12.75" customHeight="1" thickBot="1">
      <c r="A58" s="25" t="str">
        <f t="shared" si="11"/>
        <v>IBVS 5603 </v>
      </c>
      <c r="B58" s="6" t="str">
        <f t="shared" si="6"/>
        <v>I</v>
      </c>
      <c r="C58" s="25">
        <f t="shared" si="7"/>
        <v>53330.8963</v>
      </c>
      <c r="D58" s="28" t="str">
        <f t="shared" si="8"/>
        <v>vis</v>
      </c>
      <c r="E58" s="138">
        <v>26955.959330599166</v>
      </c>
      <c r="F58" s="6" t="s">
        <v>6</v>
      </c>
      <c r="G58" s="28" t="str">
        <f t="shared" si="9"/>
        <v>53330.8963</v>
      </c>
      <c r="H58" s="25">
        <f t="shared" si="10"/>
        <v>-7738</v>
      </c>
      <c r="I58" s="139" t="s">
        <v>545</v>
      </c>
      <c r="J58" s="140" t="s">
        <v>546</v>
      </c>
      <c r="K58" s="139" t="s">
        <v>547</v>
      </c>
      <c r="L58" s="139" t="s">
        <v>548</v>
      </c>
      <c r="M58" s="140" t="s">
        <v>249</v>
      </c>
      <c r="N58" s="140" t="s">
        <v>250</v>
      </c>
      <c r="O58" s="141" t="s">
        <v>513</v>
      </c>
      <c r="P58" s="142" t="s">
        <v>549</v>
      </c>
    </row>
    <row r="59" spans="1:16" ht="12.75" customHeight="1" thickBot="1">
      <c r="A59" s="25" t="str">
        <f t="shared" si="11"/>
        <v> JAAVSO 41;122 </v>
      </c>
      <c r="B59" s="6" t="str">
        <f t="shared" si="6"/>
        <v>I</v>
      </c>
      <c r="C59" s="25">
        <f t="shared" si="7"/>
        <v>50477.650999999998</v>
      </c>
      <c r="D59" s="28" t="str">
        <f t="shared" si="8"/>
        <v>vis</v>
      </c>
      <c r="E59" s="138">
        <v>30729.969064007328</v>
      </c>
      <c r="F59" s="6" t="s">
        <v>6</v>
      </c>
      <c r="G59" s="28" t="str">
        <f t="shared" si="9"/>
        <v>50477.651</v>
      </c>
      <c r="H59" s="25">
        <f t="shared" si="10"/>
        <v>-15190</v>
      </c>
      <c r="I59" s="139" t="s">
        <v>471</v>
      </c>
      <c r="J59" s="140" t="s">
        <v>472</v>
      </c>
      <c r="K59" s="139">
        <v>-15190</v>
      </c>
      <c r="L59" s="139" t="s">
        <v>473</v>
      </c>
      <c r="M59" s="140" t="s">
        <v>294</v>
      </c>
      <c r="N59" s="140"/>
      <c r="O59" s="141" t="s">
        <v>474</v>
      </c>
      <c r="P59" s="141" t="s">
        <v>475</v>
      </c>
    </row>
    <row r="60" spans="1:16" ht="12.75" customHeight="1" thickBot="1">
      <c r="A60" s="25" t="str">
        <f t="shared" si="11"/>
        <v>BAVM 62 </v>
      </c>
      <c r="B60" s="6" t="str">
        <f t="shared" si="6"/>
        <v>I</v>
      </c>
      <c r="C60" s="25">
        <f t="shared" si="7"/>
        <v>49077.451500000003</v>
      </c>
      <c r="D60" s="28" t="str">
        <f t="shared" si="8"/>
        <v>vis</v>
      </c>
      <c r="E60" s="138">
        <v>32558.959025268152</v>
      </c>
      <c r="F60" s="6" t="s">
        <v>6</v>
      </c>
      <c r="G60" s="28" t="str">
        <f t="shared" si="9"/>
        <v>49077.4515</v>
      </c>
      <c r="H60" s="25">
        <f t="shared" si="10"/>
        <v>-18847</v>
      </c>
      <c r="I60" s="139" t="s">
        <v>459</v>
      </c>
      <c r="J60" s="140" t="s">
        <v>460</v>
      </c>
      <c r="K60" s="139">
        <v>-18847</v>
      </c>
      <c r="L60" s="139" t="s">
        <v>461</v>
      </c>
      <c r="M60" s="140" t="s">
        <v>249</v>
      </c>
      <c r="N60" s="140" t="s">
        <v>39</v>
      </c>
      <c r="O60" s="141" t="s">
        <v>462</v>
      </c>
      <c r="P60" s="142" t="s">
        <v>463</v>
      </c>
    </row>
    <row r="61" spans="1:16" ht="12.75" customHeight="1" thickBot="1">
      <c r="A61" s="25" t="str">
        <f t="shared" si="11"/>
        <v>BAVM 186 </v>
      </c>
      <c r="B61" s="6" t="str">
        <f t="shared" si="6"/>
        <v>I</v>
      </c>
      <c r="C61" s="25">
        <f t="shared" si="7"/>
        <v>54172.472500000003</v>
      </c>
      <c r="D61" s="28" t="str">
        <f t="shared" si="8"/>
        <v>vis</v>
      </c>
      <c r="E61" s="138">
        <v>32657.94810522554</v>
      </c>
      <c r="F61" s="6" t="s">
        <v>6</v>
      </c>
      <c r="G61" s="28" t="str">
        <f t="shared" si="9"/>
        <v>54172.4725</v>
      </c>
      <c r="H61" s="25">
        <f t="shared" si="10"/>
        <v>-5540</v>
      </c>
      <c r="I61" s="139" t="s">
        <v>608</v>
      </c>
      <c r="J61" s="140" t="s">
        <v>609</v>
      </c>
      <c r="K61" s="139" t="s">
        <v>610</v>
      </c>
      <c r="L61" s="139" t="s">
        <v>611</v>
      </c>
      <c r="M61" s="140" t="s">
        <v>554</v>
      </c>
      <c r="N61" s="140" t="s">
        <v>488</v>
      </c>
      <c r="O61" s="141" t="s">
        <v>462</v>
      </c>
      <c r="P61" s="142" t="s">
        <v>607</v>
      </c>
    </row>
    <row r="62" spans="1:16" ht="12.75" customHeight="1" thickBot="1">
      <c r="A62" s="25" t="str">
        <f t="shared" si="11"/>
        <v>BAVM 152 </v>
      </c>
      <c r="B62" s="6" t="str">
        <f t="shared" si="6"/>
        <v>II</v>
      </c>
      <c r="C62" s="25">
        <f t="shared" si="7"/>
        <v>51625.345500000003</v>
      </c>
      <c r="D62" s="28" t="str">
        <f t="shared" si="8"/>
        <v>PE</v>
      </c>
      <c r="E62" s="138">
        <v>33730.959675756116</v>
      </c>
      <c r="F62" s="6" t="str">
        <f>LEFT(M62,1)</f>
        <v>E</v>
      </c>
      <c r="G62" s="28" t="str">
        <f t="shared" si="9"/>
        <v>51625.3455</v>
      </c>
      <c r="H62" s="25">
        <f t="shared" si="10"/>
        <v>-12192.5</v>
      </c>
      <c r="I62" s="139" t="s">
        <v>485</v>
      </c>
      <c r="J62" s="140" t="s">
        <v>486</v>
      </c>
      <c r="K62" s="139">
        <v>-12192.5</v>
      </c>
      <c r="L62" s="139" t="s">
        <v>487</v>
      </c>
      <c r="M62" s="140" t="s">
        <v>249</v>
      </c>
      <c r="N62" s="140" t="s">
        <v>488</v>
      </c>
      <c r="O62" s="141" t="s">
        <v>489</v>
      </c>
      <c r="P62" s="142" t="s">
        <v>490</v>
      </c>
    </row>
    <row r="63" spans="1:16" ht="12.75" customHeight="1" thickBot="1">
      <c r="A63" s="25" t="str">
        <f t="shared" si="11"/>
        <v> BBS 124 </v>
      </c>
      <c r="B63" s="6" t="str">
        <f t="shared" si="6"/>
        <v>I</v>
      </c>
      <c r="C63" s="25">
        <f t="shared" si="7"/>
        <v>51952.517699999997</v>
      </c>
      <c r="D63" s="28" t="str">
        <f t="shared" si="8"/>
        <v>PE</v>
      </c>
      <c r="E63" s="138">
        <v>35556.468935961078</v>
      </c>
      <c r="F63" s="6" t="str">
        <f>LEFT(M63,1)</f>
        <v>E</v>
      </c>
      <c r="G63" s="28" t="str">
        <f t="shared" si="9"/>
        <v>51952.5177</v>
      </c>
      <c r="H63" s="25">
        <f t="shared" si="10"/>
        <v>-11338</v>
      </c>
      <c r="I63" s="139" t="s">
        <v>491</v>
      </c>
      <c r="J63" s="140" t="s">
        <v>492</v>
      </c>
      <c r="K63" s="139" t="s">
        <v>493</v>
      </c>
      <c r="L63" s="139" t="s">
        <v>494</v>
      </c>
      <c r="M63" s="140" t="s">
        <v>249</v>
      </c>
      <c r="N63" s="140" t="s">
        <v>250</v>
      </c>
      <c r="O63" s="141" t="s">
        <v>325</v>
      </c>
      <c r="P63" s="141" t="s">
        <v>495</v>
      </c>
    </row>
    <row r="64" spans="1:16" ht="12.75" customHeight="1" thickBot="1">
      <c r="A64" s="25" t="str">
        <f t="shared" si="11"/>
        <v>BAVM 152 </v>
      </c>
      <c r="B64" s="6" t="str">
        <f t="shared" si="6"/>
        <v>II</v>
      </c>
      <c r="C64" s="25">
        <f t="shared" si="7"/>
        <v>51983.340700000001</v>
      </c>
      <c r="D64" s="28" t="str">
        <f t="shared" si="8"/>
        <v>PE</v>
      </c>
      <c r="E64" s="138">
        <v>36410.96628870014</v>
      </c>
      <c r="F64" s="6" t="str">
        <f>LEFT(M64,1)</f>
        <v>E</v>
      </c>
      <c r="G64" s="28" t="str">
        <f t="shared" si="9"/>
        <v>51983.3407</v>
      </c>
      <c r="H64" s="25">
        <f t="shared" si="10"/>
        <v>-11257.5</v>
      </c>
      <c r="I64" s="139" t="s">
        <v>496</v>
      </c>
      <c r="J64" s="140" t="s">
        <v>497</v>
      </c>
      <c r="K64" s="139" t="s">
        <v>498</v>
      </c>
      <c r="L64" s="139" t="s">
        <v>499</v>
      </c>
      <c r="M64" s="140" t="s">
        <v>249</v>
      </c>
      <c r="N64" s="140" t="s">
        <v>488</v>
      </c>
      <c r="O64" s="141" t="s">
        <v>489</v>
      </c>
      <c r="P64" s="142" t="s">
        <v>490</v>
      </c>
    </row>
    <row r="65" spans="1:16" ht="12.75" customHeight="1" thickBot="1">
      <c r="A65" s="25" t="str">
        <f t="shared" si="11"/>
        <v>IBVS 5341 </v>
      </c>
      <c r="B65" s="6" t="str">
        <f t="shared" si="6"/>
        <v>I</v>
      </c>
      <c r="C65" s="25">
        <f t="shared" si="7"/>
        <v>52348.4185</v>
      </c>
      <c r="D65" s="28" t="str">
        <f t="shared" si="8"/>
        <v>PE</v>
      </c>
      <c r="E65" s="138">
        <v>36491.46876385995</v>
      </c>
      <c r="F65" s="6" t="str">
        <f>LEFT(M65,1)</f>
        <v>E</v>
      </c>
      <c r="G65" s="28" t="str">
        <f t="shared" si="9"/>
        <v>52348.4185</v>
      </c>
      <c r="H65" s="25">
        <f t="shared" si="10"/>
        <v>-10304</v>
      </c>
      <c r="I65" s="139" t="s">
        <v>500</v>
      </c>
      <c r="J65" s="140" t="s">
        <v>501</v>
      </c>
      <c r="K65" s="139" t="s">
        <v>502</v>
      </c>
      <c r="L65" s="139" t="s">
        <v>457</v>
      </c>
      <c r="M65" s="140" t="s">
        <v>249</v>
      </c>
      <c r="N65" s="140" t="s">
        <v>250</v>
      </c>
      <c r="O65" s="141" t="s">
        <v>503</v>
      </c>
      <c r="P65" s="142" t="s">
        <v>504</v>
      </c>
    </row>
    <row r="66" spans="1:16" ht="12.75" customHeight="1" thickBot="1">
      <c r="A66" s="25" t="str">
        <f t="shared" si="11"/>
        <v>IBVS 5341 </v>
      </c>
      <c r="B66" s="6" t="str">
        <f t="shared" si="6"/>
        <v>II</v>
      </c>
      <c r="C66" s="25">
        <f t="shared" si="7"/>
        <v>52352.439700000003</v>
      </c>
      <c r="D66" s="28" t="str">
        <f t="shared" si="8"/>
        <v>PE</v>
      </c>
      <c r="E66" s="138">
        <v>37444.966688328495</v>
      </c>
      <c r="F66" s="6" t="str">
        <f>LEFT(M66,1)</f>
        <v>E</v>
      </c>
      <c r="G66" s="28" t="str">
        <f t="shared" si="9"/>
        <v>52352.4397</v>
      </c>
      <c r="H66" s="25">
        <f t="shared" si="10"/>
        <v>-10293.5</v>
      </c>
      <c r="I66" s="139" t="s">
        <v>505</v>
      </c>
      <c r="J66" s="140" t="s">
        <v>506</v>
      </c>
      <c r="K66" s="139" t="s">
        <v>507</v>
      </c>
      <c r="L66" s="139" t="s">
        <v>508</v>
      </c>
      <c r="M66" s="140" t="s">
        <v>249</v>
      </c>
      <c r="N66" s="140" t="s">
        <v>250</v>
      </c>
      <c r="O66" s="141" t="s">
        <v>503</v>
      </c>
      <c r="P66" s="142" t="s">
        <v>504</v>
      </c>
    </row>
    <row r="67" spans="1:16" ht="12.75" customHeight="1" thickBot="1">
      <c r="A67" s="25" t="str">
        <f t="shared" si="11"/>
        <v>IBVS 5378 </v>
      </c>
      <c r="B67" s="6" t="str">
        <f t="shared" si="6"/>
        <v>I</v>
      </c>
      <c r="C67" s="25">
        <f t="shared" si="7"/>
        <v>52611.843000000001</v>
      </c>
      <c r="D67" s="28" t="str">
        <f t="shared" si="8"/>
        <v>vis</v>
      </c>
      <c r="E67" s="138">
        <v>37455.469123299546</v>
      </c>
      <c r="F67" s="6" t="s">
        <v>6</v>
      </c>
      <c r="G67" s="28" t="str">
        <f t="shared" si="9"/>
        <v>52611.843</v>
      </c>
      <c r="H67" s="25">
        <f t="shared" si="10"/>
        <v>-9616</v>
      </c>
      <c r="I67" s="139" t="s">
        <v>509</v>
      </c>
      <c r="J67" s="140" t="s">
        <v>510</v>
      </c>
      <c r="K67" s="139" t="s">
        <v>511</v>
      </c>
      <c r="L67" s="139" t="s">
        <v>512</v>
      </c>
      <c r="M67" s="140" t="s">
        <v>249</v>
      </c>
      <c r="N67" s="140" t="s">
        <v>250</v>
      </c>
      <c r="O67" s="141" t="s">
        <v>513</v>
      </c>
      <c r="P67" s="142" t="s">
        <v>514</v>
      </c>
    </row>
    <row r="68" spans="1:16" ht="12.75" customHeight="1" thickBot="1">
      <c r="A68" s="25" t="str">
        <f t="shared" si="11"/>
        <v>IBVS 5493 </v>
      </c>
      <c r="B68" s="6" t="str">
        <f t="shared" si="6"/>
        <v>I</v>
      </c>
      <c r="C68" s="25">
        <f t="shared" si="7"/>
        <v>52647.833400000003</v>
      </c>
      <c r="D68" s="28" t="str">
        <f t="shared" si="8"/>
        <v>vis</v>
      </c>
      <c r="E68" s="138">
        <v>38132.969941345153</v>
      </c>
      <c r="F68" s="6" t="s">
        <v>6</v>
      </c>
      <c r="G68" s="28" t="str">
        <f t="shared" si="9"/>
        <v>52647.8334</v>
      </c>
      <c r="H68" s="25">
        <f t="shared" si="10"/>
        <v>-9522</v>
      </c>
      <c r="I68" s="139" t="s">
        <v>515</v>
      </c>
      <c r="J68" s="140" t="s">
        <v>516</v>
      </c>
      <c r="K68" s="139" t="s">
        <v>517</v>
      </c>
      <c r="L68" s="139" t="s">
        <v>518</v>
      </c>
      <c r="M68" s="140" t="s">
        <v>249</v>
      </c>
      <c r="N68" s="140" t="s">
        <v>250</v>
      </c>
      <c r="O68" s="141" t="s">
        <v>519</v>
      </c>
      <c r="P68" s="142" t="s">
        <v>520</v>
      </c>
    </row>
    <row r="69" spans="1:16" ht="12.75" customHeight="1" thickBot="1">
      <c r="A69" s="25" t="str">
        <f t="shared" si="11"/>
        <v>BAVM 172 </v>
      </c>
      <c r="B69" s="6" t="str">
        <f t="shared" si="6"/>
        <v>I</v>
      </c>
      <c r="C69" s="25">
        <f t="shared" si="7"/>
        <v>52685.358800000002</v>
      </c>
      <c r="D69" s="28" t="str">
        <f t="shared" si="8"/>
        <v>vis</v>
      </c>
      <c r="E69" s="138">
        <v>38226.968458101845</v>
      </c>
      <c r="F69" s="6" t="s">
        <v>6</v>
      </c>
      <c r="G69" s="28" t="str">
        <f t="shared" si="9"/>
        <v>52685.3588</v>
      </c>
      <c r="H69" s="25">
        <f t="shared" si="10"/>
        <v>-9424</v>
      </c>
      <c r="I69" s="139" t="s">
        <v>521</v>
      </c>
      <c r="J69" s="140" t="s">
        <v>522</v>
      </c>
      <c r="K69" s="139" t="s">
        <v>523</v>
      </c>
      <c r="L69" s="139" t="s">
        <v>524</v>
      </c>
      <c r="M69" s="140" t="s">
        <v>249</v>
      </c>
      <c r="N69" s="140" t="s">
        <v>488</v>
      </c>
      <c r="O69" s="141" t="s">
        <v>525</v>
      </c>
      <c r="P69" s="142" t="s">
        <v>526</v>
      </c>
    </row>
    <row r="70" spans="1:16" ht="12.75" customHeight="1" thickBot="1">
      <c r="A70" s="25" t="str">
        <f t="shared" si="11"/>
        <v> BBS 129 </v>
      </c>
      <c r="B70" s="6" t="str">
        <f t="shared" si="6"/>
        <v>II</v>
      </c>
      <c r="C70" s="25">
        <f t="shared" si="7"/>
        <v>52691.2952</v>
      </c>
      <c r="D70" s="28" t="str">
        <f t="shared" si="8"/>
        <v>vis</v>
      </c>
      <c r="E70" s="138">
        <v>38324.976036253269</v>
      </c>
      <c r="F70" s="6" t="s">
        <v>6</v>
      </c>
      <c r="G70" s="28" t="str">
        <f t="shared" si="9"/>
        <v>52691.2952</v>
      </c>
      <c r="H70" s="25">
        <f t="shared" si="10"/>
        <v>-9408.5</v>
      </c>
      <c r="I70" s="139" t="s">
        <v>527</v>
      </c>
      <c r="J70" s="140" t="s">
        <v>528</v>
      </c>
      <c r="K70" s="139" t="s">
        <v>529</v>
      </c>
      <c r="L70" s="139" t="s">
        <v>530</v>
      </c>
      <c r="M70" s="140" t="s">
        <v>249</v>
      </c>
      <c r="N70" s="140" t="s">
        <v>250</v>
      </c>
      <c r="O70" s="141" t="s">
        <v>531</v>
      </c>
      <c r="P70" s="141" t="s">
        <v>532</v>
      </c>
    </row>
    <row r="71" spans="1:16" ht="12.75" customHeight="1" thickBot="1">
      <c r="A71" s="25" t="str">
        <f t="shared" si="11"/>
        <v>IBVS 5694 </v>
      </c>
      <c r="B71" s="6" t="str">
        <f t="shared" si="6"/>
        <v>II</v>
      </c>
      <c r="C71" s="25">
        <f t="shared" si="7"/>
        <v>52711.967700000001</v>
      </c>
      <c r="D71" s="28" t="str">
        <f t="shared" si="8"/>
        <v>vis</v>
      </c>
      <c r="E71" s="138">
        <v>38340.480526197091</v>
      </c>
      <c r="F71" s="6" t="s">
        <v>6</v>
      </c>
      <c r="G71" s="28" t="str">
        <f t="shared" si="9"/>
        <v>52711.9677</v>
      </c>
      <c r="H71" s="25">
        <f t="shared" si="10"/>
        <v>-9354.5</v>
      </c>
      <c r="I71" s="139" t="s">
        <v>533</v>
      </c>
      <c r="J71" s="140" t="s">
        <v>534</v>
      </c>
      <c r="K71" s="139" t="s">
        <v>535</v>
      </c>
      <c r="L71" s="139" t="s">
        <v>536</v>
      </c>
      <c r="M71" s="140" t="s">
        <v>249</v>
      </c>
      <c r="N71" s="140" t="s">
        <v>250</v>
      </c>
      <c r="O71" s="141" t="s">
        <v>537</v>
      </c>
      <c r="P71" s="142" t="s">
        <v>538</v>
      </c>
    </row>
    <row r="72" spans="1:16" ht="12.75" customHeight="1" thickBot="1">
      <c r="A72" s="25" t="str">
        <f t="shared" si="11"/>
        <v>VSB 43 </v>
      </c>
      <c r="B72" s="6" t="str">
        <f t="shared" si="6"/>
        <v>I</v>
      </c>
      <c r="C72" s="25">
        <f t="shared" si="7"/>
        <v>53024.217499999999</v>
      </c>
      <c r="D72" s="28" t="str">
        <f t="shared" si="8"/>
        <v>vis</v>
      </c>
      <c r="E72" s="138">
        <v>38394.472266707133</v>
      </c>
      <c r="F72" s="6" t="s">
        <v>6</v>
      </c>
      <c r="G72" s="28" t="str">
        <f t="shared" si="9"/>
        <v>53024.2175</v>
      </c>
      <c r="H72" s="25">
        <f t="shared" si="10"/>
        <v>-8539</v>
      </c>
      <c r="I72" s="139" t="s">
        <v>539</v>
      </c>
      <c r="J72" s="140" t="s">
        <v>540</v>
      </c>
      <c r="K72" s="139" t="s">
        <v>541</v>
      </c>
      <c r="L72" s="139" t="s">
        <v>542</v>
      </c>
      <c r="M72" s="140" t="s">
        <v>249</v>
      </c>
      <c r="N72" s="140" t="s">
        <v>250</v>
      </c>
      <c r="O72" s="141" t="s">
        <v>543</v>
      </c>
      <c r="P72" s="142" t="s">
        <v>544</v>
      </c>
    </row>
    <row r="73" spans="1:16" ht="12.75" customHeight="1" thickBot="1">
      <c r="A73" s="25" t="str">
        <f t="shared" si="11"/>
        <v>VSB 46 </v>
      </c>
      <c r="B73" s="6" t="str">
        <f t="shared" si="6"/>
        <v>II</v>
      </c>
      <c r="C73" s="25">
        <f t="shared" si="7"/>
        <v>54111.015399999997</v>
      </c>
      <c r="D73" s="28" t="str">
        <f t="shared" si="8"/>
        <v>vis</v>
      </c>
      <c r="E73" s="138">
        <v>40010.969176391103</v>
      </c>
      <c r="F73" s="6" t="s">
        <v>6</v>
      </c>
      <c r="G73" s="28" t="str">
        <f t="shared" si="9"/>
        <v>54111.0154</v>
      </c>
      <c r="H73" s="25">
        <f t="shared" si="10"/>
        <v>-5700.5</v>
      </c>
      <c r="I73" s="139" t="s">
        <v>597</v>
      </c>
      <c r="J73" s="140" t="s">
        <v>598</v>
      </c>
      <c r="K73" s="139" t="s">
        <v>599</v>
      </c>
      <c r="L73" s="139" t="s">
        <v>600</v>
      </c>
      <c r="M73" s="140" t="s">
        <v>554</v>
      </c>
      <c r="N73" s="140" t="s">
        <v>601</v>
      </c>
      <c r="O73" s="141" t="s">
        <v>602</v>
      </c>
      <c r="P73" s="142" t="s">
        <v>603</v>
      </c>
    </row>
    <row r="74" spans="1:16" ht="12.75" customHeight="1" thickBot="1">
      <c r="A74" s="25" t="str">
        <f t="shared" si="11"/>
        <v> BBS 117 </v>
      </c>
      <c r="B74" s="6" t="str">
        <f t="shared" si="6"/>
        <v>I</v>
      </c>
      <c r="C74" s="25">
        <f t="shared" si="7"/>
        <v>50926.3897</v>
      </c>
      <c r="D74" s="28" t="str">
        <f t="shared" si="8"/>
        <v>vis</v>
      </c>
      <c r="E74" s="138">
        <v>40159.471339868491</v>
      </c>
      <c r="F74" s="6" t="s">
        <v>6</v>
      </c>
      <c r="G74" s="28" t="str">
        <f t="shared" si="9"/>
        <v>50926.3897</v>
      </c>
      <c r="H74" s="25">
        <f t="shared" si="10"/>
        <v>-14018</v>
      </c>
      <c r="I74" s="139" t="s">
        <v>481</v>
      </c>
      <c r="J74" s="140" t="s">
        <v>482</v>
      </c>
      <c r="K74" s="139">
        <v>-14018</v>
      </c>
      <c r="L74" s="139" t="s">
        <v>483</v>
      </c>
      <c r="M74" s="140" t="s">
        <v>249</v>
      </c>
      <c r="N74" s="140" t="s">
        <v>250</v>
      </c>
      <c r="O74" s="141" t="s">
        <v>325</v>
      </c>
      <c r="P74" s="141" t="s">
        <v>484</v>
      </c>
    </row>
    <row r="75" spans="1:16" ht="12.75" customHeight="1" thickBot="1">
      <c r="A75" s="25" t="str">
        <f t="shared" si="11"/>
        <v>IBVS 5887 </v>
      </c>
      <c r="B75" s="6" t="str">
        <f t="shared" ref="B75:B106" si="12">IF(H75=INT(H75),"I","II")</f>
        <v>I</v>
      </c>
      <c r="C75" s="25">
        <f t="shared" ref="C75:C106" si="13">1*G75</f>
        <v>54466.519200000002</v>
      </c>
      <c r="D75" s="28" t="str">
        <f t="shared" ref="D75:D106" si="14">VLOOKUP(F75,I$1:J$5,2,FALSE)</f>
        <v>vis</v>
      </c>
      <c r="E75" s="138">
        <v>40161.969755588492</v>
      </c>
      <c r="F75" s="6" t="s">
        <v>6</v>
      </c>
      <c r="G75" s="28" t="str">
        <f t="shared" ref="G75:G106" si="15">MID(I75,3,LEN(I75)-3)</f>
        <v>54466.5192</v>
      </c>
      <c r="H75" s="25">
        <f t="shared" ref="H75:H106" si="16">1*K75</f>
        <v>-4772</v>
      </c>
      <c r="I75" s="139" t="s">
        <v>616</v>
      </c>
      <c r="J75" s="140" t="s">
        <v>617</v>
      </c>
      <c r="K75" s="139" t="s">
        <v>618</v>
      </c>
      <c r="L75" s="139" t="s">
        <v>619</v>
      </c>
      <c r="M75" s="140" t="s">
        <v>249</v>
      </c>
      <c r="N75" s="140" t="s">
        <v>466</v>
      </c>
      <c r="O75" s="141" t="s">
        <v>620</v>
      </c>
      <c r="P75" s="142" t="s">
        <v>621</v>
      </c>
    </row>
    <row r="76" spans="1:16" ht="12.75" customHeight="1" thickBot="1">
      <c r="A76" s="25" t="str">
        <f t="shared" si="11"/>
        <v>BAVM 173 </v>
      </c>
      <c r="B76" s="6" t="str">
        <f t="shared" si="12"/>
        <v>I</v>
      </c>
      <c r="C76" s="25">
        <f t="shared" si="13"/>
        <v>53410.537300000004</v>
      </c>
      <c r="D76" s="28" t="str">
        <f t="shared" si="14"/>
        <v>vis</v>
      </c>
      <c r="E76" s="138">
        <v>40213.47404979734</v>
      </c>
      <c r="F76" s="6" t="s">
        <v>6</v>
      </c>
      <c r="G76" s="28" t="str">
        <f t="shared" si="15"/>
        <v>53410.5373</v>
      </c>
      <c r="H76" s="25">
        <f t="shared" si="16"/>
        <v>-7530</v>
      </c>
      <c r="I76" s="139" t="s">
        <v>566</v>
      </c>
      <c r="J76" s="140" t="s">
        <v>567</v>
      </c>
      <c r="K76" s="139" t="s">
        <v>568</v>
      </c>
      <c r="L76" s="139" t="s">
        <v>569</v>
      </c>
      <c r="M76" s="140" t="s">
        <v>249</v>
      </c>
      <c r="N76" s="140" t="s">
        <v>488</v>
      </c>
      <c r="O76" s="141" t="s">
        <v>570</v>
      </c>
      <c r="P76" s="142" t="s">
        <v>571</v>
      </c>
    </row>
    <row r="77" spans="1:16" ht="12.75" customHeight="1" thickBot="1">
      <c r="A77" s="25" t="str">
        <f t="shared" si="11"/>
        <v>IBVS 5694 </v>
      </c>
      <c r="B77" s="6" t="str">
        <f t="shared" si="12"/>
        <v>II</v>
      </c>
      <c r="C77" s="25">
        <f t="shared" si="13"/>
        <v>53422.982000000004</v>
      </c>
      <c r="D77" s="28" t="str">
        <f t="shared" si="14"/>
        <v>vis</v>
      </c>
      <c r="E77" s="138">
        <v>40218.972862735776</v>
      </c>
      <c r="F77" s="6" t="s">
        <v>6</v>
      </c>
      <c r="G77" s="28" t="str">
        <f t="shared" si="15"/>
        <v>53422.9820</v>
      </c>
      <c r="H77" s="25">
        <f t="shared" si="16"/>
        <v>-7497.5</v>
      </c>
      <c r="I77" s="139" t="s">
        <v>572</v>
      </c>
      <c r="J77" s="140" t="s">
        <v>573</v>
      </c>
      <c r="K77" s="139" t="s">
        <v>574</v>
      </c>
      <c r="L77" s="139" t="s">
        <v>575</v>
      </c>
      <c r="M77" s="140" t="s">
        <v>249</v>
      </c>
      <c r="N77" s="140" t="s">
        <v>250</v>
      </c>
      <c r="O77" s="141" t="s">
        <v>537</v>
      </c>
      <c r="P77" s="142" t="s">
        <v>538</v>
      </c>
    </row>
    <row r="78" spans="1:16" ht="12.75" customHeight="1" thickBot="1">
      <c r="A78" s="25" t="str">
        <f t="shared" si="11"/>
        <v>BAVM 173 </v>
      </c>
      <c r="B78" s="6" t="str">
        <f t="shared" si="12"/>
        <v>I</v>
      </c>
      <c r="C78" s="25">
        <f t="shared" si="13"/>
        <v>53455.335700000003</v>
      </c>
      <c r="D78" s="28" t="str">
        <f t="shared" si="14"/>
        <v>vis</v>
      </c>
      <c r="E78" s="138">
        <v>40251.475511816694</v>
      </c>
      <c r="F78" s="6" t="s">
        <v>6</v>
      </c>
      <c r="G78" s="28" t="str">
        <f t="shared" si="15"/>
        <v>53455.3357</v>
      </c>
      <c r="H78" s="25">
        <f t="shared" si="16"/>
        <v>-7413</v>
      </c>
      <c r="I78" s="139" t="s">
        <v>576</v>
      </c>
      <c r="J78" s="140" t="s">
        <v>577</v>
      </c>
      <c r="K78" s="139" t="s">
        <v>578</v>
      </c>
      <c r="L78" s="139" t="s">
        <v>469</v>
      </c>
      <c r="M78" s="140" t="s">
        <v>249</v>
      </c>
      <c r="N78" s="140" t="s">
        <v>579</v>
      </c>
      <c r="O78" s="141" t="s">
        <v>580</v>
      </c>
      <c r="P78" s="142" t="s">
        <v>571</v>
      </c>
    </row>
    <row r="79" spans="1:16" ht="12.75" customHeight="1" thickBot="1">
      <c r="A79" s="25" t="str">
        <f t="shared" si="11"/>
        <v>IBVS 5814 </v>
      </c>
      <c r="B79" s="6" t="str">
        <f t="shared" si="12"/>
        <v>I</v>
      </c>
      <c r="C79" s="25">
        <f t="shared" si="13"/>
        <v>53776.572</v>
      </c>
      <c r="D79" s="28" t="str">
        <f t="shared" si="14"/>
        <v>vis</v>
      </c>
      <c r="E79" s="138">
        <v>40335.975817775798</v>
      </c>
      <c r="F79" s="6" t="s">
        <v>6</v>
      </c>
      <c r="G79" s="28" t="str">
        <f t="shared" si="15"/>
        <v>53776.5720</v>
      </c>
      <c r="H79" s="25">
        <f t="shared" si="16"/>
        <v>-6574</v>
      </c>
      <c r="I79" s="139" t="s">
        <v>581</v>
      </c>
      <c r="J79" s="140" t="s">
        <v>582</v>
      </c>
      <c r="K79" s="139" t="s">
        <v>583</v>
      </c>
      <c r="L79" s="139" t="s">
        <v>548</v>
      </c>
      <c r="M79" s="140" t="s">
        <v>554</v>
      </c>
      <c r="N79" s="140" t="s">
        <v>6</v>
      </c>
      <c r="O79" s="141" t="s">
        <v>513</v>
      </c>
      <c r="P79" s="142" t="s">
        <v>584</v>
      </c>
    </row>
    <row r="80" spans="1:16" ht="12.75" customHeight="1" thickBot="1">
      <c r="A80" s="25" t="str">
        <f t="shared" si="11"/>
        <v>IBVS 5754 </v>
      </c>
      <c r="B80" s="6" t="str">
        <f t="shared" si="12"/>
        <v>II</v>
      </c>
      <c r="C80" s="25">
        <f t="shared" si="13"/>
        <v>54063.544000000002</v>
      </c>
      <c r="D80" s="28" t="str">
        <f t="shared" si="14"/>
        <v>vis</v>
      </c>
      <c r="E80" s="138">
        <v>41174.969986454234</v>
      </c>
      <c r="F80" s="6" t="s">
        <v>6</v>
      </c>
      <c r="G80" s="28" t="str">
        <f t="shared" si="15"/>
        <v>54063.5440</v>
      </c>
      <c r="H80" s="25">
        <f t="shared" si="16"/>
        <v>-5824.5</v>
      </c>
      <c r="I80" s="139" t="s">
        <v>585</v>
      </c>
      <c r="J80" s="140" t="s">
        <v>586</v>
      </c>
      <c r="K80" s="139" t="s">
        <v>587</v>
      </c>
      <c r="L80" s="139" t="s">
        <v>588</v>
      </c>
      <c r="M80" s="140" t="s">
        <v>249</v>
      </c>
      <c r="N80" s="140" t="s">
        <v>250</v>
      </c>
      <c r="O80" s="141" t="s">
        <v>589</v>
      </c>
      <c r="P80" s="142" t="s">
        <v>590</v>
      </c>
    </row>
    <row r="81" spans="1:16" ht="12.75" customHeight="1" thickBot="1">
      <c r="A81" s="25" t="str">
        <f t="shared" si="11"/>
        <v>VSB 45 </v>
      </c>
      <c r="B81" s="6" t="str">
        <f t="shared" si="12"/>
        <v>II</v>
      </c>
      <c r="C81" s="25">
        <f t="shared" si="13"/>
        <v>54092.257700000002</v>
      </c>
      <c r="D81" s="28" t="str">
        <f t="shared" si="14"/>
        <v>vis</v>
      </c>
      <c r="E81" s="138">
        <v>41924.473808326147</v>
      </c>
      <c r="F81" s="6" t="s">
        <v>6</v>
      </c>
      <c r="G81" s="28" t="str">
        <f t="shared" si="15"/>
        <v>54092.2577</v>
      </c>
      <c r="H81" s="25">
        <f t="shared" si="16"/>
        <v>-5749.5</v>
      </c>
      <c r="I81" s="139" t="s">
        <v>591</v>
      </c>
      <c r="J81" s="140" t="s">
        <v>592</v>
      </c>
      <c r="K81" s="139" t="s">
        <v>593</v>
      </c>
      <c r="L81" s="139" t="s">
        <v>594</v>
      </c>
      <c r="M81" s="140" t="s">
        <v>249</v>
      </c>
      <c r="N81" s="140" t="s">
        <v>250</v>
      </c>
      <c r="O81" s="141" t="s">
        <v>595</v>
      </c>
      <c r="P81" s="142" t="s">
        <v>596</v>
      </c>
    </row>
    <row r="82" spans="1:16" ht="12.75" customHeight="1" thickBot="1">
      <c r="A82" s="25" t="str">
        <f t="shared" si="11"/>
        <v>IBVS 5843 </v>
      </c>
      <c r="B82" s="6" t="str">
        <f t="shared" si="12"/>
        <v>II</v>
      </c>
      <c r="C82" s="25">
        <f t="shared" si="13"/>
        <v>53387.7552</v>
      </c>
      <c r="D82" s="28" t="str">
        <f t="shared" si="14"/>
        <v>vis</v>
      </c>
      <c r="E82" s="138">
        <v>42150.975068887186</v>
      </c>
      <c r="F82" s="6" t="s">
        <v>6</v>
      </c>
      <c r="G82" s="28" t="str">
        <f t="shared" si="15"/>
        <v>53387.7552</v>
      </c>
      <c r="H82" s="25">
        <f t="shared" si="16"/>
        <v>-7589.5</v>
      </c>
      <c r="I82" s="139" t="s">
        <v>550</v>
      </c>
      <c r="J82" s="140" t="s">
        <v>551</v>
      </c>
      <c r="K82" s="139" t="s">
        <v>552</v>
      </c>
      <c r="L82" s="139" t="s">
        <v>553</v>
      </c>
      <c r="M82" s="140" t="s">
        <v>554</v>
      </c>
      <c r="N82" s="140" t="s">
        <v>488</v>
      </c>
      <c r="O82" s="141" t="s">
        <v>555</v>
      </c>
      <c r="P82" s="142" t="s">
        <v>556</v>
      </c>
    </row>
    <row r="83" spans="1:16" ht="12.75" customHeight="1" thickBot="1">
      <c r="A83" s="25" t="str">
        <f t="shared" si="11"/>
        <v>BAVM 178 </v>
      </c>
      <c r="B83" s="6" t="str">
        <f t="shared" si="12"/>
        <v>II</v>
      </c>
      <c r="C83" s="25">
        <f t="shared" si="13"/>
        <v>53408.431900000003</v>
      </c>
      <c r="D83" s="28" t="str">
        <f t="shared" si="14"/>
        <v>vis</v>
      </c>
      <c r="E83" s="138">
        <v>42208.969602552672</v>
      </c>
      <c r="F83" s="6" t="s">
        <v>6</v>
      </c>
      <c r="G83" s="28" t="str">
        <f t="shared" si="15"/>
        <v>53408.4319</v>
      </c>
      <c r="H83" s="25">
        <f t="shared" si="16"/>
        <v>-7535.5</v>
      </c>
      <c r="I83" s="139" t="s">
        <v>561</v>
      </c>
      <c r="J83" s="140" t="s">
        <v>562</v>
      </c>
      <c r="K83" s="139" t="s">
        <v>563</v>
      </c>
      <c r="L83" s="139" t="s">
        <v>465</v>
      </c>
      <c r="M83" s="140" t="s">
        <v>554</v>
      </c>
      <c r="N83" s="140" t="s">
        <v>488</v>
      </c>
      <c r="O83" s="141" t="s">
        <v>564</v>
      </c>
      <c r="P83" s="142" t="s">
        <v>565</v>
      </c>
    </row>
    <row r="84" spans="1:16" ht="12.75" customHeight="1" thickBot="1">
      <c r="A84" s="25" t="str">
        <f t="shared" si="11"/>
        <v>OEJV 0137 </v>
      </c>
      <c r="B84" s="6" t="str">
        <f t="shared" si="12"/>
        <v>I</v>
      </c>
      <c r="C84" s="25">
        <f t="shared" si="13"/>
        <v>55279.3851</v>
      </c>
      <c r="D84" s="28" t="str">
        <f t="shared" si="14"/>
        <v>vis</v>
      </c>
      <c r="E84" s="138">
        <v>42976.950888039835</v>
      </c>
      <c r="F84" s="6" t="s">
        <v>6</v>
      </c>
      <c r="G84" s="28" t="str">
        <f t="shared" si="15"/>
        <v>55279.3851</v>
      </c>
      <c r="H84" s="25">
        <f t="shared" si="16"/>
        <v>-2649</v>
      </c>
      <c r="I84" s="139" t="s">
        <v>698</v>
      </c>
      <c r="J84" s="140" t="s">
        <v>699</v>
      </c>
      <c r="K84" s="139" t="s">
        <v>694</v>
      </c>
      <c r="L84" s="139" t="s">
        <v>650</v>
      </c>
      <c r="M84" s="140" t="s">
        <v>554</v>
      </c>
      <c r="N84" s="140" t="s">
        <v>52</v>
      </c>
      <c r="O84" s="141" t="s">
        <v>696</v>
      </c>
      <c r="P84" s="142" t="s">
        <v>697</v>
      </c>
    </row>
    <row r="85" spans="1:16" ht="12.75" customHeight="1" thickBot="1">
      <c r="A85" s="25" t="str">
        <f t="shared" si="11"/>
        <v>VSB 46 </v>
      </c>
      <c r="B85" s="6" t="str">
        <f t="shared" si="12"/>
        <v>II</v>
      </c>
      <c r="C85" s="25">
        <f t="shared" si="13"/>
        <v>54403.157800000001</v>
      </c>
      <c r="D85" s="28" t="str">
        <f t="shared" si="14"/>
        <v>vis</v>
      </c>
      <c r="E85" s="138">
        <v>43067.968857002576</v>
      </c>
      <c r="F85" s="6" t="s">
        <v>6</v>
      </c>
      <c r="G85" s="28" t="str">
        <f t="shared" si="15"/>
        <v>54403.1578</v>
      </c>
      <c r="H85" s="25">
        <f t="shared" si="16"/>
        <v>-4937.5</v>
      </c>
      <c r="I85" s="139" t="s">
        <v>612</v>
      </c>
      <c r="J85" s="140" t="s">
        <v>613</v>
      </c>
      <c r="K85" s="139" t="s">
        <v>614</v>
      </c>
      <c r="L85" s="139" t="s">
        <v>615</v>
      </c>
      <c r="M85" s="140" t="s">
        <v>554</v>
      </c>
      <c r="N85" s="140" t="s">
        <v>601</v>
      </c>
      <c r="O85" s="141" t="s">
        <v>602</v>
      </c>
      <c r="P85" s="142" t="s">
        <v>603</v>
      </c>
    </row>
    <row r="86" spans="1:16" ht="12.75" customHeight="1" thickBot="1">
      <c r="A86" s="25" t="str">
        <f t="shared" ref="A86:A117" si="17">P86</f>
        <v>IBVS 5992 </v>
      </c>
      <c r="B86" s="6" t="str">
        <f t="shared" si="12"/>
        <v>II</v>
      </c>
      <c r="C86" s="25">
        <f t="shared" si="13"/>
        <v>55656.717299999997</v>
      </c>
      <c r="D86" s="28" t="str">
        <f t="shared" si="14"/>
        <v>vis</v>
      </c>
      <c r="E86" s="138">
        <v>43083.490584604515</v>
      </c>
      <c r="F86" s="6" t="s">
        <v>6</v>
      </c>
      <c r="G86" s="28" t="str">
        <f t="shared" si="15"/>
        <v>55656.7173</v>
      </c>
      <c r="H86" s="25">
        <f t="shared" si="16"/>
        <v>-1663.5</v>
      </c>
      <c r="I86" s="139" t="s">
        <v>717</v>
      </c>
      <c r="J86" s="140" t="s">
        <v>718</v>
      </c>
      <c r="K86" s="139">
        <v>-1663.5</v>
      </c>
      <c r="L86" s="139" t="s">
        <v>594</v>
      </c>
      <c r="M86" s="140" t="s">
        <v>554</v>
      </c>
      <c r="N86" s="140" t="s">
        <v>6</v>
      </c>
      <c r="O86" s="141" t="s">
        <v>325</v>
      </c>
      <c r="P86" s="142" t="s">
        <v>712</v>
      </c>
    </row>
    <row r="87" spans="1:16" ht="12.75" customHeight="1" thickBot="1">
      <c r="A87" s="25" t="str">
        <f t="shared" si="17"/>
        <v>BAVM 201 </v>
      </c>
      <c r="B87" s="6" t="str">
        <f t="shared" si="12"/>
        <v>I</v>
      </c>
      <c r="C87" s="25">
        <f t="shared" si="13"/>
        <v>54509.407299999999</v>
      </c>
      <c r="D87" s="28" t="str">
        <f t="shared" si="14"/>
        <v>vis</v>
      </c>
      <c r="E87" s="138">
        <v>43083.977940211204</v>
      </c>
      <c r="F87" s="6" t="s">
        <v>6</v>
      </c>
      <c r="G87" s="28" t="str">
        <f t="shared" si="15"/>
        <v>54509.4073</v>
      </c>
      <c r="H87" s="25">
        <f t="shared" si="16"/>
        <v>-4660</v>
      </c>
      <c r="I87" s="139" t="s">
        <v>638</v>
      </c>
      <c r="J87" s="140" t="s">
        <v>639</v>
      </c>
      <c r="K87" s="139" t="s">
        <v>640</v>
      </c>
      <c r="L87" s="139" t="s">
        <v>641</v>
      </c>
      <c r="M87" s="140" t="s">
        <v>554</v>
      </c>
      <c r="N87" s="140" t="s">
        <v>488</v>
      </c>
      <c r="O87" s="141" t="s">
        <v>462</v>
      </c>
      <c r="P87" s="142" t="s">
        <v>642</v>
      </c>
    </row>
    <row r="88" spans="1:16" ht="12.75" customHeight="1" thickBot="1">
      <c r="A88" s="25" t="str">
        <f t="shared" si="17"/>
        <v>BAVM 201 </v>
      </c>
      <c r="B88" s="6" t="str">
        <f t="shared" si="12"/>
        <v>II</v>
      </c>
      <c r="C88" s="25">
        <f t="shared" si="13"/>
        <v>54509.602299999999</v>
      </c>
      <c r="D88" s="28" t="str">
        <f t="shared" si="14"/>
        <v>vis</v>
      </c>
      <c r="E88" s="138">
        <v>43088.964585762333</v>
      </c>
      <c r="F88" s="6" t="s">
        <v>6</v>
      </c>
      <c r="G88" s="28" t="str">
        <f t="shared" si="15"/>
        <v>54509.6023</v>
      </c>
      <c r="H88" s="25">
        <f t="shared" si="16"/>
        <v>-4659.5</v>
      </c>
      <c r="I88" s="139" t="s">
        <v>643</v>
      </c>
      <c r="J88" s="140" t="s">
        <v>644</v>
      </c>
      <c r="K88" s="139" t="s">
        <v>645</v>
      </c>
      <c r="L88" s="139" t="s">
        <v>646</v>
      </c>
      <c r="M88" s="140" t="s">
        <v>554</v>
      </c>
      <c r="N88" s="140" t="s">
        <v>488</v>
      </c>
      <c r="O88" s="141" t="s">
        <v>462</v>
      </c>
      <c r="P88" s="142" t="s">
        <v>642</v>
      </c>
    </row>
    <row r="89" spans="1:16" ht="12.75" customHeight="1" thickBot="1">
      <c r="A89" s="25" t="str">
        <f t="shared" si="17"/>
        <v>IBVS 5875 </v>
      </c>
      <c r="B89" s="6" t="str">
        <f t="shared" si="12"/>
        <v>I</v>
      </c>
      <c r="C89" s="25">
        <f t="shared" si="13"/>
        <v>54516.6823</v>
      </c>
      <c r="D89" s="28" t="str">
        <f t="shared" si="14"/>
        <v>vis</v>
      </c>
      <c r="E89" s="138">
        <v>43089.47388020662</v>
      </c>
      <c r="F89" s="6" t="s">
        <v>6</v>
      </c>
      <c r="G89" s="28" t="str">
        <f t="shared" si="15"/>
        <v>54516.6823</v>
      </c>
      <c r="H89" s="25">
        <f t="shared" si="16"/>
        <v>-4641</v>
      </c>
      <c r="I89" s="139" t="s">
        <v>647</v>
      </c>
      <c r="J89" s="140" t="s">
        <v>648</v>
      </c>
      <c r="K89" s="139" t="s">
        <v>649</v>
      </c>
      <c r="L89" s="139" t="s">
        <v>650</v>
      </c>
      <c r="M89" s="140" t="s">
        <v>554</v>
      </c>
      <c r="N89" s="140" t="s">
        <v>52</v>
      </c>
      <c r="O89" s="141" t="s">
        <v>519</v>
      </c>
      <c r="P89" s="142" t="s">
        <v>651</v>
      </c>
    </row>
    <row r="90" spans="1:16" ht="12.75" customHeight="1" thickBot="1">
      <c r="A90" s="25" t="str">
        <f t="shared" si="17"/>
        <v>BAVM 201 </v>
      </c>
      <c r="B90" s="6" t="str">
        <f t="shared" si="12"/>
        <v>II</v>
      </c>
      <c r="C90" s="25">
        <f t="shared" si="13"/>
        <v>54531.426700000004</v>
      </c>
      <c r="D90" s="28" t="str">
        <f t="shared" si="14"/>
        <v>vis</v>
      </c>
      <c r="E90" s="138">
        <v>43107.965186183697</v>
      </c>
      <c r="F90" s="6" t="s">
        <v>6</v>
      </c>
      <c r="G90" s="28" t="str">
        <f t="shared" si="15"/>
        <v>54531.4267</v>
      </c>
      <c r="H90" s="25">
        <f t="shared" si="16"/>
        <v>-4602.5</v>
      </c>
      <c r="I90" s="139" t="s">
        <v>652</v>
      </c>
      <c r="J90" s="140" t="s">
        <v>653</v>
      </c>
      <c r="K90" s="139" t="s">
        <v>654</v>
      </c>
      <c r="L90" s="139" t="s">
        <v>655</v>
      </c>
      <c r="M90" s="140" t="s">
        <v>554</v>
      </c>
      <c r="N90" s="140" t="s">
        <v>488</v>
      </c>
      <c r="O90" s="141" t="s">
        <v>444</v>
      </c>
      <c r="P90" s="142" t="s">
        <v>642</v>
      </c>
    </row>
    <row r="91" spans="1:16" ht="12.75" customHeight="1" thickBot="1">
      <c r="A91" s="25" t="str">
        <f t="shared" si="17"/>
        <v>BAVM 201 </v>
      </c>
      <c r="B91" s="6" t="str">
        <f t="shared" si="12"/>
        <v>I</v>
      </c>
      <c r="C91" s="25">
        <f t="shared" si="13"/>
        <v>54531.614099999999</v>
      </c>
      <c r="D91" s="28" t="str">
        <f t="shared" si="14"/>
        <v>vis</v>
      </c>
      <c r="E91" s="138">
        <v>43146.474114410878</v>
      </c>
      <c r="F91" s="6" t="s">
        <v>6</v>
      </c>
      <c r="G91" s="28" t="str">
        <f t="shared" si="15"/>
        <v>54531.6141</v>
      </c>
      <c r="H91" s="25">
        <f t="shared" si="16"/>
        <v>-4602</v>
      </c>
      <c r="I91" s="139" t="s">
        <v>656</v>
      </c>
      <c r="J91" s="140" t="s">
        <v>657</v>
      </c>
      <c r="K91" s="139" t="s">
        <v>658</v>
      </c>
      <c r="L91" s="139" t="s">
        <v>659</v>
      </c>
      <c r="M91" s="140" t="s">
        <v>554</v>
      </c>
      <c r="N91" s="140" t="s">
        <v>488</v>
      </c>
      <c r="O91" s="141" t="s">
        <v>444</v>
      </c>
      <c r="P91" s="142" t="s">
        <v>642</v>
      </c>
    </row>
    <row r="92" spans="1:16" ht="12.75" customHeight="1" thickBot="1">
      <c r="A92" s="25" t="str">
        <f t="shared" si="17"/>
        <v>IBVS 5898 </v>
      </c>
      <c r="B92" s="6" t="str">
        <f t="shared" si="12"/>
        <v>II</v>
      </c>
      <c r="C92" s="25">
        <f t="shared" si="13"/>
        <v>54782.597999999998</v>
      </c>
      <c r="D92" s="28" t="str">
        <f t="shared" si="14"/>
        <v>vis</v>
      </c>
      <c r="E92" s="138">
        <v>43146.963559430653</v>
      </c>
      <c r="F92" s="6" t="s">
        <v>6</v>
      </c>
      <c r="G92" s="28" t="str">
        <f t="shared" si="15"/>
        <v>54782.5980</v>
      </c>
      <c r="H92" s="25">
        <f t="shared" si="16"/>
        <v>-3946.5</v>
      </c>
      <c r="I92" s="139" t="s">
        <v>660</v>
      </c>
      <c r="J92" s="140" t="s">
        <v>661</v>
      </c>
      <c r="K92" s="139" t="s">
        <v>662</v>
      </c>
      <c r="L92" s="139" t="s">
        <v>487</v>
      </c>
      <c r="M92" s="140" t="s">
        <v>554</v>
      </c>
      <c r="N92" s="140" t="s">
        <v>6</v>
      </c>
      <c r="O92" s="141" t="s">
        <v>631</v>
      </c>
      <c r="P92" s="142" t="s">
        <v>632</v>
      </c>
    </row>
    <row r="93" spans="1:16" ht="12.75" customHeight="1" thickBot="1">
      <c r="A93" s="25" t="str">
        <f t="shared" si="17"/>
        <v>IBVS 5875 </v>
      </c>
      <c r="B93" s="6" t="str">
        <f t="shared" si="12"/>
        <v>II</v>
      </c>
      <c r="C93" s="25">
        <f t="shared" si="13"/>
        <v>54802.889600000002</v>
      </c>
      <c r="D93" s="28" t="str">
        <f t="shared" si="14"/>
        <v>vis</v>
      </c>
      <c r="E93" s="138">
        <v>43802.474871608552</v>
      </c>
      <c r="F93" s="6" t="s">
        <v>6</v>
      </c>
      <c r="G93" s="28" t="str">
        <f t="shared" si="15"/>
        <v>54802.8896</v>
      </c>
      <c r="H93" s="25">
        <f t="shared" si="16"/>
        <v>-3893.5</v>
      </c>
      <c r="I93" s="139" t="s">
        <v>663</v>
      </c>
      <c r="J93" s="140" t="s">
        <v>664</v>
      </c>
      <c r="K93" s="139" t="s">
        <v>665</v>
      </c>
      <c r="L93" s="139" t="s">
        <v>666</v>
      </c>
      <c r="M93" s="140" t="s">
        <v>554</v>
      </c>
      <c r="N93" s="140" t="s">
        <v>52</v>
      </c>
      <c r="O93" s="141" t="s">
        <v>519</v>
      </c>
      <c r="P93" s="142" t="s">
        <v>651</v>
      </c>
    </row>
    <row r="94" spans="1:16" ht="12.75" customHeight="1" thickBot="1">
      <c r="A94" s="25" t="str">
        <f t="shared" si="17"/>
        <v>IBVS 5871 </v>
      </c>
      <c r="B94" s="6" t="str">
        <f t="shared" si="12"/>
        <v>I</v>
      </c>
      <c r="C94" s="25">
        <f t="shared" si="13"/>
        <v>54829.883500000004</v>
      </c>
      <c r="D94" s="28" t="str">
        <f t="shared" si="14"/>
        <v>vis</v>
      </c>
      <c r="E94" s="138">
        <v>43855.471790304102</v>
      </c>
      <c r="F94" s="6" t="s">
        <v>6</v>
      </c>
      <c r="G94" s="28" t="str">
        <f t="shared" si="15"/>
        <v>54829.8835</v>
      </c>
      <c r="H94" s="25">
        <f t="shared" si="16"/>
        <v>-3823</v>
      </c>
      <c r="I94" s="139" t="s">
        <v>667</v>
      </c>
      <c r="J94" s="140" t="s">
        <v>668</v>
      </c>
      <c r="K94" s="139" t="s">
        <v>669</v>
      </c>
      <c r="L94" s="139" t="s">
        <v>508</v>
      </c>
      <c r="M94" s="140" t="s">
        <v>554</v>
      </c>
      <c r="N94" s="140" t="s">
        <v>6</v>
      </c>
      <c r="O94" s="141" t="s">
        <v>325</v>
      </c>
      <c r="P94" s="142" t="s">
        <v>670</v>
      </c>
    </row>
    <row r="95" spans="1:16" ht="12.75" customHeight="1" thickBot="1">
      <c r="A95" s="25" t="str">
        <f t="shared" si="17"/>
        <v>BAVM 209 </v>
      </c>
      <c r="B95" s="6" t="str">
        <f t="shared" si="12"/>
        <v>I</v>
      </c>
      <c r="C95" s="25">
        <f t="shared" si="13"/>
        <v>54831.413999999997</v>
      </c>
      <c r="D95" s="28" t="str">
        <f t="shared" si="14"/>
        <v>vis</v>
      </c>
      <c r="E95" s="138">
        <v>43925.973550814633</v>
      </c>
      <c r="F95" s="6" t="s">
        <v>6</v>
      </c>
      <c r="G95" s="28" t="str">
        <f t="shared" si="15"/>
        <v>54831.4140</v>
      </c>
      <c r="H95" s="25">
        <f t="shared" si="16"/>
        <v>-3819</v>
      </c>
      <c r="I95" s="139" t="s">
        <v>671</v>
      </c>
      <c r="J95" s="140" t="s">
        <v>672</v>
      </c>
      <c r="K95" s="139" t="s">
        <v>673</v>
      </c>
      <c r="L95" s="139" t="s">
        <v>611</v>
      </c>
      <c r="M95" s="140" t="s">
        <v>554</v>
      </c>
      <c r="N95" s="140" t="s">
        <v>674</v>
      </c>
      <c r="O95" s="141" t="s">
        <v>675</v>
      </c>
      <c r="P95" s="142" t="s">
        <v>676</v>
      </c>
    </row>
    <row r="96" spans="1:16" ht="12.75" customHeight="1" thickBot="1">
      <c r="A96" s="25" t="str">
        <f t="shared" si="17"/>
        <v>BAVM 214 </v>
      </c>
      <c r="B96" s="6" t="str">
        <f t="shared" si="12"/>
        <v>I</v>
      </c>
      <c r="C96" s="25">
        <f t="shared" si="13"/>
        <v>55192.471299999997</v>
      </c>
      <c r="D96" s="28" t="str">
        <f t="shared" si="14"/>
        <v>vis</v>
      </c>
      <c r="E96" s="138">
        <v>43929.970859260655</v>
      </c>
      <c r="F96" s="6" t="s">
        <v>6</v>
      </c>
      <c r="G96" s="28" t="str">
        <f t="shared" si="15"/>
        <v>55192.4713</v>
      </c>
      <c r="H96" s="25">
        <f t="shared" si="16"/>
        <v>-2876</v>
      </c>
      <c r="I96" s="139" t="s">
        <v>677</v>
      </c>
      <c r="J96" s="140" t="s">
        <v>678</v>
      </c>
      <c r="K96" s="139" t="s">
        <v>679</v>
      </c>
      <c r="L96" s="139" t="s">
        <v>680</v>
      </c>
      <c r="M96" s="140" t="s">
        <v>554</v>
      </c>
      <c r="N96" s="140" t="s">
        <v>674</v>
      </c>
      <c r="O96" s="141" t="s">
        <v>681</v>
      </c>
      <c r="P96" s="142" t="s">
        <v>682</v>
      </c>
    </row>
    <row r="97" spans="1:16" ht="12.75" customHeight="1" thickBot="1">
      <c r="A97" s="25" t="str">
        <f t="shared" si="17"/>
        <v>IBVS 5980 </v>
      </c>
      <c r="B97" s="6" t="str">
        <f t="shared" si="12"/>
        <v>II</v>
      </c>
      <c r="C97" s="25">
        <f t="shared" si="13"/>
        <v>55221.381200000003</v>
      </c>
      <c r="D97" s="28" t="str">
        <f t="shared" si="14"/>
        <v>vis</v>
      </c>
      <c r="E97" s="138">
        <v>44872.968176994618</v>
      </c>
      <c r="F97" s="6" t="s">
        <v>6</v>
      </c>
      <c r="G97" s="28" t="str">
        <f t="shared" si="15"/>
        <v>55221.3812</v>
      </c>
      <c r="H97" s="25">
        <f t="shared" si="16"/>
        <v>-2800.5</v>
      </c>
      <c r="I97" s="139" t="s">
        <v>683</v>
      </c>
      <c r="J97" s="140" t="s">
        <v>684</v>
      </c>
      <c r="K97" s="139" t="s">
        <v>685</v>
      </c>
      <c r="L97" s="139" t="s">
        <v>686</v>
      </c>
      <c r="M97" s="140" t="s">
        <v>554</v>
      </c>
      <c r="N97" s="140" t="s">
        <v>52</v>
      </c>
      <c r="O97" s="141" t="s">
        <v>631</v>
      </c>
      <c r="P97" s="142" t="s">
        <v>687</v>
      </c>
    </row>
    <row r="98" spans="1:16" ht="12.75" customHeight="1" thickBot="1">
      <c r="A98" s="25" t="str">
        <f t="shared" si="17"/>
        <v>IBVS 5980 </v>
      </c>
      <c r="B98" s="6" t="str">
        <f t="shared" si="12"/>
        <v>I</v>
      </c>
      <c r="C98" s="25">
        <f t="shared" si="13"/>
        <v>55263.304900000003</v>
      </c>
      <c r="D98" s="28" t="str">
        <f t="shared" si="14"/>
        <v>vis</v>
      </c>
      <c r="E98" s="138">
        <v>44948.47408189105</v>
      </c>
      <c r="F98" s="6" t="s">
        <v>6</v>
      </c>
      <c r="G98" s="28" t="str">
        <f t="shared" si="15"/>
        <v>55263.3049</v>
      </c>
      <c r="H98" s="25">
        <f t="shared" si="16"/>
        <v>-2691</v>
      </c>
      <c r="I98" s="139" t="s">
        <v>688</v>
      </c>
      <c r="J98" s="140" t="s">
        <v>689</v>
      </c>
      <c r="K98" s="139" t="s">
        <v>690</v>
      </c>
      <c r="L98" s="139" t="s">
        <v>691</v>
      </c>
      <c r="M98" s="140" t="s">
        <v>554</v>
      </c>
      <c r="N98" s="140" t="s">
        <v>6</v>
      </c>
      <c r="O98" s="141" t="s">
        <v>631</v>
      </c>
      <c r="P98" s="142" t="s">
        <v>687</v>
      </c>
    </row>
    <row r="99" spans="1:16" ht="12.75" customHeight="1" thickBot="1">
      <c r="A99" s="25" t="str">
        <f t="shared" si="17"/>
        <v>OEJV 0137 </v>
      </c>
      <c r="B99" s="6" t="str">
        <f t="shared" si="12"/>
        <v>I</v>
      </c>
      <c r="C99" s="25">
        <f t="shared" si="13"/>
        <v>55279.383999999998</v>
      </c>
      <c r="D99" s="28" t="str">
        <f t="shared" si="14"/>
        <v>vis</v>
      </c>
      <c r="E99" s="138">
        <v>45057.968992115777</v>
      </c>
      <c r="F99" s="6" t="s">
        <v>6</v>
      </c>
      <c r="G99" s="28" t="str">
        <f t="shared" si="15"/>
        <v>55279.3840</v>
      </c>
      <c r="H99" s="25">
        <f t="shared" si="16"/>
        <v>-2649</v>
      </c>
      <c r="I99" s="139" t="s">
        <v>692</v>
      </c>
      <c r="J99" s="140" t="s">
        <v>693</v>
      </c>
      <c r="K99" s="139" t="s">
        <v>694</v>
      </c>
      <c r="L99" s="139" t="s">
        <v>695</v>
      </c>
      <c r="M99" s="140" t="s">
        <v>554</v>
      </c>
      <c r="N99" s="140" t="s">
        <v>152</v>
      </c>
      <c r="O99" s="141" t="s">
        <v>696</v>
      </c>
      <c r="P99" s="142" t="s">
        <v>697</v>
      </c>
    </row>
    <row r="100" spans="1:16" ht="12.75" customHeight="1" thickBot="1">
      <c r="A100" s="25" t="str">
        <f t="shared" si="17"/>
        <v>OEJV 0116 </v>
      </c>
      <c r="B100" s="6" t="str">
        <f t="shared" si="12"/>
        <v>I</v>
      </c>
      <c r="C100" s="25">
        <f t="shared" si="13"/>
        <v>54507.498</v>
      </c>
      <c r="D100" s="28" t="str">
        <f t="shared" si="14"/>
        <v>vis</v>
      </c>
      <c r="E100" s="138">
        <v>45850.966037176244</v>
      </c>
      <c r="F100" s="6" t="s">
        <v>6</v>
      </c>
      <c r="G100" s="28" t="str">
        <f t="shared" si="15"/>
        <v>54507.498</v>
      </c>
      <c r="H100" s="25">
        <f t="shared" si="16"/>
        <v>-4665</v>
      </c>
      <c r="I100" s="139" t="s">
        <v>633</v>
      </c>
      <c r="J100" s="140" t="s">
        <v>634</v>
      </c>
      <c r="K100" s="139" t="s">
        <v>635</v>
      </c>
      <c r="L100" s="139" t="s">
        <v>636</v>
      </c>
      <c r="M100" s="140" t="s">
        <v>554</v>
      </c>
      <c r="N100" s="140" t="s">
        <v>579</v>
      </c>
      <c r="O100" s="141" t="s">
        <v>453</v>
      </c>
      <c r="P100" s="142" t="s">
        <v>637</v>
      </c>
    </row>
    <row r="101" spans="1:16" ht="12.75" customHeight="1" thickBot="1">
      <c r="A101" s="25" t="str">
        <f t="shared" si="17"/>
        <v>IBVS 6044 </v>
      </c>
      <c r="B101" s="6" t="str">
        <f t="shared" si="12"/>
        <v>II</v>
      </c>
      <c r="C101" s="25">
        <f t="shared" si="13"/>
        <v>55674.330099999999</v>
      </c>
      <c r="D101" s="28" t="str">
        <f t="shared" si="14"/>
        <v>vis</v>
      </c>
      <c r="E101" s="138">
        <v>46085.470272281767</v>
      </c>
      <c r="F101" s="6" t="s">
        <v>6</v>
      </c>
      <c r="G101" s="28" t="str">
        <f t="shared" si="15"/>
        <v>55674.3301</v>
      </c>
      <c r="H101" s="25">
        <f t="shared" si="16"/>
        <v>-1617.5</v>
      </c>
      <c r="I101" s="139" t="s">
        <v>724</v>
      </c>
      <c r="J101" s="140" t="s">
        <v>725</v>
      </c>
      <c r="K101" s="139">
        <v>-1617.5</v>
      </c>
      <c r="L101" s="139" t="s">
        <v>726</v>
      </c>
      <c r="M101" s="140" t="s">
        <v>554</v>
      </c>
      <c r="N101" s="140" t="s">
        <v>6</v>
      </c>
      <c r="O101" s="141" t="s">
        <v>631</v>
      </c>
      <c r="P101" s="142" t="s">
        <v>727</v>
      </c>
    </row>
    <row r="102" spans="1:16" ht="12.75" customHeight="1" thickBot="1">
      <c r="A102" s="25" t="str">
        <f t="shared" si="17"/>
        <v>BAVM 220 </v>
      </c>
      <c r="B102" s="6" t="str">
        <f t="shared" si="12"/>
        <v>I</v>
      </c>
      <c r="C102" s="25">
        <f t="shared" si="13"/>
        <v>55622.4496</v>
      </c>
      <c r="D102" s="28" t="str">
        <f t="shared" si="14"/>
        <v>vis</v>
      </c>
      <c r="E102" s="138">
        <v>46089.974968582632</v>
      </c>
      <c r="F102" s="6" t="s">
        <v>6</v>
      </c>
      <c r="G102" s="28" t="str">
        <f t="shared" si="15"/>
        <v>55622.4496</v>
      </c>
      <c r="H102" s="25">
        <f t="shared" si="16"/>
        <v>-1753</v>
      </c>
      <c r="I102" s="139" t="s">
        <v>713</v>
      </c>
      <c r="J102" s="140" t="s">
        <v>714</v>
      </c>
      <c r="K102" s="139" t="s">
        <v>715</v>
      </c>
      <c r="L102" s="139" t="s">
        <v>625</v>
      </c>
      <c r="M102" s="140" t="s">
        <v>554</v>
      </c>
      <c r="N102" s="140" t="e">
        <f>-#NAME?</f>
        <v>#NAME?</v>
      </c>
      <c r="O102" s="141" t="s">
        <v>462</v>
      </c>
      <c r="P102" s="142" t="s">
        <v>716</v>
      </c>
    </row>
    <row r="103" spans="1:16" ht="12.75" customHeight="1" thickBot="1">
      <c r="A103" s="25" t="str">
        <f t="shared" si="17"/>
        <v>IBVS 567 </v>
      </c>
      <c r="B103" s="6" t="str">
        <f t="shared" si="12"/>
        <v>I</v>
      </c>
      <c r="C103" s="25">
        <f t="shared" si="13"/>
        <v>38011.199999999997</v>
      </c>
      <c r="D103" s="28" t="str">
        <f t="shared" si="14"/>
        <v>vis</v>
      </c>
      <c r="E103" s="138">
        <v>46131.470791196043</v>
      </c>
      <c r="F103" s="6" t="s">
        <v>6</v>
      </c>
      <c r="G103" s="28" t="str">
        <f t="shared" si="15"/>
        <v>38011.200</v>
      </c>
      <c r="H103" s="25">
        <f t="shared" si="16"/>
        <v>-47749</v>
      </c>
      <c r="I103" s="139" t="s">
        <v>253</v>
      </c>
      <c r="J103" s="140" t="s">
        <v>254</v>
      </c>
      <c r="K103" s="139">
        <v>-47749</v>
      </c>
      <c r="L103" s="139" t="s">
        <v>255</v>
      </c>
      <c r="M103" s="140" t="s">
        <v>249</v>
      </c>
      <c r="N103" s="140" t="s">
        <v>250</v>
      </c>
      <c r="O103" s="141" t="s">
        <v>256</v>
      </c>
      <c r="P103" s="142" t="s">
        <v>257</v>
      </c>
    </row>
    <row r="104" spans="1:16" ht="12.75" customHeight="1" thickBot="1">
      <c r="A104" s="25" t="str">
        <f t="shared" si="17"/>
        <v>IBVS 6050 </v>
      </c>
      <c r="B104" s="6" t="str">
        <f t="shared" si="12"/>
        <v>I</v>
      </c>
      <c r="C104" s="25">
        <f t="shared" si="13"/>
        <v>55944.836900000002</v>
      </c>
      <c r="D104" s="28" t="str">
        <f t="shared" si="14"/>
        <v>vis</v>
      </c>
      <c r="E104" s="138">
        <v>46798.967499296086</v>
      </c>
      <c r="F104" s="6" t="s">
        <v>6</v>
      </c>
      <c r="G104" s="28" t="str">
        <f t="shared" si="15"/>
        <v>55944.8369</v>
      </c>
      <c r="H104" s="25">
        <f t="shared" si="16"/>
        <v>-911</v>
      </c>
      <c r="I104" s="139" t="s">
        <v>732</v>
      </c>
      <c r="J104" s="140" t="s">
        <v>733</v>
      </c>
      <c r="K104" s="139">
        <v>-911</v>
      </c>
      <c r="L104" s="139" t="s">
        <v>726</v>
      </c>
      <c r="M104" s="140" t="s">
        <v>554</v>
      </c>
      <c r="N104" s="140" t="s">
        <v>20</v>
      </c>
      <c r="O104" s="141" t="s">
        <v>519</v>
      </c>
      <c r="P104" s="142" t="s">
        <v>734</v>
      </c>
    </row>
    <row r="105" spans="1:16" ht="12.75" customHeight="1" thickBot="1">
      <c r="A105" s="25" t="str">
        <f t="shared" si="17"/>
        <v>BAVM 228 </v>
      </c>
      <c r="B105" s="6" t="str">
        <f t="shared" si="12"/>
        <v>II</v>
      </c>
      <c r="C105" s="25">
        <f t="shared" si="13"/>
        <v>55963.411899999999</v>
      </c>
      <c r="D105" s="28" t="str">
        <f t="shared" si="14"/>
        <v>vis</v>
      </c>
      <c r="E105" s="138">
        <v>46837.971357252456</v>
      </c>
      <c r="F105" s="6" t="s">
        <v>6</v>
      </c>
      <c r="G105" s="28" t="str">
        <f t="shared" si="15"/>
        <v>55963.4119</v>
      </c>
      <c r="H105" s="25">
        <f t="shared" si="16"/>
        <v>-862.5</v>
      </c>
      <c r="I105" s="139" t="s">
        <v>735</v>
      </c>
      <c r="J105" s="140" t="s">
        <v>736</v>
      </c>
      <c r="K105" s="139">
        <v>-862.5</v>
      </c>
      <c r="L105" s="139" t="s">
        <v>737</v>
      </c>
      <c r="M105" s="140" t="s">
        <v>554</v>
      </c>
      <c r="N105" s="140" t="s">
        <v>579</v>
      </c>
      <c r="O105" s="141" t="s">
        <v>444</v>
      </c>
      <c r="P105" s="142" t="s">
        <v>738</v>
      </c>
    </row>
    <row r="106" spans="1:16" ht="12.75" customHeight="1" thickBot="1">
      <c r="A106" s="25" t="str">
        <f t="shared" si="17"/>
        <v>BAVM 228 </v>
      </c>
      <c r="B106" s="6" t="str">
        <f t="shared" si="12"/>
        <v>I</v>
      </c>
      <c r="C106" s="25">
        <f t="shared" si="13"/>
        <v>55963.5982</v>
      </c>
      <c r="D106" s="28" t="str">
        <f t="shared" si="14"/>
        <v>vis</v>
      </c>
      <c r="E106" s="138">
        <v>46886.484917778464</v>
      </c>
      <c r="F106" s="6" t="s">
        <v>6</v>
      </c>
      <c r="G106" s="28" t="str">
        <f t="shared" si="15"/>
        <v>55963.5982</v>
      </c>
      <c r="H106" s="25">
        <f t="shared" si="16"/>
        <v>-862</v>
      </c>
      <c r="I106" s="139" t="s">
        <v>739</v>
      </c>
      <c r="J106" s="140" t="s">
        <v>740</v>
      </c>
      <c r="K106" s="139">
        <v>-862</v>
      </c>
      <c r="L106" s="139" t="s">
        <v>625</v>
      </c>
      <c r="M106" s="140" t="s">
        <v>554</v>
      </c>
      <c r="N106" s="140" t="s">
        <v>579</v>
      </c>
      <c r="O106" s="141" t="s">
        <v>444</v>
      </c>
      <c r="P106" s="142" t="s">
        <v>738</v>
      </c>
    </row>
    <row r="107" spans="1:16" ht="12.75" customHeight="1" thickBot="1">
      <c r="A107" s="25" t="str">
        <f t="shared" si="17"/>
        <v>OEJV 0160 </v>
      </c>
      <c r="B107" s="6" t="str">
        <f t="shared" ref="B107:B135" si="18">IF(H107=INT(H107),"I","II")</f>
        <v>I</v>
      </c>
      <c r="C107" s="25">
        <f t="shared" ref="C107:C135" si="19">1*G107</f>
        <v>56293.643750000003</v>
      </c>
      <c r="D107" s="28" t="str">
        <f t="shared" ref="D107:D135" si="20">VLOOKUP(F107,I$1:J$5,2,FALSE)</f>
        <v>vis</v>
      </c>
      <c r="E107" s="138">
        <v>46886.971489855234</v>
      </c>
      <c r="F107" s="6" t="s">
        <v>6</v>
      </c>
      <c r="G107" s="28" t="str">
        <f t="shared" ref="G107:G135" si="21">MID(I107,3,LEN(I107)-3)</f>
        <v>56293.64375</v>
      </c>
      <c r="H107" s="25">
        <f t="shared" ref="H107:H135" si="22">1*K107</f>
        <v>0</v>
      </c>
      <c r="I107" s="139" t="s">
        <v>741</v>
      </c>
      <c r="J107" s="140" t="s">
        <v>742</v>
      </c>
      <c r="K107" s="139">
        <v>0</v>
      </c>
      <c r="L107" s="139" t="s">
        <v>743</v>
      </c>
      <c r="M107" s="140" t="s">
        <v>554</v>
      </c>
      <c r="N107" s="140" t="s">
        <v>52</v>
      </c>
      <c r="O107" s="141" t="s">
        <v>744</v>
      </c>
      <c r="P107" s="142" t="s">
        <v>723</v>
      </c>
    </row>
    <row r="108" spans="1:16" ht="12.75" customHeight="1" thickBot="1">
      <c r="A108" s="25" t="str">
        <f t="shared" si="17"/>
        <v>IBVS 6114 </v>
      </c>
      <c r="B108" s="6" t="str">
        <f t="shared" si="18"/>
        <v>I</v>
      </c>
      <c r="C108" s="25">
        <f t="shared" si="19"/>
        <v>56650.49065</v>
      </c>
      <c r="D108" s="28" t="str">
        <f t="shared" si="20"/>
        <v>vis</v>
      </c>
      <c r="E108" s="138">
        <v>47748.973361525008</v>
      </c>
      <c r="F108" s="6" t="s">
        <v>6</v>
      </c>
      <c r="G108" s="28" t="str">
        <f t="shared" si="21"/>
        <v>56650.49065</v>
      </c>
      <c r="H108" s="25">
        <f t="shared" si="22"/>
        <v>932</v>
      </c>
      <c r="I108" s="139" t="s">
        <v>745</v>
      </c>
      <c r="J108" s="140" t="s">
        <v>746</v>
      </c>
      <c r="K108" s="139">
        <v>932</v>
      </c>
      <c r="L108" s="139" t="s">
        <v>747</v>
      </c>
      <c r="M108" s="140" t="s">
        <v>554</v>
      </c>
      <c r="N108" s="140" t="s">
        <v>52</v>
      </c>
      <c r="O108" s="141" t="s">
        <v>748</v>
      </c>
      <c r="P108" s="142" t="s">
        <v>749</v>
      </c>
    </row>
    <row r="109" spans="1:16" ht="12.75" customHeight="1" thickBot="1">
      <c r="A109" s="25" t="str">
        <f t="shared" si="17"/>
        <v>IBVS 6114 </v>
      </c>
      <c r="B109" s="6" t="str">
        <f t="shared" si="18"/>
        <v>II</v>
      </c>
      <c r="C109" s="25">
        <f t="shared" si="19"/>
        <v>56650.685420000002</v>
      </c>
      <c r="D109" s="28" t="str">
        <f t="shared" si="20"/>
        <v>vis</v>
      </c>
      <c r="E109" s="138">
        <v>48680.974098088642</v>
      </c>
      <c r="F109" s="6" t="s">
        <v>6</v>
      </c>
      <c r="G109" s="28" t="str">
        <f t="shared" si="21"/>
        <v>56650.68542</v>
      </c>
      <c r="H109" s="25">
        <f t="shared" si="22"/>
        <v>932.5</v>
      </c>
      <c r="I109" s="139" t="s">
        <v>750</v>
      </c>
      <c r="J109" s="140" t="s">
        <v>751</v>
      </c>
      <c r="K109" s="139">
        <v>932.5</v>
      </c>
      <c r="L109" s="139" t="s">
        <v>752</v>
      </c>
      <c r="M109" s="140" t="s">
        <v>554</v>
      </c>
      <c r="N109" s="140" t="s">
        <v>52</v>
      </c>
      <c r="O109" s="141" t="s">
        <v>748</v>
      </c>
      <c r="P109" s="142" t="s">
        <v>749</v>
      </c>
    </row>
    <row r="110" spans="1:16" ht="12.75" customHeight="1" thickBot="1">
      <c r="A110" s="25" t="str">
        <f t="shared" si="17"/>
        <v> JAAVSO 42;426 </v>
      </c>
      <c r="B110" s="6" t="str">
        <f t="shared" si="18"/>
        <v>I</v>
      </c>
      <c r="C110" s="25">
        <f t="shared" si="19"/>
        <v>56765.356599999999</v>
      </c>
      <c r="D110" s="28" t="str">
        <f t="shared" si="20"/>
        <v>vis</v>
      </c>
      <c r="E110" s="138">
        <v>48681.48279182666</v>
      </c>
      <c r="F110" s="6" t="s">
        <v>6</v>
      </c>
      <c r="G110" s="28" t="str">
        <f t="shared" si="21"/>
        <v>56765.3566</v>
      </c>
      <c r="H110" s="25">
        <f t="shared" si="22"/>
        <v>1232</v>
      </c>
      <c r="I110" s="139" t="s">
        <v>753</v>
      </c>
      <c r="J110" s="140" t="s">
        <v>754</v>
      </c>
      <c r="K110" s="139">
        <v>1232</v>
      </c>
      <c r="L110" s="139" t="s">
        <v>508</v>
      </c>
      <c r="M110" s="140" t="s">
        <v>554</v>
      </c>
      <c r="N110" s="140" t="s">
        <v>52</v>
      </c>
      <c r="O110" s="141" t="s">
        <v>755</v>
      </c>
      <c r="P110" s="141" t="s">
        <v>756</v>
      </c>
    </row>
    <row r="111" spans="1:16" ht="12.75" customHeight="1" thickBot="1">
      <c r="A111" s="25" t="str">
        <f t="shared" si="17"/>
        <v> MVS 8.154 </v>
      </c>
      <c r="B111" s="6" t="str">
        <f t="shared" si="18"/>
        <v>II</v>
      </c>
      <c r="C111" s="25">
        <f t="shared" si="19"/>
        <v>43577.322</v>
      </c>
      <c r="D111" s="28" t="str">
        <f t="shared" si="20"/>
        <v>vis</v>
      </c>
      <c r="E111" s="138" t="e">
        <v>#N/A</v>
      </c>
      <c r="F111" s="6" t="s">
        <v>6</v>
      </c>
      <c r="G111" s="28" t="str">
        <f t="shared" si="21"/>
        <v>43577.322</v>
      </c>
      <c r="H111" s="25">
        <f t="shared" si="22"/>
        <v>-33211.5</v>
      </c>
      <c r="I111" s="139" t="s">
        <v>405</v>
      </c>
      <c r="J111" s="140" t="s">
        <v>406</v>
      </c>
      <c r="K111" s="139">
        <v>-33211.5</v>
      </c>
      <c r="L111" s="139" t="s">
        <v>407</v>
      </c>
      <c r="M111" s="140" t="s">
        <v>393</v>
      </c>
      <c r="N111" s="140"/>
      <c r="O111" s="141" t="s">
        <v>394</v>
      </c>
      <c r="P111" s="141" t="s">
        <v>395</v>
      </c>
    </row>
    <row r="112" spans="1:16" ht="12.75" customHeight="1" thickBot="1">
      <c r="A112" s="25" t="str">
        <f t="shared" si="17"/>
        <v> ORI 118 </v>
      </c>
      <c r="B112" s="6" t="str">
        <f t="shared" si="18"/>
        <v>I</v>
      </c>
      <c r="C112" s="25">
        <f t="shared" si="19"/>
        <v>40655.366000000002</v>
      </c>
      <c r="D112" s="28" t="str">
        <f t="shared" si="20"/>
        <v>vis</v>
      </c>
      <c r="E112" s="138" t="e">
        <v>#N/A</v>
      </c>
      <c r="F112" s="6" t="s">
        <v>6</v>
      </c>
      <c r="G112" s="28" t="str">
        <f t="shared" si="21"/>
        <v>40655.366</v>
      </c>
      <c r="H112" s="25">
        <f t="shared" si="22"/>
        <v>-40843</v>
      </c>
      <c r="I112" s="139" t="s">
        <v>327</v>
      </c>
      <c r="J112" s="140" t="s">
        <v>328</v>
      </c>
      <c r="K112" s="139">
        <v>-40843</v>
      </c>
      <c r="L112" s="139" t="s">
        <v>329</v>
      </c>
      <c r="M112" s="140" t="s">
        <v>294</v>
      </c>
      <c r="N112" s="140"/>
      <c r="O112" s="141" t="s">
        <v>325</v>
      </c>
      <c r="P112" s="141" t="s">
        <v>326</v>
      </c>
    </row>
    <row r="113" spans="1:16" ht="12.75" customHeight="1" thickBot="1">
      <c r="A113" s="25" t="str">
        <f t="shared" si="17"/>
        <v>IBVS 567 </v>
      </c>
      <c r="B113" s="6" t="str">
        <f t="shared" si="18"/>
        <v>II</v>
      </c>
      <c r="C113" s="25">
        <f t="shared" si="19"/>
        <v>38012.156000000003</v>
      </c>
      <c r="D113" s="28" t="str">
        <f t="shared" si="20"/>
        <v>vis</v>
      </c>
      <c r="E113" s="138" t="e">
        <v>#N/A</v>
      </c>
      <c r="F113" s="6" t="s">
        <v>6</v>
      </c>
      <c r="G113" s="28" t="str">
        <f t="shared" si="21"/>
        <v>38012.156</v>
      </c>
      <c r="H113" s="25">
        <f t="shared" si="22"/>
        <v>-47746.5</v>
      </c>
      <c r="I113" s="139" t="s">
        <v>258</v>
      </c>
      <c r="J113" s="140" t="s">
        <v>259</v>
      </c>
      <c r="K113" s="139">
        <v>-47746.5</v>
      </c>
      <c r="L113" s="139" t="s">
        <v>260</v>
      </c>
      <c r="M113" s="140" t="s">
        <v>249</v>
      </c>
      <c r="N113" s="140" t="s">
        <v>250</v>
      </c>
      <c r="O113" s="141" t="s">
        <v>256</v>
      </c>
      <c r="P113" s="142" t="s">
        <v>257</v>
      </c>
    </row>
    <row r="114" spans="1:16" ht="12.75" customHeight="1" thickBot="1">
      <c r="A114" s="25" t="str">
        <f t="shared" si="17"/>
        <v>IBVS 567 </v>
      </c>
      <c r="B114" s="6" t="str">
        <f t="shared" si="18"/>
        <v>I</v>
      </c>
      <c r="C114" s="25">
        <f t="shared" si="19"/>
        <v>40986.955099999999</v>
      </c>
      <c r="D114" s="28" t="str">
        <f t="shared" si="20"/>
        <v>vis</v>
      </c>
      <c r="E114" s="138" t="e">
        <v>#N/A</v>
      </c>
      <c r="F114" s="6" t="s">
        <v>6</v>
      </c>
      <c r="G114" s="28" t="str">
        <f t="shared" si="21"/>
        <v>40986.9551</v>
      </c>
      <c r="H114" s="25">
        <f t="shared" si="22"/>
        <v>-39977</v>
      </c>
      <c r="I114" s="139" t="s">
        <v>333</v>
      </c>
      <c r="J114" s="140" t="s">
        <v>334</v>
      </c>
      <c r="K114" s="139">
        <v>-39977</v>
      </c>
      <c r="L114" s="139" t="s">
        <v>335</v>
      </c>
      <c r="M114" s="140" t="s">
        <v>249</v>
      </c>
      <c r="N114" s="140" t="s">
        <v>250</v>
      </c>
      <c r="O114" s="141" t="s">
        <v>256</v>
      </c>
      <c r="P114" s="142" t="s">
        <v>257</v>
      </c>
    </row>
    <row r="115" spans="1:16" ht="12.75" customHeight="1" thickBot="1">
      <c r="A115" s="25" t="str">
        <f t="shared" si="17"/>
        <v> ORI 118 </v>
      </c>
      <c r="B115" s="6" t="str">
        <f t="shared" si="18"/>
        <v>II</v>
      </c>
      <c r="C115" s="25">
        <f t="shared" si="19"/>
        <v>40692.313999999998</v>
      </c>
      <c r="D115" s="28" t="str">
        <f t="shared" si="20"/>
        <v>vis</v>
      </c>
      <c r="E115" s="138" t="e">
        <v>#N/A</v>
      </c>
      <c r="F115" s="6" t="s">
        <v>6</v>
      </c>
      <c r="G115" s="28" t="str">
        <f t="shared" si="21"/>
        <v>40692.314</v>
      </c>
      <c r="H115" s="25">
        <f t="shared" si="22"/>
        <v>-40746.5</v>
      </c>
      <c r="I115" s="139" t="s">
        <v>330</v>
      </c>
      <c r="J115" s="140" t="s">
        <v>331</v>
      </c>
      <c r="K115" s="139">
        <v>-40746.5</v>
      </c>
      <c r="L115" s="139" t="s">
        <v>332</v>
      </c>
      <c r="M115" s="140" t="s">
        <v>294</v>
      </c>
      <c r="N115" s="140"/>
      <c r="O115" s="141" t="s">
        <v>325</v>
      </c>
      <c r="P115" s="141" t="s">
        <v>326</v>
      </c>
    </row>
    <row r="116" spans="1:16" ht="12.75" customHeight="1" thickBot="1">
      <c r="A116" s="25" t="str">
        <f t="shared" si="17"/>
        <v> BBS 88 </v>
      </c>
      <c r="B116" s="6" t="str">
        <f t="shared" si="18"/>
        <v>I</v>
      </c>
      <c r="C116" s="25">
        <f t="shared" si="19"/>
        <v>47266.353999999999</v>
      </c>
      <c r="D116" s="28" t="str">
        <f t="shared" si="20"/>
        <v>vis</v>
      </c>
      <c r="E116" s="138" t="e">
        <v>#N/A</v>
      </c>
      <c r="F116" s="6" t="s">
        <v>6</v>
      </c>
      <c r="G116" s="28" t="str">
        <f t="shared" si="21"/>
        <v>47266.354</v>
      </c>
      <c r="H116" s="25">
        <f t="shared" si="22"/>
        <v>-23577</v>
      </c>
      <c r="I116" s="139" t="s">
        <v>450</v>
      </c>
      <c r="J116" s="140" t="s">
        <v>451</v>
      </c>
      <c r="K116" s="139">
        <v>-23577</v>
      </c>
      <c r="L116" s="139" t="s">
        <v>452</v>
      </c>
      <c r="M116" s="140" t="s">
        <v>294</v>
      </c>
      <c r="N116" s="140"/>
      <c r="O116" s="141" t="s">
        <v>453</v>
      </c>
      <c r="P116" s="141" t="s">
        <v>454</v>
      </c>
    </row>
    <row r="117" spans="1:16" ht="12.75" customHeight="1" thickBot="1">
      <c r="A117" s="25" t="str">
        <f t="shared" si="17"/>
        <v> BBS 108 </v>
      </c>
      <c r="B117" s="6" t="str">
        <f t="shared" si="18"/>
        <v>I</v>
      </c>
      <c r="C117" s="25">
        <f t="shared" si="19"/>
        <v>49777.362500000003</v>
      </c>
      <c r="D117" s="28" t="str">
        <f t="shared" si="20"/>
        <v>vis</v>
      </c>
      <c r="E117" s="138" t="e">
        <v>#N/A</v>
      </c>
      <c r="F117" s="6" t="s">
        <v>6</v>
      </c>
      <c r="G117" s="28" t="str">
        <f t="shared" si="21"/>
        <v>49777.3625</v>
      </c>
      <c r="H117" s="25">
        <f t="shared" si="22"/>
        <v>-17019</v>
      </c>
      <c r="I117" s="139" t="s">
        <v>467</v>
      </c>
      <c r="J117" s="140" t="s">
        <v>468</v>
      </c>
      <c r="K117" s="139">
        <v>-17019</v>
      </c>
      <c r="L117" s="139" t="s">
        <v>469</v>
      </c>
      <c r="M117" s="140" t="s">
        <v>249</v>
      </c>
      <c r="N117" s="140" t="s">
        <v>122</v>
      </c>
      <c r="O117" s="141" t="s">
        <v>325</v>
      </c>
      <c r="P117" s="141" t="s">
        <v>470</v>
      </c>
    </row>
    <row r="118" spans="1:16" ht="12.75" customHeight="1" thickBot="1">
      <c r="A118" s="25" t="str">
        <f t="shared" ref="A118:A135" si="23">P118</f>
        <v>BAVM 186 </v>
      </c>
      <c r="B118" s="6" t="str">
        <f t="shared" si="18"/>
        <v>I</v>
      </c>
      <c r="C118" s="25">
        <f t="shared" si="19"/>
        <v>54150.267399999997</v>
      </c>
      <c r="D118" s="28" t="str">
        <f t="shared" si="20"/>
        <v>vis</v>
      </c>
      <c r="E118" s="138" t="e">
        <v>#N/A</v>
      </c>
      <c r="F118" s="6" t="s">
        <v>6</v>
      </c>
      <c r="G118" s="28" t="str">
        <f t="shared" si="21"/>
        <v>54150.2674</v>
      </c>
      <c r="H118" s="25">
        <f t="shared" si="22"/>
        <v>-5598</v>
      </c>
      <c r="I118" s="139" t="s">
        <v>604</v>
      </c>
      <c r="J118" s="140" t="s">
        <v>605</v>
      </c>
      <c r="K118" s="139" t="s">
        <v>606</v>
      </c>
      <c r="L118" s="139" t="s">
        <v>536</v>
      </c>
      <c r="M118" s="140" t="s">
        <v>554</v>
      </c>
      <c r="N118" s="140" t="s">
        <v>488</v>
      </c>
      <c r="O118" s="141" t="s">
        <v>462</v>
      </c>
      <c r="P118" s="142" t="s">
        <v>607</v>
      </c>
    </row>
    <row r="119" spans="1:16" ht="12.75" customHeight="1" thickBot="1">
      <c r="A119" s="25" t="str">
        <f t="shared" si="23"/>
        <v> BBS 114 </v>
      </c>
      <c r="B119" s="6" t="str">
        <f t="shared" si="18"/>
        <v>I</v>
      </c>
      <c r="C119" s="25">
        <f t="shared" si="19"/>
        <v>50515.552199999998</v>
      </c>
      <c r="D119" s="28" t="str">
        <f t="shared" si="20"/>
        <v>vis</v>
      </c>
      <c r="E119" s="138" t="e">
        <v>#N/A</v>
      </c>
      <c r="F119" s="6" t="s">
        <v>6</v>
      </c>
      <c r="G119" s="28" t="str">
        <f t="shared" si="21"/>
        <v>50515.5522</v>
      </c>
      <c r="H119" s="25">
        <f t="shared" si="22"/>
        <v>-15091</v>
      </c>
      <c r="I119" s="139" t="s">
        <v>476</v>
      </c>
      <c r="J119" s="140" t="s">
        <v>477</v>
      </c>
      <c r="K119" s="139">
        <v>-15091</v>
      </c>
      <c r="L119" s="139" t="s">
        <v>478</v>
      </c>
      <c r="M119" s="140" t="s">
        <v>249</v>
      </c>
      <c r="N119" s="140" t="s">
        <v>250</v>
      </c>
      <c r="O119" s="141" t="s">
        <v>479</v>
      </c>
      <c r="P119" s="141" t="s">
        <v>480</v>
      </c>
    </row>
    <row r="120" spans="1:16" ht="12.75" customHeight="1" thickBot="1">
      <c r="A120" s="25" t="str">
        <f t="shared" si="23"/>
        <v>OEJV 0137 </v>
      </c>
      <c r="B120" s="6" t="str">
        <f t="shared" si="18"/>
        <v>I</v>
      </c>
      <c r="C120" s="25">
        <f t="shared" si="19"/>
        <v>55279.385499999997</v>
      </c>
      <c r="D120" s="28" t="str">
        <f t="shared" si="20"/>
        <v>vis</v>
      </c>
      <c r="E120" s="138" t="e">
        <v>#N/A</v>
      </c>
      <c r="F120" s="6" t="s">
        <v>6</v>
      </c>
      <c r="G120" s="28" t="str">
        <f t="shared" si="21"/>
        <v>55279.3855</v>
      </c>
      <c r="H120" s="25">
        <f t="shared" si="22"/>
        <v>-2649</v>
      </c>
      <c r="I120" s="139" t="s">
        <v>700</v>
      </c>
      <c r="J120" s="140" t="s">
        <v>701</v>
      </c>
      <c r="K120" s="139" t="s">
        <v>694</v>
      </c>
      <c r="L120" s="139" t="s">
        <v>483</v>
      </c>
      <c r="M120" s="140" t="s">
        <v>554</v>
      </c>
      <c r="N120" s="140" t="s">
        <v>6</v>
      </c>
      <c r="O120" s="141" t="s">
        <v>696</v>
      </c>
      <c r="P120" s="142" t="s">
        <v>697</v>
      </c>
    </row>
    <row r="121" spans="1:16" ht="12.75" customHeight="1" thickBot="1">
      <c r="A121" s="25" t="str">
        <f t="shared" si="23"/>
        <v>IBVS 5887 </v>
      </c>
      <c r="B121" s="6" t="str">
        <f t="shared" si="18"/>
        <v>I</v>
      </c>
      <c r="C121" s="25">
        <f t="shared" si="19"/>
        <v>54501.368399999999</v>
      </c>
      <c r="D121" s="28" t="str">
        <f t="shared" si="20"/>
        <v>vis</v>
      </c>
      <c r="E121" s="138" t="e">
        <v>#N/A</v>
      </c>
      <c r="F121" s="6" t="s">
        <v>6</v>
      </c>
      <c r="G121" s="28" t="str">
        <f t="shared" si="21"/>
        <v>54501.3684</v>
      </c>
      <c r="H121" s="25">
        <f t="shared" si="22"/>
        <v>-4681</v>
      </c>
      <c r="I121" s="139" t="s">
        <v>622</v>
      </c>
      <c r="J121" s="140" t="s">
        <v>623</v>
      </c>
      <c r="K121" s="139" t="s">
        <v>624</v>
      </c>
      <c r="L121" s="139" t="s">
        <v>625</v>
      </c>
      <c r="M121" s="140" t="s">
        <v>249</v>
      </c>
      <c r="N121" s="140" t="s">
        <v>466</v>
      </c>
      <c r="O121" s="141" t="s">
        <v>626</v>
      </c>
      <c r="P121" s="142" t="s">
        <v>621</v>
      </c>
    </row>
    <row r="122" spans="1:16" ht="12.75" customHeight="1" thickBot="1">
      <c r="A122" s="25" t="str">
        <f t="shared" si="23"/>
        <v>IBVS 5992 </v>
      </c>
      <c r="B122" s="6" t="str">
        <f t="shared" si="18"/>
        <v>I</v>
      </c>
      <c r="C122" s="25">
        <f t="shared" si="19"/>
        <v>55566.929700000001</v>
      </c>
      <c r="D122" s="28" t="str">
        <f t="shared" si="20"/>
        <v>vis</v>
      </c>
      <c r="E122" s="138" t="e">
        <v>#N/A</v>
      </c>
      <c r="F122" s="6" t="s">
        <v>6</v>
      </c>
      <c r="G122" s="28" t="str">
        <f t="shared" si="21"/>
        <v>55566.9297</v>
      </c>
      <c r="H122" s="25">
        <f t="shared" si="22"/>
        <v>-1898</v>
      </c>
      <c r="I122" s="139" t="s">
        <v>708</v>
      </c>
      <c r="J122" s="140" t="s">
        <v>709</v>
      </c>
      <c r="K122" s="139" t="s">
        <v>710</v>
      </c>
      <c r="L122" s="139" t="s">
        <v>711</v>
      </c>
      <c r="M122" s="140" t="s">
        <v>554</v>
      </c>
      <c r="N122" s="140" t="s">
        <v>6</v>
      </c>
      <c r="O122" s="141" t="s">
        <v>325</v>
      </c>
      <c r="P122" s="142" t="s">
        <v>712</v>
      </c>
    </row>
    <row r="123" spans="1:16" ht="12.75" customHeight="1" thickBot="1">
      <c r="A123" s="25" t="str">
        <f t="shared" si="23"/>
        <v>OEJV 0160 </v>
      </c>
      <c r="B123" s="6" t="str">
        <f t="shared" si="18"/>
        <v>I</v>
      </c>
      <c r="C123" s="25">
        <f t="shared" si="19"/>
        <v>55658.442069999997</v>
      </c>
      <c r="D123" s="28" t="str">
        <f t="shared" si="20"/>
        <v>vis</v>
      </c>
      <c r="E123" s="138" t="e">
        <v>#N/A</v>
      </c>
      <c r="F123" s="6" t="s">
        <v>6</v>
      </c>
      <c r="G123" s="28" t="str">
        <f t="shared" si="21"/>
        <v>55658.44207</v>
      </c>
      <c r="H123" s="25">
        <f t="shared" si="22"/>
        <v>-1659</v>
      </c>
      <c r="I123" s="139" t="s">
        <v>719</v>
      </c>
      <c r="J123" s="140" t="s">
        <v>720</v>
      </c>
      <c r="K123" s="139">
        <v>-1659</v>
      </c>
      <c r="L123" s="139" t="s">
        <v>721</v>
      </c>
      <c r="M123" s="140" t="s">
        <v>554</v>
      </c>
      <c r="N123" s="140" t="s">
        <v>20</v>
      </c>
      <c r="O123" s="141" t="s">
        <v>722</v>
      </c>
      <c r="P123" s="142" t="s">
        <v>723</v>
      </c>
    </row>
    <row r="124" spans="1:16" ht="12.75" customHeight="1" thickBot="1">
      <c r="A124" s="25" t="str">
        <f t="shared" si="23"/>
        <v> ZFA 14.285 </v>
      </c>
      <c r="B124" s="6" t="str">
        <f t="shared" si="18"/>
        <v>II</v>
      </c>
      <c r="C124" s="25">
        <f t="shared" si="19"/>
        <v>28523.607599999999</v>
      </c>
      <c r="D124" s="28" t="str">
        <f t="shared" si="20"/>
        <v>vis</v>
      </c>
      <c r="E124" s="138" t="e">
        <v>#N/A</v>
      </c>
      <c r="F124" s="6" t="s">
        <v>6</v>
      </c>
      <c r="G124" s="28" t="str">
        <f t="shared" si="21"/>
        <v>28523.6076</v>
      </c>
      <c r="H124" s="25">
        <f t="shared" si="22"/>
        <v>-72528.5</v>
      </c>
      <c r="I124" s="139" t="s">
        <v>237</v>
      </c>
      <c r="J124" s="140" t="s">
        <v>238</v>
      </c>
      <c r="K124" s="139">
        <v>-72528.5</v>
      </c>
      <c r="L124" s="139" t="s">
        <v>239</v>
      </c>
      <c r="M124" s="140" t="s">
        <v>236</v>
      </c>
      <c r="N124" s="140"/>
      <c r="O124" s="141" t="s">
        <v>240</v>
      </c>
      <c r="P124" s="141" t="s">
        <v>241</v>
      </c>
    </row>
    <row r="125" spans="1:16" ht="12.75" customHeight="1" thickBot="1">
      <c r="A125" s="25" t="str">
        <f t="shared" si="23"/>
        <v>IBVS 6011 </v>
      </c>
      <c r="B125" s="6" t="str">
        <f t="shared" si="18"/>
        <v>I</v>
      </c>
      <c r="C125" s="25">
        <f t="shared" si="19"/>
        <v>55929.902999999998</v>
      </c>
      <c r="D125" s="28" t="str">
        <f t="shared" si="20"/>
        <v>vis</v>
      </c>
      <c r="E125" s="138" t="e">
        <v>#N/A</v>
      </c>
      <c r="F125" s="6" t="s">
        <v>6</v>
      </c>
      <c r="G125" s="28" t="str">
        <f t="shared" si="21"/>
        <v>55929.9030</v>
      </c>
      <c r="H125" s="25">
        <f t="shared" si="22"/>
        <v>-950</v>
      </c>
      <c r="I125" s="139" t="s">
        <v>728</v>
      </c>
      <c r="J125" s="140" t="s">
        <v>729</v>
      </c>
      <c r="K125" s="139">
        <v>-950</v>
      </c>
      <c r="L125" s="139" t="s">
        <v>730</v>
      </c>
      <c r="M125" s="140" t="s">
        <v>554</v>
      </c>
      <c r="N125" s="140" t="s">
        <v>6</v>
      </c>
      <c r="O125" s="141" t="s">
        <v>325</v>
      </c>
      <c r="P125" s="142" t="s">
        <v>731</v>
      </c>
    </row>
    <row r="126" spans="1:16" ht="12.75" customHeight="1" thickBot="1">
      <c r="A126" s="25" t="str">
        <f t="shared" si="23"/>
        <v> ORI 118 </v>
      </c>
      <c r="B126" s="6" t="str">
        <f t="shared" si="18"/>
        <v>I</v>
      </c>
      <c r="C126" s="25">
        <f t="shared" si="19"/>
        <v>40652.311999999998</v>
      </c>
      <c r="D126" s="28" t="str">
        <f t="shared" si="20"/>
        <v>vis</v>
      </c>
      <c r="E126" s="138" t="e">
        <v>#N/A</v>
      </c>
      <c r="F126" s="6" t="s">
        <v>6</v>
      </c>
      <c r="G126" s="28" t="str">
        <f t="shared" si="21"/>
        <v>40652.312</v>
      </c>
      <c r="H126" s="25">
        <f t="shared" si="22"/>
        <v>-40851</v>
      </c>
      <c r="I126" s="139" t="s">
        <v>322</v>
      </c>
      <c r="J126" s="140" t="s">
        <v>323</v>
      </c>
      <c r="K126" s="139">
        <v>-40851</v>
      </c>
      <c r="L126" s="139" t="s">
        <v>324</v>
      </c>
      <c r="M126" s="140" t="s">
        <v>294</v>
      </c>
      <c r="N126" s="140"/>
      <c r="O126" s="141" t="s">
        <v>325</v>
      </c>
      <c r="P126" s="141" t="s">
        <v>326</v>
      </c>
    </row>
    <row r="127" spans="1:16" ht="12.75" customHeight="1" thickBot="1">
      <c r="A127" s="25" t="str">
        <f t="shared" si="23"/>
        <v>BAVM 36 </v>
      </c>
      <c r="B127" s="6" t="str">
        <f t="shared" si="18"/>
        <v>II</v>
      </c>
      <c r="C127" s="25">
        <f t="shared" si="19"/>
        <v>45406.387000000002</v>
      </c>
      <c r="D127" s="28" t="str">
        <f t="shared" si="20"/>
        <v>vis</v>
      </c>
      <c r="E127" s="138" t="e">
        <v>#N/A</v>
      </c>
      <c r="F127" s="6" t="s">
        <v>6</v>
      </c>
      <c r="G127" s="28" t="str">
        <f t="shared" si="21"/>
        <v>45406.387</v>
      </c>
      <c r="H127" s="25">
        <f t="shared" si="22"/>
        <v>-28434.5</v>
      </c>
      <c r="I127" s="139" t="s">
        <v>438</v>
      </c>
      <c r="J127" s="140" t="s">
        <v>439</v>
      </c>
      <c r="K127" s="139">
        <v>-28434.5</v>
      </c>
      <c r="L127" s="139" t="s">
        <v>440</v>
      </c>
      <c r="M127" s="140" t="s">
        <v>294</v>
      </c>
      <c r="N127" s="140"/>
      <c r="O127" s="141" t="s">
        <v>441</v>
      </c>
      <c r="P127" s="142" t="s">
        <v>437</v>
      </c>
    </row>
    <row r="128" spans="1:16" ht="12.75" customHeight="1" thickBot="1">
      <c r="A128" s="25" t="str">
        <f t="shared" si="23"/>
        <v> BBS 53 </v>
      </c>
      <c r="B128" s="6" t="str">
        <f t="shared" si="18"/>
        <v>I</v>
      </c>
      <c r="C128" s="25">
        <f t="shared" si="19"/>
        <v>44691.366000000002</v>
      </c>
      <c r="D128" s="28" t="str">
        <f t="shared" si="20"/>
        <v>vis</v>
      </c>
      <c r="E128" s="138" t="e">
        <v>#N/A</v>
      </c>
      <c r="F128" s="6" t="s">
        <v>6</v>
      </c>
      <c r="G128" s="28" t="str">
        <f t="shared" si="21"/>
        <v>44691.366</v>
      </c>
      <c r="H128" s="25">
        <f t="shared" si="22"/>
        <v>-30302</v>
      </c>
      <c r="I128" s="139" t="s">
        <v>425</v>
      </c>
      <c r="J128" s="140" t="s">
        <v>426</v>
      </c>
      <c r="K128" s="139">
        <v>-30302</v>
      </c>
      <c r="L128" s="139" t="s">
        <v>427</v>
      </c>
      <c r="M128" s="140" t="s">
        <v>249</v>
      </c>
      <c r="N128" s="140" t="s">
        <v>250</v>
      </c>
      <c r="O128" s="141" t="s">
        <v>325</v>
      </c>
      <c r="P128" s="141" t="s">
        <v>428</v>
      </c>
    </row>
    <row r="129" spans="1:16" ht="12.75" customHeight="1" thickBot="1">
      <c r="A129" s="25" t="str">
        <f t="shared" si="23"/>
        <v> BBS 97 </v>
      </c>
      <c r="B129" s="6" t="str">
        <f t="shared" si="18"/>
        <v>I</v>
      </c>
      <c r="C129" s="25">
        <f t="shared" si="19"/>
        <v>48332.359700000001</v>
      </c>
      <c r="D129" s="28" t="str">
        <f t="shared" si="20"/>
        <v>vis</v>
      </c>
      <c r="E129" s="138" t="e">
        <v>#N/A</v>
      </c>
      <c r="F129" s="6" t="s">
        <v>6</v>
      </c>
      <c r="G129" s="28" t="str">
        <f t="shared" si="21"/>
        <v>48332.3597</v>
      </c>
      <c r="H129" s="25">
        <f t="shared" si="22"/>
        <v>-20793</v>
      </c>
      <c r="I129" s="139" t="s">
        <v>455</v>
      </c>
      <c r="J129" s="140" t="s">
        <v>456</v>
      </c>
      <c r="K129" s="139">
        <v>-20793</v>
      </c>
      <c r="L129" s="139" t="s">
        <v>457</v>
      </c>
      <c r="M129" s="140" t="s">
        <v>249</v>
      </c>
      <c r="N129" s="140" t="s">
        <v>250</v>
      </c>
      <c r="O129" s="141" t="s">
        <v>325</v>
      </c>
      <c r="P129" s="141" t="s">
        <v>458</v>
      </c>
    </row>
    <row r="130" spans="1:16" ht="12.75" customHeight="1" thickBot="1">
      <c r="A130" s="25" t="str">
        <f t="shared" si="23"/>
        <v>IBVS 5843 </v>
      </c>
      <c r="B130" s="6" t="str">
        <f t="shared" si="18"/>
        <v>I</v>
      </c>
      <c r="C130" s="25">
        <f t="shared" si="19"/>
        <v>53388.711799999997</v>
      </c>
      <c r="D130" s="28" t="str">
        <f t="shared" si="20"/>
        <v>vis</v>
      </c>
      <c r="E130" s="138" t="e">
        <v>#N/A</v>
      </c>
      <c r="F130" s="6" t="s">
        <v>6</v>
      </c>
      <c r="G130" s="28" t="str">
        <f t="shared" si="21"/>
        <v>53388.7118</v>
      </c>
      <c r="H130" s="25">
        <f t="shared" si="22"/>
        <v>-7587</v>
      </c>
      <c r="I130" s="139" t="s">
        <v>557</v>
      </c>
      <c r="J130" s="140" t="s">
        <v>558</v>
      </c>
      <c r="K130" s="139" t="s">
        <v>559</v>
      </c>
      <c r="L130" s="139" t="s">
        <v>560</v>
      </c>
      <c r="M130" s="140" t="s">
        <v>554</v>
      </c>
      <c r="N130" s="140" t="s">
        <v>488</v>
      </c>
      <c r="O130" s="141" t="s">
        <v>555</v>
      </c>
      <c r="P130" s="142" t="s">
        <v>556</v>
      </c>
    </row>
    <row r="131" spans="1:16" ht="12.75" customHeight="1" thickBot="1">
      <c r="A131" s="25" t="str">
        <f t="shared" si="23"/>
        <v>IBVS 5898 </v>
      </c>
      <c r="B131" s="6" t="str">
        <f t="shared" si="18"/>
        <v>II</v>
      </c>
      <c r="C131" s="25">
        <f t="shared" si="19"/>
        <v>54507.311399999999</v>
      </c>
      <c r="D131" s="28" t="str">
        <f t="shared" si="20"/>
        <v>vis</v>
      </c>
      <c r="E131" s="138" t="e">
        <v>#N/A</v>
      </c>
      <c r="F131" s="6" t="s">
        <v>6</v>
      </c>
      <c r="G131" s="28" t="str">
        <f t="shared" si="21"/>
        <v>54507.3114</v>
      </c>
      <c r="H131" s="25">
        <f t="shared" si="22"/>
        <v>-4665.5</v>
      </c>
      <c r="I131" s="139" t="s">
        <v>627</v>
      </c>
      <c r="J131" s="140" t="s">
        <v>628</v>
      </c>
      <c r="K131" s="139" t="s">
        <v>629</v>
      </c>
      <c r="L131" s="139" t="s">
        <v>630</v>
      </c>
      <c r="M131" s="140" t="s">
        <v>554</v>
      </c>
      <c r="N131" s="140" t="s">
        <v>579</v>
      </c>
      <c r="O131" s="141" t="s">
        <v>631</v>
      </c>
      <c r="P131" s="142" t="s">
        <v>632</v>
      </c>
    </row>
    <row r="132" spans="1:16" ht="12.75" customHeight="1" thickBot="1">
      <c r="A132" s="25" t="str">
        <f t="shared" si="23"/>
        <v> JO 39.2 </v>
      </c>
      <c r="B132" s="6" t="str">
        <f t="shared" si="18"/>
        <v>II</v>
      </c>
      <c r="C132" s="25">
        <f t="shared" si="19"/>
        <v>34426.477299999999</v>
      </c>
      <c r="D132" s="28" t="str">
        <f t="shared" si="20"/>
        <v>vis</v>
      </c>
      <c r="E132" s="138" t="e">
        <v>#N/A</v>
      </c>
      <c r="F132" s="6" t="s">
        <v>6</v>
      </c>
      <c r="G132" s="28" t="str">
        <f t="shared" si="21"/>
        <v>34426.4773</v>
      </c>
      <c r="H132" s="25">
        <f t="shared" si="22"/>
        <v>-57111.5</v>
      </c>
      <c r="I132" s="139" t="s">
        <v>246</v>
      </c>
      <c r="J132" s="140" t="s">
        <v>247</v>
      </c>
      <c r="K132" s="139">
        <v>-57111.5</v>
      </c>
      <c r="L132" s="139" t="s">
        <v>248</v>
      </c>
      <c r="M132" s="140" t="s">
        <v>249</v>
      </c>
      <c r="N132" s="140" t="s">
        <v>250</v>
      </c>
      <c r="O132" s="141" t="s">
        <v>251</v>
      </c>
      <c r="P132" s="141" t="s">
        <v>252</v>
      </c>
    </row>
    <row r="133" spans="1:16" ht="12.75" customHeight="1" thickBot="1">
      <c r="A133" s="25" t="str">
        <f t="shared" si="23"/>
        <v> MVS 8.154 </v>
      </c>
      <c r="B133" s="6" t="str">
        <f t="shared" si="18"/>
        <v>I</v>
      </c>
      <c r="C133" s="25">
        <f t="shared" si="19"/>
        <v>43955.411</v>
      </c>
      <c r="D133" s="28" t="str">
        <f t="shared" si="20"/>
        <v>vis</v>
      </c>
      <c r="E133" s="138" t="e">
        <v>#N/A</v>
      </c>
      <c r="F133" s="6" t="s">
        <v>6</v>
      </c>
      <c r="G133" s="28" t="str">
        <f t="shared" si="21"/>
        <v>43955.411</v>
      </c>
      <c r="H133" s="25">
        <f t="shared" si="22"/>
        <v>-32224</v>
      </c>
      <c r="I133" s="139" t="s">
        <v>412</v>
      </c>
      <c r="J133" s="140" t="s">
        <v>413</v>
      </c>
      <c r="K133" s="139">
        <v>-32224</v>
      </c>
      <c r="L133" s="139" t="s">
        <v>414</v>
      </c>
      <c r="M133" s="140" t="s">
        <v>393</v>
      </c>
      <c r="N133" s="140"/>
      <c r="O133" s="141" t="s">
        <v>394</v>
      </c>
      <c r="P133" s="141" t="s">
        <v>395</v>
      </c>
    </row>
    <row r="134" spans="1:16" ht="12.75" customHeight="1" thickBot="1">
      <c r="A134" s="25" t="str">
        <f t="shared" si="23"/>
        <v>BAVM 31 </v>
      </c>
      <c r="B134" s="6" t="str">
        <f t="shared" si="18"/>
        <v>II</v>
      </c>
      <c r="C134" s="25">
        <f t="shared" si="19"/>
        <v>43956.391000000003</v>
      </c>
      <c r="D134" s="28" t="str">
        <f t="shared" si="20"/>
        <v>vis</v>
      </c>
      <c r="E134" s="138" t="e">
        <v>#N/A</v>
      </c>
      <c r="F134" s="6" t="s">
        <v>6</v>
      </c>
      <c r="G134" s="28" t="str">
        <f t="shared" si="21"/>
        <v>43956.391</v>
      </c>
      <c r="H134" s="25">
        <f t="shared" si="22"/>
        <v>-32221.5</v>
      </c>
      <c r="I134" s="139" t="s">
        <v>415</v>
      </c>
      <c r="J134" s="140" t="s">
        <v>416</v>
      </c>
      <c r="K134" s="139">
        <v>-32221.5</v>
      </c>
      <c r="L134" s="139" t="s">
        <v>329</v>
      </c>
      <c r="M134" s="140" t="s">
        <v>294</v>
      </c>
      <c r="N134" s="140"/>
      <c r="O134" s="141" t="s">
        <v>410</v>
      </c>
      <c r="P134" s="142" t="s">
        <v>411</v>
      </c>
    </row>
    <row r="135" spans="1:16" ht="12.75" customHeight="1">
      <c r="A135" s="25" t="str">
        <f t="shared" si="23"/>
        <v> BBS 46 </v>
      </c>
      <c r="B135" s="6" t="str">
        <f t="shared" si="18"/>
        <v>II</v>
      </c>
      <c r="C135" s="25">
        <f t="shared" si="19"/>
        <v>44298.322</v>
      </c>
      <c r="D135" s="28" t="str">
        <f t="shared" si="20"/>
        <v>vis</v>
      </c>
      <c r="E135" s="138" t="e">
        <v>#N/A</v>
      </c>
      <c r="F135" s="6" t="s">
        <v>6</v>
      </c>
      <c r="G135" s="28" t="str">
        <f t="shared" si="21"/>
        <v>44298.322</v>
      </c>
      <c r="H135" s="25">
        <f t="shared" si="22"/>
        <v>-31328.5</v>
      </c>
      <c r="I135" s="143" t="s">
        <v>417</v>
      </c>
      <c r="J135" s="144" t="s">
        <v>418</v>
      </c>
      <c r="K135" s="143">
        <v>-31328.5</v>
      </c>
      <c r="L135" s="143" t="s">
        <v>419</v>
      </c>
      <c r="M135" s="144" t="s">
        <v>294</v>
      </c>
      <c r="N135" s="144"/>
      <c r="O135" s="145" t="s">
        <v>325</v>
      </c>
      <c r="P135" s="145" t="s">
        <v>420</v>
      </c>
    </row>
    <row r="136" spans="1:16" ht="12.75" customHeight="1">
      <c r="B136" s="6"/>
      <c r="E136" s="138"/>
      <c r="F136" s="6"/>
      <c r="I136" s="146"/>
      <c r="J136" s="147"/>
      <c r="K136" s="146"/>
      <c r="L136" s="146"/>
      <c r="M136" s="147"/>
      <c r="N136" s="147"/>
      <c r="O136" s="148"/>
      <c r="P136" s="148"/>
    </row>
    <row r="137" spans="1:16" ht="12.75" customHeight="1">
      <c r="B137" s="6"/>
      <c r="E137" s="138"/>
      <c r="F137" s="6"/>
      <c r="I137" s="146"/>
      <c r="J137" s="147"/>
      <c r="K137" s="146"/>
      <c r="L137" s="146"/>
      <c r="M137" s="147"/>
      <c r="N137" s="147"/>
      <c r="O137" s="148"/>
      <c r="P137" s="148"/>
    </row>
    <row r="138" spans="1:16" ht="12.75" customHeight="1">
      <c r="B138" s="6"/>
      <c r="E138" s="138"/>
      <c r="F138" s="6"/>
      <c r="I138" s="146"/>
      <c r="J138" s="147"/>
      <c r="K138" s="146"/>
      <c r="L138" s="146"/>
      <c r="M138" s="147"/>
      <c r="N138" s="147"/>
      <c r="O138" s="148"/>
      <c r="P138" s="148"/>
    </row>
    <row r="139" spans="1:16" ht="12.75" customHeight="1">
      <c r="B139" s="6"/>
      <c r="E139" s="138"/>
      <c r="F139" s="6"/>
      <c r="I139" s="146"/>
      <c r="J139" s="147"/>
      <c r="K139" s="146"/>
      <c r="L139" s="146"/>
      <c r="M139" s="147"/>
      <c r="N139" s="147"/>
      <c r="O139" s="148"/>
      <c r="P139" s="148"/>
    </row>
    <row r="140" spans="1:16" ht="12.75" customHeight="1">
      <c r="B140" s="6"/>
      <c r="E140" s="138"/>
      <c r="F140" s="6"/>
      <c r="I140" s="146"/>
      <c r="J140" s="147"/>
      <c r="K140" s="146"/>
      <c r="L140" s="146"/>
      <c r="M140" s="147"/>
      <c r="N140" s="147"/>
      <c r="O140" s="148"/>
      <c r="P140" s="148"/>
    </row>
    <row r="141" spans="1:16" ht="12.75" customHeight="1">
      <c r="B141" s="6"/>
      <c r="E141" s="138"/>
      <c r="F141" s="6"/>
      <c r="I141" s="146"/>
      <c r="J141" s="147"/>
      <c r="K141" s="146"/>
      <c r="L141" s="146"/>
      <c r="M141" s="147"/>
      <c r="N141" s="147"/>
      <c r="O141" s="148"/>
      <c r="P141" s="148"/>
    </row>
    <row r="142" spans="1:16" ht="12.75" customHeight="1">
      <c r="B142" s="6"/>
      <c r="E142" s="138"/>
      <c r="F142" s="6"/>
      <c r="I142" s="146"/>
      <c r="J142" s="147"/>
      <c r="K142" s="146"/>
      <c r="L142" s="146"/>
      <c r="M142" s="147"/>
      <c r="N142" s="147"/>
      <c r="O142" s="148"/>
      <c r="P142" s="148"/>
    </row>
    <row r="143" spans="1:16" ht="12.75" customHeight="1">
      <c r="B143" s="6"/>
      <c r="E143" s="138"/>
      <c r="F143" s="6"/>
      <c r="I143" s="146"/>
      <c r="J143" s="147"/>
      <c r="K143" s="146"/>
      <c r="L143" s="146"/>
      <c r="M143" s="147"/>
      <c r="N143" s="147"/>
      <c r="O143" s="148"/>
      <c r="P143" s="148"/>
    </row>
    <row r="144" spans="1:16" ht="12.75" customHeight="1">
      <c r="B144" s="6"/>
      <c r="E144" s="138"/>
      <c r="F144" s="6"/>
      <c r="I144" s="146"/>
      <c r="J144" s="147"/>
      <c r="K144" s="146"/>
      <c r="L144" s="146"/>
      <c r="M144" s="147"/>
      <c r="N144" s="147"/>
      <c r="O144" s="148"/>
      <c r="P144" s="148"/>
    </row>
    <row r="145" spans="2:16" ht="12.75" customHeight="1">
      <c r="B145" s="6"/>
      <c r="E145" s="138"/>
      <c r="F145" s="6"/>
      <c r="I145" s="146"/>
      <c r="J145" s="147"/>
      <c r="K145" s="146"/>
      <c r="L145" s="146"/>
      <c r="M145" s="147"/>
      <c r="N145" s="147"/>
      <c r="O145" s="148"/>
      <c r="P145" s="149"/>
    </row>
    <row r="146" spans="2:16" ht="12.75" customHeight="1">
      <c r="B146" s="6"/>
      <c r="E146" s="138"/>
      <c r="F146" s="6"/>
      <c r="I146" s="146"/>
      <c r="J146" s="147"/>
      <c r="K146" s="146"/>
      <c r="L146" s="146"/>
      <c r="M146" s="147"/>
      <c r="N146" s="147"/>
      <c r="O146" s="148"/>
      <c r="P146" s="148"/>
    </row>
    <row r="147" spans="2:16" ht="12.75" customHeight="1">
      <c r="B147" s="6"/>
      <c r="E147" s="138"/>
      <c r="F147" s="6"/>
      <c r="I147" s="146"/>
      <c r="J147" s="147"/>
      <c r="K147" s="146"/>
      <c r="L147" s="146"/>
      <c r="M147" s="147"/>
      <c r="N147" s="147"/>
      <c r="O147" s="148"/>
      <c r="P147" s="149"/>
    </row>
    <row r="148" spans="2:16" ht="12.75" customHeight="1">
      <c r="B148" s="6"/>
      <c r="E148" s="138"/>
      <c r="F148" s="6"/>
      <c r="I148" s="146"/>
      <c r="J148" s="147"/>
      <c r="K148" s="146"/>
      <c r="L148" s="146"/>
      <c r="M148" s="147"/>
      <c r="N148" s="147"/>
      <c r="O148" s="148"/>
      <c r="P148" s="148"/>
    </row>
    <row r="149" spans="2:16" ht="12.75" customHeight="1">
      <c r="B149" s="6"/>
      <c r="E149" s="138"/>
      <c r="F149" s="6"/>
      <c r="I149" s="146"/>
      <c r="J149" s="147"/>
      <c r="K149" s="146"/>
      <c r="L149" s="146"/>
      <c r="M149" s="147"/>
      <c r="N149" s="147"/>
      <c r="O149" s="148"/>
      <c r="P149" s="148"/>
    </row>
    <row r="150" spans="2:16" ht="12.75" customHeight="1">
      <c r="B150" s="6"/>
      <c r="E150" s="138"/>
      <c r="F150" s="6"/>
      <c r="I150" s="146"/>
      <c r="J150" s="147"/>
      <c r="K150" s="146"/>
      <c r="L150" s="146"/>
      <c r="M150" s="147"/>
      <c r="N150" s="147"/>
      <c r="O150" s="148"/>
      <c r="P150" s="148"/>
    </row>
    <row r="151" spans="2:16" ht="12.75" customHeight="1">
      <c r="B151" s="6"/>
      <c r="E151" s="138"/>
      <c r="F151" s="6"/>
      <c r="I151" s="146"/>
      <c r="J151" s="147"/>
      <c r="K151" s="146"/>
      <c r="L151" s="146"/>
      <c r="M151" s="147"/>
      <c r="N151" s="147"/>
      <c r="O151" s="148"/>
      <c r="P151" s="148"/>
    </row>
    <row r="152" spans="2:16" ht="12.75" customHeight="1">
      <c r="B152" s="6"/>
      <c r="E152" s="138"/>
      <c r="F152" s="6"/>
      <c r="I152" s="146"/>
      <c r="J152" s="147"/>
      <c r="K152" s="146"/>
      <c r="L152" s="146"/>
      <c r="M152" s="147"/>
      <c r="N152" s="147"/>
      <c r="O152" s="148"/>
      <c r="P152" s="148"/>
    </row>
    <row r="153" spans="2:16" ht="12.75" customHeight="1">
      <c r="B153" s="6"/>
      <c r="E153" s="138"/>
      <c r="F153" s="6"/>
      <c r="I153" s="146"/>
      <c r="J153" s="147"/>
      <c r="K153" s="146"/>
      <c r="L153" s="146"/>
      <c r="M153" s="147"/>
      <c r="N153" s="147"/>
      <c r="O153" s="148"/>
      <c r="P153" s="148"/>
    </row>
    <row r="154" spans="2:16" ht="12.75" customHeight="1">
      <c r="B154" s="6"/>
      <c r="E154" s="138"/>
      <c r="F154" s="6"/>
      <c r="I154" s="146"/>
      <c r="J154" s="147"/>
      <c r="K154" s="146"/>
      <c r="L154" s="146"/>
      <c r="M154" s="147"/>
      <c r="N154" s="147"/>
      <c r="O154" s="148"/>
      <c r="P154" s="148"/>
    </row>
    <row r="155" spans="2:16" ht="12.75" customHeight="1">
      <c r="B155" s="6"/>
      <c r="E155" s="138"/>
      <c r="F155" s="6"/>
      <c r="I155" s="146"/>
      <c r="J155" s="147"/>
      <c r="K155" s="146"/>
      <c r="L155" s="146"/>
      <c r="M155" s="147"/>
      <c r="N155" s="147"/>
      <c r="O155" s="148"/>
      <c r="P155" s="148"/>
    </row>
    <row r="156" spans="2:16" ht="12.75" customHeight="1">
      <c r="B156" s="6"/>
      <c r="E156" s="138"/>
      <c r="F156" s="6"/>
      <c r="I156" s="146"/>
      <c r="J156" s="147"/>
      <c r="K156" s="146"/>
      <c r="L156" s="146"/>
      <c r="M156" s="147"/>
      <c r="N156" s="147"/>
      <c r="O156" s="148"/>
      <c r="P156" s="148"/>
    </row>
    <row r="157" spans="2:16" ht="12.75" customHeight="1">
      <c r="B157" s="6"/>
      <c r="E157" s="138"/>
      <c r="F157" s="6"/>
      <c r="I157" s="146"/>
      <c r="J157" s="147"/>
      <c r="K157" s="146"/>
      <c r="L157" s="146"/>
      <c r="M157" s="147"/>
      <c r="N157" s="147"/>
      <c r="O157" s="148"/>
      <c r="P157" s="148"/>
    </row>
    <row r="158" spans="2:16" ht="12.75" customHeight="1">
      <c r="B158" s="6"/>
      <c r="E158" s="138"/>
      <c r="F158" s="6"/>
      <c r="I158" s="146"/>
      <c r="J158" s="147"/>
      <c r="K158" s="146"/>
      <c r="L158" s="146"/>
      <c r="M158" s="147"/>
      <c r="N158" s="147"/>
      <c r="O158" s="148"/>
      <c r="P158" s="148"/>
    </row>
    <row r="159" spans="2:16" ht="12.75" customHeight="1">
      <c r="B159" s="6"/>
      <c r="E159" s="138"/>
      <c r="F159" s="6"/>
      <c r="I159" s="146"/>
      <c r="J159" s="147"/>
      <c r="K159" s="146"/>
      <c r="L159" s="146"/>
      <c r="M159" s="147"/>
      <c r="N159" s="147"/>
      <c r="O159" s="148"/>
      <c r="P159" s="148"/>
    </row>
    <row r="160" spans="2:16" ht="12.75" customHeight="1">
      <c r="B160" s="6"/>
      <c r="E160" s="138"/>
      <c r="F160" s="6"/>
      <c r="I160" s="146"/>
      <c r="J160" s="147"/>
      <c r="K160" s="146"/>
      <c r="L160" s="146"/>
      <c r="M160" s="147"/>
      <c r="N160" s="147"/>
      <c r="O160" s="148"/>
      <c r="P160" s="148"/>
    </row>
    <row r="161" spans="2:16" ht="12.75" customHeight="1">
      <c r="B161" s="6"/>
      <c r="E161" s="138"/>
      <c r="F161" s="6"/>
      <c r="I161" s="146"/>
      <c r="J161" s="147"/>
      <c r="K161" s="146"/>
      <c r="L161" s="146"/>
      <c r="M161" s="147"/>
      <c r="N161" s="147"/>
      <c r="O161" s="148"/>
      <c r="P161" s="148"/>
    </row>
    <row r="162" spans="2:16" ht="12.75" customHeight="1">
      <c r="B162" s="6"/>
      <c r="E162" s="138"/>
      <c r="F162" s="6"/>
      <c r="I162" s="146"/>
      <c r="J162" s="147"/>
      <c r="K162" s="146"/>
      <c r="L162" s="146"/>
      <c r="M162" s="147"/>
      <c r="N162" s="147"/>
      <c r="O162" s="148"/>
      <c r="P162" s="148"/>
    </row>
    <row r="163" spans="2:16" ht="12.75" customHeight="1">
      <c r="B163" s="6"/>
      <c r="E163" s="138"/>
      <c r="F163" s="6"/>
      <c r="I163" s="146"/>
      <c r="J163" s="147"/>
      <c r="K163" s="146"/>
      <c r="L163" s="146"/>
      <c r="M163" s="147"/>
      <c r="N163" s="147"/>
      <c r="O163" s="148"/>
      <c r="P163" s="148"/>
    </row>
    <row r="164" spans="2:16" ht="12.75" customHeight="1">
      <c r="B164" s="6"/>
      <c r="E164" s="138"/>
      <c r="F164" s="6"/>
      <c r="I164" s="146"/>
      <c r="J164" s="147"/>
      <c r="K164" s="146"/>
      <c r="L164" s="146"/>
      <c r="M164" s="147"/>
      <c r="N164" s="147"/>
      <c r="O164" s="148"/>
      <c r="P164" s="148"/>
    </row>
    <row r="165" spans="2:16" ht="12.75" customHeight="1">
      <c r="B165" s="6"/>
      <c r="E165" s="138"/>
      <c r="F165" s="6"/>
      <c r="I165" s="146"/>
      <c r="J165" s="147"/>
      <c r="K165" s="146"/>
      <c r="L165" s="146"/>
      <c r="M165" s="147"/>
      <c r="N165" s="147"/>
      <c r="O165" s="148"/>
      <c r="P165" s="148"/>
    </row>
    <row r="166" spans="2:16" ht="12.75" customHeight="1">
      <c r="B166" s="6"/>
      <c r="E166" s="138"/>
      <c r="F166" s="6"/>
      <c r="I166" s="146"/>
      <c r="J166" s="147"/>
      <c r="K166" s="146"/>
      <c r="L166" s="146"/>
      <c r="M166" s="147"/>
      <c r="N166" s="147"/>
      <c r="O166" s="148"/>
      <c r="P166" s="148"/>
    </row>
    <row r="167" spans="2:16" ht="12.75" customHeight="1">
      <c r="B167" s="6"/>
      <c r="E167" s="138"/>
      <c r="F167" s="6"/>
      <c r="I167" s="146"/>
      <c r="J167" s="147"/>
      <c r="K167" s="146"/>
      <c r="L167" s="146"/>
      <c r="M167" s="147"/>
      <c r="N167" s="147"/>
      <c r="O167" s="148"/>
      <c r="P167" s="148"/>
    </row>
    <row r="168" spans="2:16" ht="12.75" customHeight="1">
      <c r="B168" s="6"/>
      <c r="E168" s="138"/>
      <c r="F168" s="6"/>
      <c r="I168" s="146"/>
      <c r="J168" s="147"/>
      <c r="K168" s="146"/>
      <c r="L168" s="146"/>
      <c r="M168" s="147"/>
      <c r="N168" s="147"/>
      <c r="O168" s="148"/>
      <c r="P168" s="148"/>
    </row>
    <row r="169" spans="2:16" ht="12.75" customHeight="1">
      <c r="B169" s="6"/>
      <c r="E169" s="138"/>
      <c r="F169" s="6"/>
      <c r="I169" s="146"/>
      <c r="J169" s="147"/>
      <c r="K169" s="146"/>
      <c r="L169" s="146"/>
      <c r="M169" s="147"/>
      <c r="N169" s="147"/>
      <c r="O169" s="148"/>
      <c r="P169" s="148"/>
    </row>
    <row r="170" spans="2:16" ht="12.75" customHeight="1">
      <c r="B170" s="6"/>
      <c r="E170" s="138"/>
      <c r="F170" s="6"/>
      <c r="I170" s="146"/>
      <c r="J170" s="147"/>
      <c r="K170" s="146"/>
      <c r="L170" s="146"/>
      <c r="M170" s="147"/>
      <c r="N170" s="147"/>
      <c r="O170" s="148"/>
      <c r="P170" s="148"/>
    </row>
    <row r="171" spans="2:16" ht="12.75" customHeight="1">
      <c r="B171" s="6"/>
      <c r="E171" s="138"/>
      <c r="F171" s="6"/>
      <c r="I171" s="146"/>
      <c r="J171" s="147"/>
      <c r="K171" s="146"/>
      <c r="L171" s="146"/>
      <c r="M171" s="147"/>
      <c r="N171" s="147"/>
      <c r="O171" s="148"/>
      <c r="P171" s="149"/>
    </row>
    <row r="172" spans="2:16" ht="12.75" customHeight="1">
      <c r="B172" s="6"/>
      <c r="E172" s="138"/>
      <c r="F172" s="6"/>
      <c r="I172" s="146"/>
      <c r="J172" s="147"/>
      <c r="K172" s="146"/>
      <c r="L172" s="146"/>
      <c r="M172" s="147"/>
      <c r="N172" s="147"/>
      <c r="O172" s="148"/>
      <c r="P172" s="148"/>
    </row>
    <row r="173" spans="2:16" ht="12.75" customHeight="1">
      <c r="B173" s="6"/>
      <c r="E173" s="138"/>
      <c r="F173" s="6"/>
      <c r="I173" s="146"/>
      <c r="J173" s="147"/>
      <c r="K173" s="146"/>
      <c r="L173" s="146"/>
      <c r="M173" s="147"/>
      <c r="N173" s="147"/>
      <c r="O173" s="148"/>
      <c r="P173" s="149"/>
    </row>
    <row r="174" spans="2:16" ht="12.75" customHeight="1">
      <c r="B174" s="6"/>
      <c r="E174" s="138"/>
      <c r="F174" s="6"/>
      <c r="I174" s="146"/>
      <c r="J174" s="147"/>
      <c r="K174" s="146"/>
      <c r="L174" s="146"/>
      <c r="M174" s="147"/>
      <c r="N174" s="147"/>
      <c r="O174" s="148"/>
      <c r="P174" s="148"/>
    </row>
    <row r="175" spans="2:16" ht="12.75" customHeight="1">
      <c r="B175" s="6"/>
      <c r="E175" s="138"/>
      <c r="F175" s="6"/>
      <c r="I175" s="146"/>
      <c r="J175" s="147"/>
      <c r="K175" s="146"/>
      <c r="L175" s="146"/>
      <c r="M175" s="147"/>
      <c r="N175" s="147"/>
      <c r="O175" s="148"/>
      <c r="P175" s="149"/>
    </row>
    <row r="176" spans="2:16" ht="12.75" customHeight="1">
      <c r="B176" s="6"/>
      <c r="E176" s="138"/>
      <c r="F176" s="6"/>
      <c r="I176" s="146"/>
      <c r="J176" s="147"/>
      <c r="K176" s="146"/>
      <c r="L176" s="146"/>
      <c r="M176" s="147"/>
      <c r="N176" s="147"/>
      <c r="O176" s="148"/>
      <c r="P176" s="149"/>
    </row>
    <row r="177" spans="2:16" ht="12.75" customHeight="1">
      <c r="B177" s="6"/>
      <c r="E177" s="138"/>
      <c r="F177" s="6"/>
      <c r="I177" s="146"/>
      <c r="J177" s="147"/>
      <c r="K177" s="146"/>
      <c r="L177" s="146"/>
      <c r="M177" s="147"/>
      <c r="N177" s="147"/>
      <c r="O177" s="148"/>
      <c r="P177" s="149"/>
    </row>
    <row r="178" spans="2:16" ht="12.75" customHeight="1">
      <c r="B178" s="6"/>
      <c r="E178" s="138"/>
      <c r="F178" s="6"/>
      <c r="I178" s="146"/>
      <c r="J178" s="147"/>
      <c r="K178" s="146"/>
      <c r="L178" s="146"/>
      <c r="M178" s="147"/>
      <c r="N178" s="147"/>
      <c r="O178" s="148"/>
      <c r="P178" s="149"/>
    </row>
    <row r="179" spans="2:16" ht="12.75" customHeight="1">
      <c r="B179" s="6"/>
      <c r="E179" s="138"/>
      <c r="F179" s="6"/>
      <c r="I179" s="146"/>
      <c r="J179" s="147"/>
      <c r="K179" s="146"/>
      <c r="L179" s="146"/>
      <c r="M179" s="147"/>
      <c r="N179" s="147"/>
      <c r="O179" s="148"/>
      <c r="P179" s="149"/>
    </row>
    <row r="180" spans="2:16" ht="12.75" customHeight="1">
      <c r="B180" s="6"/>
      <c r="E180" s="138"/>
      <c r="F180" s="6"/>
      <c r="I180" s="146"/>
      <c r="J180" s="147"/>
      <c r="K180" s="146"/>
      <c r="L180" s="146"/>
      <c r="M180" s="147"/>
      <c r="N180" s="147"/>
      <c r="O180" s="148"/>
      <c r="P180" s="149"/>
    </row>
    <row r="181" spans="2:16" ht="12.75" customHeight="1">
      <c r="B181" s="6"/>
      <c r="E181" s="138"/>
      <c r="F181" s="6"/>
      <c r="I181" s="146"/>
      <c r="J181" s="147"/>
      <c r="K181" s="146"/>
      <c r="L181" s="146"/>
      <c r="M181" s="147"/>
      <c r="N181" s="147"/>
      <c r="O181" s="148"/>
      <c r="P181" s="148"/>
    </row>
    <row r="182" spans="2:16" ht="12.75" customHeight="1">
      <c r="B182" s="6"/>
      <c r="E182" s="138"/>
      <c r="F182" s="6"/>
      <c r="I182" s="146"/>
      <c r="J182" s="147"/>
      <c r="K182" s="146"/>
      <c r="L182" s="146"/>
      <c r="M182" s="147"/>
      <c r="N182" s="147"/>
      <c r="O182" s="148"/>
      <c r="P182" s="149"/>
    </row>
    <row r="183" spans="2:16" ht="12.75" customHeight="1">
      <c r="B183" s="6"/>
      <c r="E183" s="138"/>
      <c r="F183" s="6"/>
      <c r="I183" s="146"/>
      <c r="J183" s="147"/>
      <c r="K183" s="146"/>
      <c r="L183" s="146"/>
      <c r="M183" s="147"/>
      <c r="N183" s="147"/>
      <c r="O183" s="148"/>
      <c r="P183" s="148"/>
    </row>
    <row r="184" spans="2:16" ht="12.75" customHeight="1">
      <c r="B184" s="6"/>
      <c r="E184" s="138"/>
      <c r="F184" s="6"/>
      <c r="I184" s="146"/>
      <c r="J184" s="147"/>
      <c r="K184" s="146"/>
      <c r="L184" s="146"/>
      <c r="M184" s="147"/>
      <c r="N184" s="147"/>
      <c r="O184" s="148"/>
      <c r="P184" s="148"/>
    </row>
    <row r="185" spans="2:16" ht="12.75" customHeight="1">
      <c r="B185" s="6"/>
      <c r="E185" s="138"/>
      <c r="F185" s="6"/>
      <c r="I185" s="146"/>
      <c r="J185" s="147"/>
      <c r="K185" s="146"/>
      <c r="L185" s="146"/>
      <c r="M185" s="147"/>
      <c r="N185" s="147"/>
      <c r="O185" s="148"/>
      <c r="P185" s="148"/>
    </row>
    <row r="186" spans="2:16" ht="12.75" customHeight="1">
      <c r="B186" s="6"/>
      <c r="E186" s="138"/>
      <c r="F186" s="6"/>
      <c r="I186" s="146"/>
      <c r="J186" s="147"/>
      <c r="K186" s="146"/>
      <c r="L186" s="146"/>
      <c r="M186" s="147"/>
      <c r="N186" s="147"/>
      <c r="O186" s="148"/>
      <c r="P186" s="148"/>
    </row>
    <row r="187" spans="2:16" ht="12.75" customHeight="1">
      <c r="B187" s="6"/>
      <c r="E187" s="138"/>
      <c r="F187" s="6"/>
      <c r="I187" s="146"/>
      <c r="J187" s="147"/>
      <c r="K187" s="146"/>
      <c r="L187" s="146"/>
      <c r="M187" s="147"/>
      <c r="N187" s="147"/>
      <c r="O187" s="148"/>
      <c r="P187" s="149"/>
    </row>
    <row r="188" spans="2:16" ht="12.75" customHeight="1">
      <c r="B188" s="6"/>
      <c r="E188" s="138"/>
      <c r="F188" s="6"/>
      <c r="I188" s="146"/>
      <c r="J188" s="147"/>
      <c r="K188" s="146"/>
      <c r="L188" s="146"/>
      <c r="M188" s="147"/>
      <c r="N188" s="147"/>
      <c r="O188" s="148"/>
      <c r="P188" s="149"/>
    </row>
    <row r="189" spans="2:16">
      <c r="B189" s="6"/>
      <c r="E189" s="138"/>
      <c r="F189" s="6"/>
    </row>
    <row r="190" spans="2:16">
      <c r="B190" s="6"/>
      <c r="E190" s="138"/>
      <c r="F190" s="6"/>
    </row>
    <row r="191" spans="2:16">
      <c r="B191" s="6"/>
      <c r="E191" s="138"/>
      <c r="F191" s="6"/>
    </row>
    <row r="192" spans="2:16">
      <c r="B192" s="6"/>
      <c r="E192" s="138"/>
      <c r="F192" s="6"/>
    </row>
    <row r="193" spans="2:6">
      <c r="B193" s="6"/>
      <c r="E193" s="138"/>
      <c r="F193" s="6"/>
    </row>
    <row r="194" spans="2:6">
      <c r="B194" s="6"/>
      <c r="E194" s="138"/>
      <c r="F194" s="6"/>
    </row>
    <row r="195" spans="2:6">
      <c r="B195" s="6"/>
      <c r="E195" s="138"/>
      <c r="F195" s="6"/>
    </row>
    <row r="196" spans="2:6">
      <c r="B196" s="6"/>
      <c r="E196" s="138"/>
      <c r="F196" s="6"/>
    </row>
    <row r="197" spans="2:6">
      <c r="B197" s="6"/>
      <c r="E197" s="138"/>
      <c r="F197" s="6"/>
    </row>
    <row r="198" spans="2:6">
      <c r="B198" s="6"/>
      <c r="E198" s="138"/>
      <c r="F198" s="6"/>
    </row>
    <row r="199" spans="2:6">
      <c r="B199" s="6"/>
      <c r="E199" s="138"/>
      <c r="F199" s="6"/>
    </row>
    <row r="200" spans="2:6">
      <c r="B200" s="6"/>
      <c r="E200" s="138"/>
      <c r="F200" s="6"/>
    </row>
    <row r="201" spans="2:6">
      <c r="B201" s="6"/>
      <c r="E201" s="138"/>
      <c r="F201" s="6"/>
    </row>
    <row r="202" spans="2:6">
      <c r="B202" s="6"/>
      <c r="E202" s="138"/>
      <c r="F202" s="6"/>
    </row>
    <row r="203" spans="2:6">
      <c r="B203" s="6"/>
      <c r="E203" s="138"/>
      <c r="F203" s="6"/>
    </row>
    <row r="204" spans="2:6">
      <c r="B204" s="6"/>
      <c r="E204" s="138"/>
      <c r="F204" s="6"/>
    </row>
    <row r="205" spans="2:6">
      <c r="B205" s="6"/>
      <c r="E205" s="138"/>
      <c r="F205" s="6"/>
    </row>
    <row r="206" spans="2:6">
      <c r="B206" s="6"/>
      <c r="E206" s="138"/>
      <c r="F206" s="6"/>
    </row>
    <row r="207" spans="2:6">
      <c r="B207" s="6"/>
      <c r="E207" s="138"/>
      <c r="F207" s="6"/>
    </row>
    <row r="208" spans="2:6">
      <c r="B208" s="6"/>
      <c r="E208" s="138"/>
      <c r="F208" s="6"/>
    </row>
    <row r="209" spans="2:6">
      <c r="B209" s="6"/>
      <c r="E209" s="138"/>
      <c r="F209" s="6"/>
    </row>
    <row r="210" spans="2:6">
      <c r="B210" s="6"/>
      <c r="E210" s="138"/>
      <c r="F210" s="6"/>
    </row>
    <row r="211" spans="2:6">
      <c r="B211" s="6"/>
      <c r="E211" s="138"/>
      <c r="F211" s="6"/>
    </row>
    <row r="212" spans="2:6">
      <c r="B212" s="6"/>
      <c r="E212" s="138"/>
      <c r="F212" s="6"/>
    </row>
    <row r="213" spans="2:6">
      <c r="B213" s="6"/>
      <c r="E213" s="138"/>
      <c r="F213" s="6"/>
    </row>
    <row r="214" spans="2:6">
      <c r="B214" s="6"/>
      <c r="E214" s="138"/>
      <c r="F214" s="6"/>
    </row>
    <row r="215" spans="2:6">
      <c r="B215" s="6"/>
      <c r="E215" s="138"/>
      <c r="F215" s="6"/>
    </row>
    <row r="216" spans="2:6">
      <c r="B216" s="6"/>
      <c r="E216" s="138"/>
      <c r="F216" s="6"/>
    </row>
    <row r="217" spans="2:6">
      <c r="B217" s="6"/>
      <c r="E217" s="138"/>
      <c r="F217" s="6"/>
    </row>
    <row r="218" spans="2:6">
      <c r="B218" s="6"/>
      <c r="E218" s="138"/>
      <c r="F218" s="6"/>
    </row>
    <row r="219" spans="2:6">
      <c r="B219" s="6"/>
      <c r="E219" s="138"/>
      <c r="F219" s="6"/>
    </row>
    <row r="220" spans="2:6">
      <c r="B220" s="6"/>
      <c r="E220" s="138"/>
      <c r="F220" s="6"/>
    </row>
    <row r="221" spans="2:6">
      <c r="B221" s="6"/>
      <c r="E221" s="138"/>
      <c r="F221" s="6"/>
    </row>
    <row r="222" spans="2:6">
      <c r="B222" s="6"/>
      <c r="E222" s="138"/>
      <c r="F222" s="6"/>
    </row>
    <row r="223" spans="2:6">
      <c r="B223" s="6"/>
      <c r="E223" s="138"/>
      <c r="F223" s="6"/>
    </row>
    <row r="224" spans="2:6">
      <c r="B224" s="6"/>
      <c r="E224" s="138"/>
      <c r="F224" s="6"/>
    </row>
    <row r="225" spans="2:6">
      <c r="B225" s="6"/>
      <c r="E225" s="138"/>
      <c r="F225" s="6"/>
    </row>
    <row r="226" spans="2:6">
      <c r="B226" s="6"/>
      <c r="E226" s="138"/>
      <c r="F226" s="6"/>
    </row>
    <row r="227" spans="2:6">
      <c r="B227" s="6"/>
      <c r="E227" s="138"/>
      <c r="F227" s="6"/>
    </row>
    <row r="228" spans="2:6">
      <c r="B228" s="6"/>
      <c r="E228" s="138"/>
      <c r="F228" s="6"/>
    </row>
    <row r="229" spans="2:6">
      <c r="B229" s="6"/>
      <c r="E229" s="138"/>
      <c r="F229" s="6"/>
    </row>
    <row r="230" spans="2:6">
      <c r="B230" s="6"/>
      <c r="E230" s="138"/>
      <c r="F230" s="6"/>
    </row>
    <row r="231" spans="2:6">
      <c r="B231" s="6"/>
      <c r="E231" s="138"/>
      <c r="F231" s="6"/>
    </row>
    <row r="232" spans="2:6">
      <c r="B232" s="6"/>
      <c r="E232" s="138"/>
      <c r="F232" s="6"/>
    </row>
    <row r="233" spans="2:6">
      <c r="B233" s="6"/>
      <c r="E233" s="138"/>
      <c r="F233" s="6"/>
    </row>
    <row r="234" spans="2:6">
      <c r="B234" s="6"/>
      <c r="E234" s="138"/>
      <c r="F234" s="6"/>
    </row>
    <row r="235" spans="2:6">
      <c r="B235" s="6"/>
      <c r="E235" s="138"/>
      <c r="F235" s="6"/>
    </row>
    <row r="236" spans="2:6">
      <c r="B236" s="6"/>
      <c r="E236" s="138"/>
      <c r="F236" s="6"/>
    </row>
    <row r="237" spans="2:6">
      <c r="B237" s="6"/>
      <c r="E237" s="138"/>
      <c r="F237" s="6"/>
    </row>
    <row r="238" spans="2:6">
      <c r="B238" s="6"/>
      <c r="E238" s="138"/>
      <c r="F238" s="6"/>
    </row>
    <row r="239" spans="2:6">
      <c r="B239" s="6"/>
      <c r="E239" s="138"/>
      <c r="F239" s="6"/>
    </row>
    <row r="240" spans="2:6">
      <c r="B240" s="6"/>
      <c r="E240" s="138"/>
      <c r="F240" s="6"/>
    </row>
    <row r="241" spans="2:6">
      <c r="B241" s="6"/>
      <c r="E241" s="138"/>
      <c r="F241" s="6"/>
    </row>
    <row r="242" spans="2:6">
      <c r="B242" s="6"/>
      <c r="E242" s="138"/>
      <c r="F242" s="6"/>
    </row>
    <row r="243" spans="2:6">
      <c r="B243" s="6"/>
      <c r="E243" s="138"/>
      <c r="F243" s="6"/>
    </row>
    <row r="244" spans="2:6">
      <c r="B244" s="6"/>
      <c r="E244" s="138"/>
      <c r="F244" s="6"/>
    </row>
    <row r="245" spans="2:6">
      <c r="B245" s="6"/>
      <c r="E245" s="138"/>
      <c r="F245" s="6"/>
    </row>
    <row r="246" spans="2:6">
      <c r="B246" s="6"/>
      <c r="E246" s="138"/>
      <c r="F246" s="6"/>
    </row>
    <row r="247" spans="2:6">
      <c r="B247" s="6"/>
      <c r="E247" s="138"/>
      <c r="F247" s="6"/>
    </row>
    <row r="248" spans="2:6">
      <c r="B248" s="6"/>
      <c r="E248" s="138"/>
      <c r="F248" s="6"/>
    </row>
    <row r="249" spans="2:6">
      <c r="B249" s="6"/>
      <c r="E249" s="138"/>
      <c r="F249" s="6"/>
    </row>
    <row r="250" spans="2:6">
      <c r="B250" s="6"/>
      <c r="E250" s="138"/>
      <c r="F250" s="6"/>
    </row>
    <row r="251" spans="2:6">
      <c r="B251" s="6"/>
      <c r="E251" s="138"/>
      <c r="F251" s="6"/>
    </row>
    <row r="252" spans="2:6">
      <c r="B252" s="6"/>
      <c r="E252" s="138"/>
      <c r="F252" s="6"/>
    </row>
    <row r="253" spans="2:6">
      <c r="B253" s="6"/>
      <c r="E253" s="138"/>
      <c r="F253" s="6"/>
    </row>
    <row r="254" spans="2:6">
      <c r="B254" s="6"/>
      <c r="E254" s="138"/>
      <c r="F254" s="6"/>
    </row>
    <row r="255" spans="2:6">
      <c r="B255" s="6"/>
      <c r="E255" s="138"/>
      <c r="F255" s="6"/>
    </row>
    <row r="256" spans="2:6">
      <c r="B256" s="6"/>
      <c r="E256" s="138"/>
      <c r="F256" s="6"/>
    </row>
    <row r="257" spans="2:6">
      <c r="B257" s="6"/>
      <c r="E257" s="138"/>
      <c r="F257" s="6"/>
    </row>
    <row r="258" spans="2:6">
      <c r="B258" s="6"/>
      <c r="E258" s="138"/>
      <c r="F258" s="6"/>
    </row>
    <row r="259" spans="2:6">
      <c r="B259" s="6"/>
      <c r="E259" s="138"/>
      <c r="F259" s="6"/>
    </row>
    <row r="260" spans="2:6">
      <c r="B260" s="6"/>
      <c r="E260" s="138"/>
      <c r="F260" s="6"/>
    </row>
    <row r="261" spans="2:6">
      <c r="B261" s="6"/>
      <c r="E261" s="138"/>
      <c r="F261" s="6"/>
    </row>
    <row r="262" spans="2:6">
      <c r="B262" s="6"/>
      <c r="E262" s="138"/>
      <c r="F262" s="6"/>
    </row>
    <row r="263" spans="2:6">
      <c r="B263" s="6"/>
      <c r="E263" s="138"/>
      <c r="F263" s="6"/>
    </row>
    <row r="264" spans="2:6">
      <c r="B264" s="6"/>
      <c r="E264" s="138"/>
      <c r="F264" s="6"/>
    </row>
    <row r="265" spans="2:6">
      <c r="B265" s="6"/>
      <c r="E265" s="138"/>
      <c r="F265" s="6"/>
    </row>
    <row r="266" spans="2:6">
      <c r="B266" s="6"/>
      <c r="E266" s="138"/>
      <c r="F266" s="6"/>
    </row>
    <row r="267" spans="2:6">
      <c r="B267" s="6"/>
      <c r="E267" s="138"/>
      <c r="F267" s="6"/>
    </row>
    <row r="268" spans="2:6">
      <c r="B268" s="6"/>
      <c r="E268" s="138"/>
      <c r="F268" s="6"/>
    </row>
    <row r="269" spans="2:6">
      <c r="B269" s="6"/>
      <c r="E269" s="138"/>
      <c r="F269" s="6"/>
    </row>
    <row r="270" spans="2:6">
      <c r="B270" s="6"/>
      <c r="E270" s="138"/>
      <c r="F270" s="6"/>
    </row>
    <row r="271" spans="2:6">
      <c r="B271" s="6"/>
      <c r="E271" s="138"/>
      <c r="F271" s="6"/>
    </row>
    <row r="272" spans="2:6">
      <c r="B272" s="6"/>
      <c r="E272" s="138"/>
      <c r="F272" s="6"/>
    </row>
    <row r="273" spans="2:6">
      <c r="B273" s="6"/>
      <c r="E273" s="138"/>
      <c r="F273" s="6"/>
    </row>
    <row r="274" spans="2:6">
      <c r="B274" s="6"/>
      <c r="E274" s="138"/>
      <c r="F274" s="6"/>
    </row>
    <row r="275" spans="2:6">
      <c r="B275" s="6"/>
      <c r="E275" s="138"/>
      <c r="F275" s="6"/>
    </row>
    <row r="276" spans="2:6">
      <c r="B276" s="6"/>
      <c r="E276" s="138"/>
      <c r="F276" s="6"/>
    </row>
    <row r="277" spans="2:6">
      <c r="B277" s="6"/>
      <c r="E277" s="138"/>
      <c r="F277" s="6"/>
    </row>
    <row r="278" spans="2:6">
      <c r="B278" s="6"/>
      <c r="E278" s="138"/>
      <c r="F278" s="6"/>
    </row>
    <row r="279" spans="2:6">
      <c r="B279" s="6"/>
      <c r="E279" s="138"/>
      <c r="F279" s="6"/>
    </row>
    <row r="280" spans="2:6">
      <c r="B280" s="6"/>
      <c r="E280" s="138"/>
      <c r="F280" s="6"/>
    </row>
    <row r="281" spans="2:6">
      <c r="B281" s="6"/>
      <c r="E281" s="138"/>
      <c r="F281" s="6"/>
    </row>
    <row r="282" spans="2:6">
      <c r="B282" s="6"/>
      <c r="E282" s="138"/>
      <c r="F282" s="6"/>
    </row>
    <row r="283" spans="2:6">
      <c r="B283" s="6"/>
      <c r="E283" s="138"/>
      <c r="F283" s="6"/>
    </row>
    <row r="284" spans="2:6">
      <c r="B284" s="6"/>
      <c r="E284" s="138"/>
      <c r="F284" s="6"/>
    </row>
    <row r="285" spans="2:6">
      <c r="B285" s="6"/>
      <c r="E285" s="138"/>
      <c r="F285" s="6"/>
    </row>
    <row r="286" spans="2:6">
      <c r="B286" s="6"/>
      <c r="E286" s="138"/>
      <c r="F286" s="6"/>
    </row>
    <row r="287" spans="2:6">
      <c r="B287" s="6"/>
      <c r="E287" s="138"/>
      <c r="F287" s="6"/>
    </row>
    <row r="288" spans="2:6">
      <c r="B288" s="6"/>
      <c r="E288" s="138"/>
      <c r="F288" s="6"/>
    </row>
    <row r="289" spans="2:6">
      <c r="B289" s="6"/>
      <c r="E289" s="138"/>
      <c r="F289" s="6"/>
    </row>
    <row r="290" spans="2:6">
      <c r="B290" s="6"/>
      <c r="E290" s="138"/>
      <c r="F290" s="6"/>
    </row>
    <row r="291" spans="2:6">
      <c r="B291" s="6"/>
      <c r="E291" s="138"/>
      <c r="F291" s="6"/>
    </row>
    <row r="292" spans="2:6">
      <c r="B292" s="6"/>
      <c r="E292" s="138"/>
      <c r="F292" s="6"/>
    </row>
    <row r="293" spans="2:6">
      <c r="B293" s="6"/>
      <c r="E293" s="138"/>
      <c r="F293" s="6"/>
    </row>
    <row r="294" spans="2:6">
      <c r="B294" s="6"/>
      <c r="E294" s="138"/>
      <c r="F294" s="6"/>
    </row>
    <row r="295" spans="2:6">
      <c r="B295" s="6"/>
      <c r="E295" s="138"/>
      <c r="F295" s="6"/>
    </row>
    <row r="296" spans="2:6">
      <c r="B296" s="6"/>
      <c r="E296" s="138"/>
      <c r="F296" s="6"/>
    </row>
    <row r="297" spans="2:6">
      <c r="B297" s="6"/>
      <c r="E297" s="138"/>
      <c r="F297" s="6"/>
    </row>
    <row r="298" spans="2:6">
      <c r="B298" s="6"/>
      <c r="E298" s="138"/>
      <c r="F298" s="6"/>
    </row>
    <row r="299" spans="2:6">
      <c r="B299" s="6"/>
      <c r="E299" s="138"/>
      <c r="F299" s="6"/>
    </row>
    <row r="300" spans="2:6">
      <c r="B300" s="6"/>
      <c r="E300" s="138"/>
      <c r="F300" s="6"/>
    </row>
    <row r="301" spans="2:6">
      <c r="B301" s="6"/>
      <c r="E301" s="138"/>
      <c r="F301" s="6"/>
    </row>
    <row r="302" spans="2:6">
      <c r="B302" s="6"/>
      <c r="E302" s="138"/>
      <c r="F302" s="6"/>
    </row>
    <row r="303" spans="2:6">
      <c r="B303" s="6"/>
      <c r="E303" s="138"/>
      <c r="F303" s="6"/>
    </row>
    <row r="304" spans="2:6">
      <c r="B304" s="6"/>
      <c r="E304" s="138"/>
      <c r="F304" s="6"/>
    </row>
    <row r="305" spans="2:6">
      <c r="B305" s="6"/>
      <c r="E305" s="138"/>
      <c r="F305" s="6"/>
    </row>
    <row r="306" spans="2:6">
      <c r="B306" s="6"/>
      <c r="E306" s="138"/>
      <c r="F306" s="6"/>
    </row>
    <row r="307" spans="2:6">
      <c r="B307" s="6"/>
      <c r="E307" s="138"/>
      <c r="F307" s="6"/>
    </row>
    <row r="308" spans="2:6">
      <c r="B308" s="6"/>
      <c r="E308" s="138"/>
      <c r="F308" s="6"/>
    </row>
    <row r="309" spans="2:6">
      <c r="B309" s="6"/>
      <c r="E309" s="138"/>
      <c r="F309" s="6"/>
    </row>
    <row r="310" spans="2:6">
      <c r="B310" s="6"/>
      <c r="E310" s="138"/>
      <c r="F310" s="6"/>
    </row>
    <row r="311" spans="2:6">
      <c r="B311" s="6"/>
      <c r="E311" s="138"/>
      <c r="F311" s="6"/>
    </row>
    <row r="312" spans="2:6">
      <c r="B312" s="6"/>
      <c r="E312" s="138"/>
      <c r="F312" s="6"/>
    </row>
    <row r="313" spans="2:6">
      <c r="B313" s="6"/>
      <c r="E313" s="138"/>
      <c r="F313" s="6"/>
    </row>
    <row r="314" spans="2:6">
      <c r="B314" s="6"/>
      <c r="E314" s="138"/>
      <c r="F314" s="6"/>
    </row>
    <row r="315" spans="2:6">
      <c r="B315" s="6"/>
      <c r="E315" s="138"/>
      <c r="F315" s="6"/>
    </row>
    <row r="316" spans="2:6">
      <c r="B316" s="6"/>
      <c r="E316" s="138"/>
      <c r="F316" s="6"/>
    </row>
    <row r="317" spans="2:6">
      <c r="B317" s="6"/>
      <c r="E317" s="138"/>
      <c r="F317" s="6"/>
    </row>
    <row r="318" spans="2:6">
      <c r="B318" s="6"/>
      <c r="E318" s="138"/>
      <c r="F318" s="6"/>
    </row>
    <row r="319" spans="2:6">
      <c r="B319" s="6"/>
      <c r="E319" s="138"/>
      <c r="F319" s="6"/>
    </row>
    <row r="320" spans="2:6">
      <c r="B320" s="6"/>
      <c r="E320" s="138"/>
      <c r="F320" s="6"/>
    </row>
    <row r="321" spans="2:6">
      <c r="B321" s="6"/>
      <c r="E321" s="138"/>
      <c r="F321" s="6"/>
    </row>
    <row r="322" spans="2:6">
      <c r="B322" s="6"/>
      <c r="E322" s="138"/>
      <c r="F322" s="6"/>
    </row>
    <row r="323" spans="2:6">
      <c r="B323" s="6"/>
      <c r="E323" s="138"/>
      <c r="F323" s="6"/>
    </row>
    <row r="324" spans="2:6">
      <c r="B324" s="6"/>
      <c r="E324" s="138"/>
      <c r="F324" s="6"/>
    </row>
    <row r="325" spans="2:6">
      <c r="B325" s="6"/>
      <c r="E325" s="138"/>
      <c r="F325" s="6"/>
    </row>
    <row r="326" spans="2:6">
      <c r="B326" s="6"/>
      <c r="E326" s="138"/>
      <c r="F326" s="6"/>
    </row>
    <row r="327" spans="2:6">
      <c r="B327" s="6"/>
      <c r="E327" s="138"/>
      <c r="F327" s="6"/>
    </row>
    <row r="328" spans="2:6">
      <c r="B328" s="6"/>
      <c r="E328" s="138"/>
      <c r="F328" s="6"/>
    </row>
    <row r="329" spans="2:6">
      <c r="B329" s="6"/>
      <c r="E329" s="138"/>
      <c r="F329" s="6"/>
    </row>
    <row r="330" spans="2:6">
      <c r="B330" s="6"/>
      <c r="E330" s="138"/>
      <c r="F330" s="6"/>
    </row>
    <row r="331" spans="2:6">
      <c r="B331" s="6"/>
      <c r="E331" s="138"/>
      <c r="F331" s="6"/>
    </row>
    <row r="332" spans="2:6">
      <c r="B332" s="6"/>
      <c r="E332" s="138"/>
      <c r="F332" s="6"/>
    </row>
    <row r="333" spans="2:6">
      <c r="B333" s="6"/>
      <c r="E333" s="138"/>
      <c r="F333" s="6"/>
    </row>
    <row r="334" spans="2:6">
      <c r="B334" s="6"/>
      <c r="E334" s="138"/>
      <c r="F334" s="6"/>
    </row>
    <row r="335" spans="2:6">
      <c r="B335" s="6"/>
      <c r="E335" s="138"/>
      <c r="F335" s="6"/>
    </row>
    <row r="336" spans="2:6">
      <c r="B336" s="6"/>
      <c r="E336" s="138"/>
      <c r="F336" s="6"/>
    </row>
    <row r="337" spans="2:6">
      <c r="B337" s="6"/>
      <c r="E337" s="138"/>
      <c r="F337" s="6"/>
    </row>
    <row r="338" spans="2:6">
      <c r="B338" s="6"/>
      <c r="E338" s="138"/>
      <c r="F338" s="6"/>
    </row>
    <row r="339" spans="2:6">
      <c r="B339" s="6"/>
      <c r="E339" s="138"/>
      <c r="F339" s="6"/>
    </row>
    <row r="340" spans="2:6">
      <c r="B340" s="6"/>
      <c r="E340" s="138"/>
      <c r="F340" s="6"/>
    </row>
    <row r="341" spans="2:6">
      <c r="B341" s="6"/>
      <c r="E341" s="138"/>
      <c r="F341" s="6"/>
    </row>
    <row r="342" spans="2:6">
      <c r="B342" s="6"/>
      <c r="E342" s="138"/>
      <c r="F342" s="6"/>
    </row>
    <row r="343" spans="2:6">
      <c r="B343" s="6"/>
      <c r="E343" s="138"/>
      <c r="F343" s="6"/>
    </row>
    <row r="344" spans="2:6">
      <c r="B344" s="6"/>
      <c r="E344" s="138"/>
      <c r="F344" s="6"/>
    </row>
    <row r="345" spans="2:6">
      <c r="B345" s="6"/>
      <c r="E345" s="138"/>
      <c r="F345" s="6"/>
    </row>
    <row r="346" spans="2:6">
      <c r="B346" s="6"/>
      <c r="E346" s="138"/>
      <c r="F346" s="6"/>
    </row>
    <row r="347" spans="2:6">
      <c r="B347" s="6"/>
      <c r="E347" s="138"/>
      <c r="F347" s="6"/>
    </row>
    <row r="348" spans="2:6">
      <c r="B348" s="6"/>
      <c r="E348" s="138"/>
      <c r="F348" s="6"/>
    </row>
    <row r="349" spans="2:6">
      <c r="B349" s="6"/>
      <c r="E349" s="138"/>
      <c r="F349" s="6"/>
    </row>
    <row r="350" spans="2:6">
      <c r="B350" s="6"/>
      <c r="E350" s="138"/>
      <c r="F350" s="6"/>
    </row>
    <row r="351" spans="2:6">
      <c r="B351" s="6"/>
      <c r="E351" s="138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9" type="noConversion"/>
  <hyperlinks>
    <hyperlink ref="A3" r:id="rId1" xr:uid="{00000000-0004-0000-0600-000000000000}"/>
    <hyperlink ref="P103" r:id="rId2" display="http://www.konkoly.hu/cgi-bin/IBVS?567" xr:uid="{00000000-0004-0000-0600-000001000000}"/>
    <hyperlink ref="P113" r:id="rId3" display="http://www.konkoly.hu/cgi-bin/IBVS?567" xr:uid="{00000000-0004-0000-0600-000002000000}"/>
    <hyperlink ref="P33" r:id="rId4" display="http://www.konkoly.hu/cgi-bin/IBVS?567" xr:uid="{00000000-0004-0000-0600-000003000000}"/>
    <hyperlink ref="P14" r:id="rId5" display="http://www.konkoly.hu/cgi-bin/IBVS?567" xr:uid="{00000000-0004-0000-0600-000004000000}"/>
    <hyperlink ref="P15" r:id="rId6" display="http://www.konkoly.hu/cgi-bin/IBVS?567" xr:uid="{00000000-0004-0000-0600-000005000000}"/>
    <hyperlink ref="P16" r:id="rId7" display="http://www.konkoly.hu/cgi-bin/IBVS?567" xr:uid="{00000000-0004-0000-0600-000006000000}"/>
    <hyperlink ref="P17" r:id="rId8" display="http://www.konkoly.hu/cgi-bin/IBVS?567" xr:uid="{00000000-0004-0000-0600-000007000000}"/>
    <hyperlink ref="P18" r:id="rId9" display="http://www.konkoly.hu/cgi-bin/IBVS?567" xr:uid="{00000000-0004-0000-0600-000008000000}"/>
    <hyperlink ref="P19" r:id="rId10" display="http://www.konkoly.hu/cgi-bin/IBVS?567" xr:uid="{00000000-0004-0000-0600-000009000000}"/>
    <hyperlink ref="P20" r:id="rId11" display="http://www.konkoly.hu/cgi-bin/IBVS?567" xr:uid="{00000000-0004-0000-0600-00000A000000}"/>
    <hyperlink ref="P21" r:id="rId12" display="http://www.konkoly.hu/cgi-bin/IBVS?567" xr:uid="{00000000-0004-0000-0600-00000B000000}"/>
    <hyperlink ref="P22" r:id="rId13" display="http://www.konkoly.hu/cgi-bin/IBVS?567" xr:uid="{00000000-0004-0000-0600-00000C000000}"/>
    <hyperlink ref="P28" r:id="rId14" display="http://www.konkoly.hu/cgi-bin/IBVS?567" xr:uid="{00000000-0004-0000-0600-00000D000000}"/>
    <hyperlink ref="P29" r:id="rId15" display="http://www.konkoly.hu/cgi-bin/IBVS?567" xr:uid="{00000000-0004-0000-0600-00000E000000}"/>
    <hyperlink ref="P30" r:id="rId16" display="http://www.konkoly.hu/cgi-bin/IBVS?567" xr:uid="{00000000-0004-0000-0600-00000F000000}"/>
    <hyperlink ref="P31" r:id="rId17" display="http://www.konkoly.hu/cgi-bin/IBVS?449" xr:uid="{00000000-0004-0000-0600-000010000000}"/>
    <hyperlink ref="P114" r:id="rId18" display="http://www.konkoly.hu/cgi-bin/IBVS?567" xr:uid="{00000000-0004-0000-0600-000011000000}"/>
    <hyperlink ref="P35" r:id="rId19" display="http://www.konkoly.hu/cgi-bin/IBVS?567" xr:uid="{00000000-0004-0000-0600-000012000000}"/>
    <hyperlink ref="P11" r:id="rId20" display="http://www.bav-astro.de/sfs/BAVM_link.php?BAVMnr=31" xr:uid="{00000000-0004-0000-0600-000013000000}"/>
    <hyperlink ref="P134" r:id="rId21" display="http://www.bav-astro.de/sfs/BAVM_link.php?BAVMnr=31" xr:uid="{00000000-0004-0000-0600-000014000000}"/>
    <hyperlink ref="P55" r:id="rId22" display="http://www.bav-astro.de/sfs/BAVM_link.php?BAVMnr=36" xr:uid="{00000000-0004-0000-0600-000015000000}"/>
    <hyperlink ref="P127" r:id="rId23" display="http://www.bav-astro.de/sfs/BAVM_link.php?BAVMnr=36" xr:uid="{00000000-0004-0000-0600-000016000000}"/>
    <hyperlink ref="P34" r:id="rId24" display="http://www.bav-astro.de/sfs/BAVM_link.php?BAVMnr=38" xr:uid="{00000000-0004-0000-0600-000017000000}"/>
    <hyperlink ref="P60" r:id="rId25" display="http://www.bav-astro.de/sfs/BAVM_link.php?BAVMnr=62" xr:uid="{00000000-0004-0000-0600-000018000000}"/>
    <hyperlink ref="P54" r:id="rId26" display="http://www.bav-astro.de/sfs/BAVM_link.php?BAVMnr=62" xr:uid="{00000000-0004-0000-0600-000019000000}"/>
    <hyperlink ref="P62" r:id="rId27" display="http://www.bav-astro.de/sfs/BAVM_link.php?BAVMnr=152" xr:uid="{00000000-0004-0000-0600-00001A000000}"/>
    <hyperlink ref="P64" r:id="rId28" display="http://www.bav-astro.de/sfs/BAVM_link.php?BAVMnr=152" xr:uid="{00000000-0004-0000-0600-00001B000000}"/>
    <hyperlink ref="P65" r:id="rId29" display="http://www.konkoly.hu/cgi-bin/IBVS?5341" xr:uid="{00000000-0004-0000-0600-00001C000000}"/>
    <hyperlink ref="P66" r:id="rId30" display="http://www.konkoly.hu/cgi-bin/IBVS?5341" xr:uid="{00000000-0004-0000-0600-00001D000000}"/>
    <hyperlink ref="P67" r:id="rId31" display="http://www.konkoly.hu/cgi-bin/IBVS?5378" xr:uid="{00000000-0004-0000-0600-00001E000000}"/>
    <hyperlink ref="P68" r:id="rId32" display="http://www.konkoly.hu/cgi-bin/IBVS?5493" xr:uid="{00000000-0004-0000-0600-00001F000000}"/>
    <hyperlink ref="P69" r:id="rId33" display="http://www.bav-astro.de/sfs/BAVM_link.php?BAVMnr=172" xr:uid="{00000000-0004-0000-0600-000020000000}"/>
    <hyperlink ref="P71" r:id="rId34" display="http://www.konkoly.hu/cgi-bin/IBVS?5694" xr:uid="{00000000-0004-0000-0600-000021000000}"/>
    <hyperlink ref="P72" r:id="rId35" display="http://vsolj.cetus-net.org/no43.pdf" xr:uid="{00000000-0004-0000-0600-000022000000}"/>
    <hyperlink ref="P58" r:id="rId36" display="http://www.konkoly.hu/cgi-bin/IBVS?5603" xr:uid="{00000000-0004-0000-0600-000023000000}"/>
    <hyperlink ref="P82" r:id="rId37" display="http://www.konkoly.hu/cgi-bin/IBVS?5843" xr:uid="{00000000-0004-0000-0600-000024000000}"/>
    <hyperlink ref="P130" r:id="rId38" display="http://www.konkoly.hu/cgi-bin/IBVS?5843" xr:uid="{00000000-0004-0000-0600-000025000000}"/>
    <hyperlink ref="P83" r:id="rId39" display="http://www.bav-astro.de/sfs/BAVM_link.php?BAVMnr=178" xr:uid="{00000000-0004-0000-0600-000026000000}"/>
    <hyperlink ref="P76" r:id="rId40" display="http://www.bav-astro.de/sfs/BAVM_link.php?BAVMnr=173" xr:uid="{00000000-0004-0000-0600-000027000000}"/>
    <hyperlink ref="P77" r:id="rId41" display="http://www.konkoly.hu/cgi-bin/IBVS?5694" xr:uid="{00000000-0004-0000-0600-000028000000}"/>
    <hyperlink ref="P78" r:id="rId42" display="http://www.bav-astro.de/sfs/BAVM_link.php?BAVMnr=173" xr:uid="{00000000-0004-0000-0600-000029000000}"/>
    <hyperlink ref="P79" r:id="rId43" display="http://www.konkoly.hu/cgi-bin/IBVS?5814" xr:uid="{00000000-0004-0000-0600-00002A000000}"/>
    <hyperlink ref="P80" r:id="rId44" display="http://www.konkoly.hu/cgi-bin/IBVS?5754" xr:uid="{00000000-0004-0000-0600-00002B000000}"/>
    <hyperlink ref="P81" r:id="rId45" display="http://vsolj.cetus-net.org/no45.pdf" xr:uid="{00000000-0004-0000-0600-00002C000000}"/>
    <hyperlink ref="P73" r:id="rId46" display="http://vsolj.cetus-net.org/no46.pdf" xr:uid="{00000000-0004-0000-0600-00002D000000}"/>
    <hyperlink ref="P118" r:id="rId47" display="http://www.bav-astro.de/sfs/BAVM_link.php?BAVMnr=186" xr:uid="{00000000-0004-0000-0600-00002E000000}"/>
    <hyperlink ref="P61" r:id="rId48" display="http://www.bav-astro.de/sfs/BAVM_link.php?BAVMnr=186" xr:uid="{00000000-0004-0000-0600-00002F000000}"/>
    <hyperlink ref="P85" r:id="rId49" display="http://vsolj.cetus-net.org/no46.pdf" xr:uid="{00000000-0004-0000-0600-000030000000}"/>
    <hyperlink ref="P75" r:id="rId50" display="http://www.konkoly.hu/cgi-bin/IBVS?5887" xr:uid="{00000000-0004-0000-0600-000031000000}"/>
    <hyperlink ref="P121" r:id="rId51" display="http://www.konkoly.hu/cgi-bin/IBVS?5887" xr:uid="{00000000-0004-0000-0600-000032000000}"/>
    <hyperlink ref="P131" r:id="rId52" display="http://www.konkoly.hu/cgi-bin/IBVS?5898" xr:uid="{00000000-0004-0000-0600-000033000000}"/>
    <hyperlink ref="P100" r:id="rId53" display="http://var.astro.cz/oejv/issues/oejv0116.pdf" xr:uid="{00000000-0004-0000-0600-000034000000}"/>
    <hyperlink ref="P87" r:id="rId54" display="http://www.bav-astro.de/sfs/BAVM_link.php?BAVMnr=201" xr:uid="{00000000-0004-0000-0600-000035000000}"/>
    <hyperlink ref="P88" r:id="rId55" display="http://www.bav-astro.de/sfs/BAVM_link.php?BAVMnr=201" xr:uid="{00000000-0004-0000-0600-000036000000}"/>
    <hyperlink ref="P89" r:id="rId56" display="http://www.konkoly.hu/cgi-bin/IBVS?5875" xr:uid="{00000000-0004-0000-0600-000037000000}"/>
    <hyperlink ref="P90" r:id="rId57" display="http://www.bav-astro.de/sfs/BAVM_link.php?BAVMnr=201" xr:uid="{00000000-0004-0000-0600-000038000000}"/>
    <hyperlink ref="P91" r:id="rId58" display="http://www.bav-astro.de/sfs/BAVM_link.php?BAVMnr=201" xr:uid="{00000000-0004-0000-0600-000039000000}"/>
    <hyperlink ref="P92" r:id="rId59" display="http://www.konkoly.hu/cgi-bin/IBVS?5898" xr:uid="{00000000-0004-0000-0600-00003A000000}"/>
    <hyperlink ref="P93" r:id="rId60" display="http://www.konkoly.hu/cgi-bin/IBVS?5875" xr:uid="{00000000-0004-0000-0600-00003B000000}"/>
    <hyperlink ref="P94" r:id="rId61" display="http://www.konkoly.hu/cgi-bin/IBVS?5871" xr:uid="{00000000-0004-0000-0600-00003C000000}"/>
    <hyperlink ref="P95" r:id="rId62" display="http://www.bav-astro.de/sfs/BAVM_link.php?BAVMnr=209" xr:uid="{00000000-0004-0000-0600-00003D000000}"/>
    <hyperlink ref="P96" r:id="rId63" display="http://www.bav-astro.de/sfs/BAVM_link.php?BAVMnr=214" xr:uid="{00000000-0004-0000-0600-00003E000000}"/>
    <hyperlink ref="P97" r:id="rId64" display="http://www.konkoly.hu/cgi-bin/IBVS?5980" xr:uid="{00000000-0004-0000-0600-00003F000000}"/>
    <hyperlink ref="P98" r:id="rId65" display="http://www.konkoly.hu/cgi-bin/IBVS?5980" xr:uid="{00000000-0004-0000-0600-000040000000}"/>
    <hyperlink ref="P99" r:id="rId66" display="http://var.astro.cz/oejv/issues/oejv0137.pdf" xr:uid="{00000000-0004-0000-0600-000041000000}"/>
    <hyperlink ref="P84" r:id="rId67" display="http://var.astro.cz/oejv/issues/oejv0137.pdf" xr:uid="{00000000-0004-0000-0600-000042000000}"/>
    <hyperlink ref="P120" r:id="rId68" display="http://var.astro.cz/oejv/issues/oejv0137.pdf" xr:uid="{00000000-0004-0000-0600-000043000000}"/>
    <hyperlink ref="P56" r:id="rId69" display="http://www.konkoly.hu/cgi-bin/IBVS?5943" xr:uid="{00000000-0004-0000-0600-000044000000}"/>
    <hyperlink ref="P122" r:id="rId70" display="http://www.konkoly.hu/cgi-bin/IBVS?5992" xr:uid="{00000000-0004-0000-0600-000045000000}"/>
    <hyperlink ref="P102" r:id="rId71" display="http://www.bav-astro.de/sfs/BAVM_link.php?BAVMnr=220" xr:uid="{00000000-0004-0000-0600-000046000000}"/>
    <hyperlink ref="P86" r:id="rId72" display="http://www.konkoly.hu/cgi-bin/IBVS?5992" xr:uid="{00000000-0004-0000-0600-000047000000}"/>
    <hyperlink ref="P123" r:id="rId73" display="http://var.astro.cz/oejv/issues/oejv0160.pdf" xr:uid="{00000000-0004-0000-0600-000048000000}"/>
    <hyperlink ref="P101" r:id="rId74" display="http://www.konkoly.hu/cgi-bin/IBVS?6044" xr:uid="{00000000-0004-0000-0600-000049000000}"/>
    <hyperlink ref="P125" r:id="rId75" display="http://www.konkoly.hu/cgi-bin/IBVS?6011" xr:uid="{00000000-0004-0000-0600-00004A000000}"/>
    <hyperlink ref="P104" r:id="rId76" display="http://www.konkoly.hu/cgi-bin/IBVS?6050" xr:uid="{00000000-0004-0000-0600-00004B000000}"/>
    <hyperlink ref="P105" r:id="rId77" display="http://www.bav-astro.de/sfs/BAVM_link.php?BAVMnr=228" xr:uid="{00000000-0004-0000-0600-00004C000000}"/>
    <hyperlink ref="P106" r:id="rId78" display="http://www.bav-astro.de/sfs/BAVM_link.php?BAVMnr=228" xr:uid="{00000000-0004-0000-0600-00004D000000}"/>
    <hyperlink ref="P107" r:id="rId79" display="http://var.astro.cz/oejv/issues/oejv0160.pdf" xr:uid="{00000000-0004-0000-0600-00004E000000}"/>
    <hyperlink ref="P108" r:id="rId80" display="http://www.konkoly.hu/cgi-bin/IBVS?6114" xr:uid="{00000000-0004-0000-0600-00004F000000}"/>
    <hyperlink ref="P109" r:id="rId81" display="http://www.konkoly.hu/cgi-bin/IBVS?6114" xr:uid="{00000000-0004-0000-0600-00005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</vt:lpstr>
      <vt:lpstr>Inactive 2</vt:lpstr>
      <vt:lpstr>A</vt:lpstr>
      <vt:lpstr>Q-fit (2)</vt:lpstr>
      <vt:lpstr>A (old)</vt:lpstr>
      <vt:lpstr>Q-fit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2024-01-29T04:35:40Z</dcterms:modified>
</cp:coreProperties>
</file>