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CF2CAB8-F4D0-41B5-8218-31E634970A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P105" i="1" l="1"/>
  <c r="P104" i="1"/>
  <c r="C8" i="1"/>
  <c r="E23" i="1" s="1"/>
  <c r="E21" i="1"/>
  <c r="E51" i="2" s="1"/>
  <c r="E47" i="1"/>
  <c r="E77" i="2" s="1"/>
  <c r="D9" i="1"/>
  <c r="C9" i="1"/>
  <c r="E100" i="1"/>
  <c r="E47" i="2" s="1"/>
  <c r="E66" i="1"/>
  <c r="F66" i="1"/>
  <c r="G66" i="1" s="1"/>
  <c r="I66" i="1" s="1"/>
  <c r="E77" i="1"/>
  <c r="F77" i="1" s="1"/>
  <c r="G77" i="1" s="1"/>
  <c r="J77" i="1" s="1"/>
  <c r="E91" i="1"/>
  <c r="F91" i="1" s="1"/>
  <c r="G91" i="1" s="1"/>
  <c r="J91" i="1" s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82" i="1"/>
  <c r="P85" i="1"/>
  <c r="P86" i="1"/>
  <c r="P92" i="1"/>
  <c r="G50" i="2"/>
  <c r="C50" i="2"/>
  <c r="C70" i="1"/>
  <c r="E70" i="1" s="1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82" i="2"/>
  <c r="C82" i="2"/>
  <c r="G41" i="2"/>
  <c r="C41" i="2"/>
  <c r="G40" i="2"/>
  <c r="C40" i="2"/>
  <c r="G39" i="2"/>
  <c r="C39" i="2"/>
  <c r="G81" i="2"/>
  <c r="C81" i="2"/>
  <c r="E81" i="2"/>
  <c r="G80" i="2"/>
  <c r="C80" i="2"/>
  <c r="G79" i="2"/>
  <c r="C79" i="2"/>
  <c r="G38" i="2"/>
  <c r="C38" i="2"/>
  <c r="G78" i="2"/>
  <c r="C78" i="2"/>
  <c r="G37" i="2"/>
  <c r="C37" i="2"/>
  <c r="G36" i="2"/>
  <c r="C36" i="2"/>
  <c r="G35" i="2"/>
  <c r="C35" i="2"/>
  <c r="G34" i="2"/>
  <c r="C34" i="2"/>
  <c r="G33" i="2"/>
  <c r="C33" i="2"/>
  <c r="E33" i="2"/>
  <c r="G32" i="2"/>
  <c r="C32" i="2"/>
  <c r="G31" i="2"/>
  <c r="C31" i="2"/>
  <c r="G30" i="2"/>
  <c r="C30" i="2"/>
  <c r="G29" i="2"/>
  <c r="C29" i="2"/>
  <c r="G28" i="2"/>
  <c r="C28" i="2"/>
  <c r="G27" i="2"/>
  <c r="C27" i="2"/>
  <c r="E27" i="2"/>
  <c r="G26" i="2"/>
  <c r="C26" i="2"/>
  <c r="G25" i="2"/>
  <c r="C25" i="2"/>
  <c r="G24" i="2"/>
  <c r="C24" i="2"/>
  <c r="G23" i="2"/>
  <c r="C23" i="2"/>
  <c r="G22" i="2"/>
  <c r="C22" i="2"/>
  <c r="E22" i="2"/>
  <c r="E61" i="1"/>
  <c r="G21" i="2"/>
  <c r="C21" i="2"/>
  <c r="E21" i="2"/>
  <c r="E60" i="1"/>
  <c r="G20" i="2"/>
  <c r="C20" i="2"/>
  <c r="E20" i="2"/>
  <c r="E59" i="1"/>
  <c r="G19" i="2"/>
  <c r="C19" i="2"/>
  <c r="E58" i="1"/>
  <c r="E19" i="2" s="1"/>
  <c r="G18" i="2"/>
  <c r="C18" i="2"/>
  <c r="E18" i="2"/>
  <c r="E56" i="1"/>
  <c r="G17" i="2"/>
  <c r="C17" i="2"/>
  <c r="E55" i="1"/>
  <c r="F55" i="1" s="1"/>
  <c r="G55" i="1" s="1"/>
  <c r="I55" i="1" s="1"/>
  <c r="G16" i="2"/>
  <c r="C16" i="2"/>
  <c r="E16" i="2"/>
  <c r="E54" i="1"/>
  <c r="G15" i="2"/>
  <c r="C15" i="2"/>
  <c r="E15" i="2"/>
  <c r="E52" i="1"/>
  <c r="F52" i="1" s="1"/>
  <c r="G52" i="1" s="1"/>
  <c r="I52" i="1" s="1"/>
  <c r="G14" i="2"/>
  <c r="C14" i="2"/>
  <c r="E14" i="2"/>
  <c r="E51" i="1"/>
  <c r="G13" i="2"/>
  <c r="C13" i="2"/>
  <c r="E50" i="1"/>
  <c r="E13" i="2" s="1"/>
  <c r="G12" i="2"/>
  <c r="C12" i="2"/>
  <c r="E12" i="2"/>
  <c r="E49" i="1"/>
  <c r="G11" i="2"/>
  <c r="C11" i="2"/>
  <c r="E11" i="2"/>
  <c r="E48" i="1"/>
  <c r="F48" i="1" s="1"/>
  <c r="G48" i="1" s="1"/>
  <c r="I48" i="1" s="1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H50" i="2"/>
  <c r="F50" i="2"/>
  <c r="D50" i="2"/>
  <c r="B50" i="2"/>
  <c r="A50" i="2"/>
  <c r="H49" i="2"/>
  <c r="B49" i="2"/>
  <c r="F49" i="2"/>
  <c r="D49" i="2"/>
  <c r="A49" i="2"/>
  <c r="H48" i="2"/>
  <c r="B48" i="2"/>
  <c r="F48" i="2"/>
  <c r="D48" i="2"/>
  <c r="A48" i="2"/>
  <c r="H47" i="2"/>
  <c r="F47" i="2"/>
  <c r="D47" i="2"/>
  <c r="B47" i="2"/>
  <c r="A47" i="2"/>
  <c r="H46" i="2"/>
  <c r="F46" i="2"/>
  <c r="D46" i="2"/>
  <c r="B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82" i="2"/>
  <c r="D82" i="2"/>
  <c r="B82" i="2"/>
  <c r="A82" i="2"/>
  <c r="H41" i="2"/>
  <c r="B41" i="2"/>
  <c r="D41" i="2"/>
  <c r="A41" i="2"/>
  <c r="H40" i="2"/>
  <c r="D40" i="2"/>
  <c r="B40" i="2"/>
  <c r="A40" i="2"/>
  <c r="H39" i="2"/>
  <c r="B39" i="2"/>
  <c r="D39" i="2"/>
  <c r="A39" i="2"/>
  <c r="H81" i="2"/>
  <c r="D81" i="2"/>
  <c r="B81" i="2"/>
  <c r="A81" i="2"/>
  <c r="H80" i="2"/>
  <c r="B80" i="2"/>
  <c r="D80" i="2"/>
  <c r="A80" i="2"/>
  <c r="H79" i="2"/>
  <c r="D79" i="2"/>
  <c r="B79" i="2"/>
  <c r="A79" i="2"/>
  <c r="H38" i="2"/>
  <c r="B38" i="2"/>
  <c r="D38" i="2"/>
  <c r="A38" i="2"/>
  <c r="H78" i="2"/>
  <c r="D78" i="2"/>
  <c r="B78" i="2"/>
  <c r="A7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P101" i="1"/>
  <c r="P103" i="1"/>
  <c r="P99" i="1"/>
  <c r="P102" i="1"/>
  <c r="P100" i="1"/>
  <c r="F59" i="1"/>
  <c r="G59" i="1" s="1"/>
  <c r="I59" i="1" s="1"/>
  <c r="F60" i="1"/>
  <c r="G60" i="1" s="1"/>
  <c r="I60" i="1" s="1"/>
  <c r="F61" i="1"/>
  <c r="G61" i="1" s="1"/>
  <c r="I61" i="1" s="1"/>
  <c r="F49" i="1"/>
  <c r="G49" i="1" s="1"/>
  <c r="I49" i="1" s="1"/>
  <c r="F51" i="1"/>
  <c r="E53" i="1"/>
  <c r="F53" i="1" s="1"/>
  <c r="G53" i="1" s="1"/>
  <c r="I53" i="1" s="1"/>
  <c r="F54" i="1"/>
  <c r="F56" i="1"/>
  <c r="G56" i="1" s="1"/>
  <c r="I56" i="1" s="1"/>
  <c r="E57" i="1"/>
  <c r="F57" i="1" s="1"/>
  <c r="U57" i="1" s="1"/>
  <c r="F58" i="1"/>
  <c r="G58" i="1" s="1"/>
  <c r="I58" i="1" s="1"/>
  <c r="F16" i="1"/>
  <c r="F17" i="1" s="1"/>
  <c r="C17" i="1"/>
  <c r="P87" i="1"/>
  <c r="P88" i="1"/>
  <c r="P89" i="1"/>
  <c r="P95" i="1"/>
  <c r="P94" i="1"/>
  <c r="P98" i="1"/>
  <c r="P84" i="1"/>
  <c r="P90" i="1"/>
  <c r="P83" i="1"/>
  <c r="P93" i="1"/>
  <c r="P96" i="1"/>
  <c r="P97" i="1"/>
  <c r="G51" i="1"/>
  <c r="I51" i="1" s="1"/>
  <c r="G54" i="1"/>
  <c r="I54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1" i="1"/>
  <c r="P75" i="1"/>
  <c r="P76" i="1"/>
  <c r="P77" i="1"/>
  <c r="P78" i="1"/>
  <c r="P79" i="1"/>
  <c r="P80" i="1"/>
  <c r="P81" i="1"/>
  <c r="P91" i="1"/>
  <c r="P70" i="1"/>
  <c r="P72" i="1"/>
  <c r="P73" i="1"/>
  <c r="P74" i="1"/>
  <c r="E63" i="2"/>
  <c r="E72" i="2"/>
  <c r="E44" i="1"/>
  <c r="F44" i="1" s="1"/>
  <c r="G44" i="1" s="1"/>
  <c r="I44" i="1" s="1"/>
  <c r="E36" i="1"/>
  <c r="G30" i="1"/>
  <c r="I30" i="1" s="1"/>
  <c r="E28" i="1"/>
  <c r="E85" i="1"/>
  <c r="E41" i="1"/>
  <c r="E71" i="2" s="1"/>
  <c r="E33" i="1"/>
  <c r="F33" i="1" s="1"/>
  <c r="G33" i="1" s="1"/>
  <c r="I33" i="1" s="1"/>
  <c r="E25" i="1"/>
  <c r="E55" i="2" s="1"/>
  <c r="E89" i="1"/>
  <c r="F89" i="1" s="1"/>
  <c r="G89" i="1" s="1"/>
  <c r="I89" i="1" s="1"/>
  <c r="E79" i="1"/>
  <c r="E35" i="2" s="1"/>
  <c r="E71" i="1"/>
  <c r="F71" i="1"/>
  <c r="G71" i="1" s="1"/>
  <c r="I71" i="1" s="1"/>
  <c r="E63" i="1"/>
  <c r="E97" i="1"/>
  <c r="E45" i="2" s="1"/>
  <c r="F97" i="1"/>
  <c r="G97" i="1"/>
  <c r="J97" i="1" s="1"/>
  <c r="E46" i="1"/>
  <c r="E76" i="2" s="1"/>
  <c r="E38" i="1"/>
  <c r="E68" i="2" s="1"/>
  <c r="E30" i="1"/>
  <c r="F30" i="1"/>
  <c r="E22" i="1"/>
  <c r="F22" i="1" s="1"/>
  <c r="G22" i="1" s="1"/>
  <c r="I22" i="1" s="1"/>
  <c r="E90" i="1"/>
  <c r="F90" i="1" s="1"/>
  <c r="G90" i="1" s="1"/>
  <c r="J90" i="1" s="1"/>
  <c r="E76" i="1"/>
  <c r="F76" i="1"/>
  <c r="G76" i="1"/>
  <c r="J76" i="1" s="1"/>
  <c r="E68" i="1"/>
  <c r="E29" i="2" s="1"/>
  <c r="E102" i="1"/>
  <c r="E49" i="2" s="1"/>
  <c r="E94" i="1"/>
  <c r="F94" i="1"/>
  <c r="G94" i="1"/>
  <c r="J94" i="1" s="1"/>
  <c r="E92" i="1"/>
  <c r="F92" i="1" s="1"/>
  <c r="G92" i="1" s="1"/>
  <c r="I92" i="1" s="1"/>
  <c r="E43" i="1"/>
  <c r="E73" i="2" s="1"/>
  <c r="E35" i="1"/>
  <c r="F35" i="1" s="1"/>
  <c r="G35" i="1" s="1"/>
  <c r="I35" i="1" s="1"/>
  <c r="E27" i="1"/>
  <c r="F27" i="1"/>
  <c r="G27" i="1"/>
  <c r="I27" i="1" s="1"/>
  <c r="E88" i="1"/>
  <c r="F88" i="1" s="1"/>
  <c r="G88" i="1" s="1"/>
  <c r="I88" i="1" s="1"/>
  <c r="E81" i="1"/>
  <c r="F81" i="1" s="1"/>
  <c r="G81" i="1" s="1"/>
  <c r="J81" i="1" s="1"/>
  <c r="E73" i="1"/>
  <c r="F73" i="1" s="1"/>
  <c r="U73" i="1" s="1"/>
  <c r="E65" i="1"/>
  <c r="F65" i="1"/>
  <c r="G65" i="1" s="1"/>
  <c r="I65" i="1" s="1"/>
  <c r="E99" i="1"/>
  <c r="F99" i="1" s="1"/>
  <c r="G99" i="1" s="1"/>
  <c r="J99" i="1" s="1"/>
  <c r="E82" i="1"/>
  <c r="F82" i="1" s="1"/>
  <c r="G82" i="1" s="1"/>
  <c r="I82" i="1" s="1"/>
  <c r="E40" i="1"/>
  <c r="E32" i="1"/>
  <c r="F32" i="1" s="1"/>
  <c r="G32" i="1" s="1"/>
  <c r="I32" i="1" s="1"/>
  <c r="E24" i="1"/>
  <c r="E78" i="1"/>
  <c r="F78" i="1"/>
  <c r="G78" i="1" s="1"/>
  <c r="J78" i="1" s="1"/>
  <c r="E62" i="1"/>
  <c r="E96" i="1"/>
  <c r="F96" i="1" s="1"/>
  <c r="G96" i="1" s="1"/>
  <c r="J96" i="1" s="1"/>
  <c r="E45" i="1"/>
  <c r="F45" i="1" s="1"/>
  <c r="G45" i="1" s="1"/>
  <c r="I45" i="1" s="1"/>
  <c r="E37" i="1"/>
  <c r="F37" i="1"/>
  <c r="G37" i="1" s="1"/>
  <c r="I37" i="1" s="1"/>
  <c r="E29" i="1"/>
  <c r="E59" i="2" s="1"/>
  <c r="F29" i="1"/>
  <c r="G29" i="1" s="1"/>
  <c r="I29" i="1" s="1"/>
  <c r="E87" i="1"/>
  <c r="F87" i="1" s="1"/>
  <c r="G87" i="1" s="1"/>
  <c r="I87" i="1" s="1"/>
  <c r="E84" i="1"/>
  <c r="F84" i="1"/>
  <c r="G84" i="1" s="1"/>
  <c r="J84" i="1" s="1"/>
  <c r="E75" i="1"/>
  <c r="E67" i="1"/>
  <c r="E28" i="2" s="1"/>
  <c r="E101" i="1"/>
  <c r="F101" i="1" s="1"/>
  <c r="G101" i="1" s="1"/>
  <c r="J101" i="1" s="1"/>
  <c r="E93" i="1"/>
  <c r="F93" i="1" s="1"/>
  <c r="G93" i="1" s="1"/>
  <c r="J93" i="1" s="1"/>
  <c r="E86" i="1"/>
  <c r="F86" i="1" s="1"/>
  <c r="G86" i="1" s="1"/>
  <c r="J86" i="1" s="1"/>
  <c r="E42" i="1"/>
  <c r="F42" i="1" s="1"/>
  <c r="G42" i="1" s="1"/>
  <c r="I42" i="1" s="1"/>
  <c r="E34" i="1"/>
  <c r="F34" i="1"/>
  <c r="G34" i="1" s="1"/>
  <c r="I34" i="1" s="1"/>
  <c r="E26" i="1"/>
  <c r="F26" i="1"/>
  <c r="G26" i="1" s="1"/>
  <c r="I26" i="1" s="1"/>
  <c r="F63" i="1"/>
  <c r="G63" i="1" s="1"/>
  <c r="I63" i="1" s="1"/>
  <c r="E24" i="2"/>
  <c r="E42" i="2"/>
  <c r="E82" i="2"/>
  <c r="E41" i="2"/>
  <c r="E34" i="2"/>
  <c r="E65" i="2"/>
  <c r="F24" i="1"/>
  <c r="G24" i="1" s="1"/>
  <c r="I24" i="1" s="1"/>
  <c r="E54" i="2"/>
  <c r="F28" i="1"/>
  <c r="G28" i="1" s="1"/>
  <c r="I28" i="1" s="1"/>
  <c r="E58" i="2"/>
  <c r="E26" i="2"/>
  <c r="E75" i="2"/>
  <c r="E57" i="2"/>
  <c r="E48" i="2"/>
  <c r="F36" i="1"/>
  <c r="G36" i="1"/>
  <c r="I36" i="1" s="1"/>
  <c r="E66" i="2"/>
  <c r="F75" i="1"/>
  <c r="G75" i="1"/>
  <c r="I75" i="1" s="1"/>
  <c r="E32" i="2"/>
  <c r="F62" i="1"/>
  <c r="G62" i="1"/>
  <c r="I62" i="1" s="1"/>
  <c r="E23" i="2"/>
  <c r="E64" i="2"/>
  <c r="E78" i="2"/>
  <c r="E60" i="2"/>
  <c r="F40" i="1"/>
  <c r="G40" i="1" s="1"/>
  <c r="I40" i="1" s="1"/>
  <c r="E70" i="2"/>
  <c r="F85" i="1"/>
  <c r="G85" i="1" s="1"/>
  <c r="J85" i="1" s="1"/>
  <c r="E79" i="2"/>
  <c r="E74" i="2"/>
  <c r="E56" i="2"/>
  <c r="E67" i="2"/>
  <c r="E80" i="2"/>
  <c r="E46" i="2"/>
  <c r="E31" i="2" l="1"/>
  <c r="F70" i="1"/>
  <c r="G70" i="1" s="1"/>
  <c r="I70" i="1" s="1"/>
  <c r="F23" i="1"/>
  <c r="G23" i="1" s="1"/>
  <c r="I23" i="1" s="1"/>
  <c r="E53" i="2"/>
  <c r="E39" i="2"/>
  <c r="E40" i="2"/>
  <c r="F67" i="1"/>
  <c r="G67" i="1" s="1"/>
  <c r="I67" i="1" s="1"/>
  <c r="F43" i="1"/>
  <c r="G43" i="1" s="1"/>
  <c r="I43" i="1" s="1"/>
  <c r="F68" i="1"/>
  <c r="G68" i="1" s="1"/>
  <c r="I68" i="1" s="1"/>
  <c r="F38" i="1"/>
  <c r="G38" i="1" s="1"/>
  <c r="I38" i="1" s="1"/>
  <c r="F79" i="1"/>
  <c r="G79" i="1" s="1"/>
  <c r="F25" i="1"/>
  <c r="G25" i="1" s="1"/>
  <c r="I25" i="1" s="1"/>
  <c r="F41" i="1"/>
  <c r="G41" i="1" s="1"/>
  <c r="I41" i="1" s="1"/>
  <c r="F50" i="1"/>
  <c r="G50" i="1" s="1"/>
  <c r="I50" i="1" s="1"/>
  <c r="E17" i="2"/>
  <c r="F100" i="1"/>
  <c r="F47" i="1"/>
  <c r="G47" i="1" s="1"/>
  <c r="I47" i="1" s="1"/>
  <c r="F21" i="1"/>
  <c r="G21" i="1" s="1"/>
  <c r="I21" i="1" s="1"/>
  <c r="F46" i="1"/>
  <c r="G46" i="1" s="1"/>
  <c r="I46" i="1" s="1"/>
  <c r="E52" i="2"/>
  <c r="E62" i="2"/>
  <c r="E44" i="2"/>
  <c r="E74" i="1"/>
  <c r="F74" i="1" s="1"/>
  <c r="U74" i="1" s="1"/>
  <c r="E98" i="1"/>
  <c r="F98" i="1" s="1"/>
  <c r="G98" i="1" s="1"/>
  <c r="J98" i="1" s="1"/>
  <c r="E39" i="1"/>
  <c r="E37" i="2"/>
  <c r="F102" i="1"/>
  <c r="G102" i="1" s="1"/>
  <c r="J102" i="1" s="1"/>
  <c r="E83" i="1"/>
  <c r="E64" i="1"/>
  <c r="E104" i="1"/>
  <c r="F104" i="1" s="1"/>
  <c r="G104" i="1" s="1"/>
  <c r="J104" i="1" s="1"/>
  <c r="E72" i="1"/>
  <c r="F72" i="1" s="1"/>
  <c r="U72" i="1" s="1"/>
  <c r="E95" i="1"/>
  <c r="E31" i="1"/>
  <c r="E80" i="1"/>
  <c r="E103" i="1"/>
  <c r="E105" i="1"/>
  <c r="F105" i="1" s="1"/>
  <c r="G105" i="1" s="1"/>
  <c r="J105" i="1" s="1"/>
  <c r="E69" i="1"/>
  <c r="G100" i="1"/>
  <c r="J100" i="1" s="1"/>
  <c r="F95" i="1" l="1"/>
  <c r="G95" i="1" s="1"/>
  <c r="J95" i="1" s="1"/>
  <c r="E43" i="2"/>
  <c r="F69" i="1"/>
  <c r="G69" i="1" s="1"/>
  <c r="I69" i="1" s="1"/>
  <c r="E30" i="2"/>
  <c r="E25" i="2"/>
  <c r="F64" i="1"/>
  <c r="G64" i="1" s="1"/>
  <c r="I64" i="1" s="1"/>
  <c r="E38" i="2"/>
  <c r="F83" i="1"/>
  <c r="G83" i="1" s="1"/>
  <c r="J83" i="1" s="1"/>
  <c r="F103" i="1"/>
  <c r="G103" i="1" s="1"/>
  <c r="J103" i="1" s="1"/>
  <c r="E50" i="2"/>
  <c r="J79" i="1"/>
  <c r="E36" i="2"/>
  <c r="F80" i="1"/>
  <c r="G80" i="1" s="1"/>
  <c r="F31" i="1"/>
  <c r="G31" i="1" s="1"/>
  <c r="I31" i="1" s="1"/>
  <c r="E61" i="2"/>
  <c r="E69" i="2"/>
  <c r="F39" i="1"/>
  <c r="G39" i="1" s="1"/>
  <c r="I39" i="1" s="1"/>
  <c r="C12" i="1"/>
  <c r="C11" i="1"/>
  <c r="N32" i="1" l="1"/>
  <c r="N92" i="1"/>
  <c r="N33" i="1"/>
  <c r="N100" i="1"/>
  <c r="N87" i="1"/>
  <c r="N24" i="1"/>
  <c r="C15" i="1"/>
  <c r="N39" i="1"/>
  <c r="N88" i="1"/>
  <c r="N28" i="1"/>
  <c r="N98" i="1"/>
  <c r="N89" i="1"/>
  <c r="N105" i="1"/>
  <c r="N37" i="1"/>
  <c r="N31" i="1"/>
  <c r="N30" i="1"/>
  <c r="N40" i="1"/>
  <c r="N94" i="1"/>
  <c r="N103" i="1"/>
  <c r="N34" i="1"/>
  <c r="N82" i="1"/>
  <c r="N23" i="1"/>
  <c r="N102" i="1"/>
  <c r="N36" i="1"/>
  <c r="N38" i="1"/>
  <c r="N21" i="1"/>
  <c r="N95" i="1"/>
  <c r="N29" i="1"/>
  <c r="N101" i="1"/>
  <c r="N42" i="1"/>
  <c r="N44" i="1"/>
  <c r="N26" i="1"/>
  <c r="N25" i="1"/>
  <c r="N43" i="1"/>
  <c r="N97" i="1"/>
  <c r="N86" i="1"/>
  <c r="N46" i="1"/>
  <c r="N27" i="1"/>
  <c r="N22" i="1"/>
  <c r="N45" i="1"/>
  <c r="N85" i="1"/>
  <c r="N84" i="1"/>
  <c r="N93" i="1"/>
  <c r="N90" i="1"/>
  <c r="N41" i="1"/>
  <c r="N104" i="1"/>
  <c r="N99" i="1"/>
  <c r="N35" i="1"/>
  <c r="N91" i="1"/>
  <c r="N96" i="1"/>
  <c r="N83" i="1"/>
  <c r="N47" i="1"/>
  <c r="C16" i="1"/>
  <c r="D18" i="1" s="1"/>
  <c r="J80" i="1"/>
  <c r="F18" i="1" l="1"/>
  <c r="F19" i="1" s="1"/>
  <c r="C18" i="1"/>
</calcChain>
</file>

<file path=xl/sharedStrings.xml><?xml version="1.0" encoding="utf-8"?>
<sst xmlns="http://schemas.openxmlformats.org/spreadsheetml/2006/main" count="796" uniqueCount="379">
  <si>
    <t>Sp:  A0</t>
  </si>
  <si>
    <t>Whitney, B.S., 1959, AJ 64, 258</t>
  </si>
  <si>
    <t>System Type:</t>
  </si>
  <si>
    <t>EA/sd</t>
  </si>
  <si>
    <t>Mag 11.5-14.2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</si>
  <si>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</si>
  <si>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</si>
  <si>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</si>
  <si>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</si>
  <si>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</si>
  <si>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</si>
  <si>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</si>
  <si>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</si>
  <si>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</si>
  <si>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</si>
  <si>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</si>
  <si>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</si>
  <si>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</si>
  <si>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</si>
  <si>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</si>
  <si>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</si>
  <si>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</si>
  <si>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</si>
  <si>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</si>
  <si>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</si>
  <si>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Misc</t>
  </si>
  <si>
    <t>Lin. Fit</t>
  </si>
  <si>
    <t>Q. fit</t>
  </si>
  <si>
    <t>Date</t>
  </si>
  <si>
    <t>Whitney, 1959</t>
  </si>
  <si>
    <t>IBVS 5263</t>
  </si>
  <si>
    <t>Nelson</t>
  </si>
  <si>
    <t>Peter H</t>
  </si>
  <si>
    <t>BBSAG Bull.6</t>
  </si>
  <si>
    <t>B</t>
  </si>
  <si>
    <t>Locher K</t>
  </si>
  <si>
    <t>BBSAG Bull.13</t>
  </si>
  <si>
    <t>v</t>
  </si>
  <si>
    <t>Diethelm R</t>
  </si>
  <si>
    <t>BBSAG Bull.19</t>
  </si>
  <si>
    <t>BBSAG Bull.21</t>
  </si>
  <si>
    <t>BBSAG Bull.25</t>
  </si>
  <si>
    <t>BBSAG Bull.29</t>
  </si>
  <si>
    <t>BBSAG Bull.34</t>
  </si>
  <si>
    <t>BBSAG 36</t>
  </si>
  <si>
    <t>K</t>
  </si>
  <si>
    <t>BBSAG Bull.36</t>
  </si>
  <si>
    <t>BBSAG Bull.39</t>
  </si>
  <si>
    <t>BBSAG Bull.42</t>
  </si>
  <si>
    <t>BBSAG Bull.44</t>
  </si>
  <si>
    <t>BBSAG Bull.45</t>
  </si>
  <si>
    <t>BBSAG Bull.49</t>
  </si>
  <si>
    <t>BBSAG Bull.51</t>
  </si>
  <si>
    <t>BBSAG Bull.56</t>
  </si>
  <si>
    <t>BBSAG Bull.58</t>
  </si>
  <si>
    <t>Mavrofridis G</t>
  </si>
  <si>
    <t>BBSAG Bull.64</t>
  </si>
  <si>
    <t>BBSAG Bull.68</t>
  </si>
  <si>
    <t>BBSAG Bull.69</t>
  </si>
  <si>
    <t>BBSAG Bull.74</t>
  </si>
  <si>
    <t>BBSAG Bull.93</t>
  </si>
  <si>
    <t>BBSAG Bull.99</t>
  </si>
  <si>
    <t>BBSAG Bull.100</t>
  </si>
  <si>
    <t>BBSAG Bull.103</t>
  </si>
  <si>
    <t>BBSAG Bull.111</t>
  </si>
  <si>
    <t>BBSAG Bull.114</t>
  </si>
  <si>
    <t>ccd</t>
  </si>
  <si>
    <t>BBSAG Bull.117</t>
  </si>
  <si>
    <t>BBSAG</t>
  </si>
  <si>
    <t>IBVS 5371</t>
  </si>
  <si>
    <t>IBVS 5493</t>
  </si>
  <si>
    <t>I</t>
  </si>
  <si>
    <t>IBVS 5543</t>
  </si>
  <si>
    <t>IBVS 5583</t>
  </si>
  <si>
    <t># of data points:</t>
  </si>
  <si>
    <t>WY Per / gsc 2870-1462</t>
  </si>
  <si>
    <t>IBVS 5438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</si>
  <si>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</si>
  <si>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</si>
  <si>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</si>
  <si>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</si>
  <si>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</si>
  <si>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</si>
  <si>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IBVS 5676</t>
  </si>
  <si>
    <t>Start of linear fit &gt;&gt;&gt;&gt;&gt;&gt;&gt;&gt;&gt;&gt;&gt;&gt;&gt;&gt;&gt;&gt;&gt;&gt;&gt;&gt;&gt;</t>
  </si>
  <si>
    <t>OEJV 0074</t>
  </si>
  <si>
    <t>vis</t>
  </si>
  <si>
    <t>Add cycle</t>
  </si>
  <si>
    <t>Old Cycle</t>
  </si>
  <si>
    <t>IBVS 5960</t>
  </si>
  <si>
    <t>IBVS 5918</t>
  </si>
  <si>
    <t>IBVS 6011</t>
  </si>
  <si>
    <t>IBVS 6070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</si>
  <si>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</si>
  <si>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</si>
  <si>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</si>
  <si>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</si>
  <si>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</si>
  <si>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</si>
  <si>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</si>
  <si>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</si>
  <si>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</si>
  <si>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</si>
  <si>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</si>
  <si>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</si>
  <si>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</si>
  <si>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2421541.348 </t>
  </si>
  <si>
    <t> 08.11.1917 20:21 </t>
  </si>
  <si>
    <t> 0.279 </t>
  </si>
  <si>
    <t>V </t>
  </si>
  <si>
    <t> C.Hoffmeister </t>
  </si>
  <si>
    <t> AN 214.1 </t>
  </si>
  <si>
    <t>2421664.452 </t>
  </si>
  <si>
    <t> 11.03.1918 22:50 </t>
  </si>
  <si>
    <t> 0.278 </t>
  </si>
  <si>
    <t>2421684.412 </t>
  </si>
  <si>
    <t> 31.03.1918 21:53 </t>
  </si>
  <si>
    <t> 0.275 </t>
  </si>
  <si>
    <t>2421817.495 </t>
  </si>
  <si>
    <t> 11.08.1918 23:52 </t>
  </si>
  <si>
    <t> 0.272 </t>
  </si>
  <si>
    <t>2421827.488 </t>
  </si>
  <si>
    <t> 21.08.1918 23:42 </t>
  </si>
  <si>
    <t> 0.283 </t>
  </si>
  <si>
    <t>2421857.430 </t>
  </si>
  <si>
    <t> 20.09.1918 22:19 </t>
  </si>
  <si>
    <t> 0.281 </t>
  </si>
  <si>
    <t>2421877.386 </t>
  </si>
  <si>
    <t> 10.10.1918 21:15 </t>
  </si>
  <si>
    <t> 0.274 </t>
  </si>
  <si>
    <t>2421897.350 </t>
  </si>
  <si>
    <t> 30.10.1918 20:24 </t>
  </si>
  <si>
    <t>2422609.355 </t>
  </si>
  <si>
    <t> 11.10.1920 20:31 </t>
  </si>
  <si>
    <t> 0.268 </t>
  </si>
  <si>
    <t>2422619.330 </t>
  </si>
  <si>
    <t> 21.10.1920 19:55 </t>
  </si>
  <si>
    <t> 0.261 </t>
  </si>
  <si>
    <t>2424492.506 </t>
  </si>
  <si>
    <t> 08.12.1925 00:08 </t>
  </si>
  <si>
    <t> 0.245 </t>
  </si>
  <si>
    <t> A.A.Nijland </t>
  </si>
  <si>
    <t> AN 242.13 </t>
  </si>
  <si>
    <t>2424795.272 </t>
  </si>
  <si>
    <t> 06.10.1926 18:31 </t>
  </si>
  <si>
    <t> 0.239 </t>
  </si>
  <si>
    <t>2424908.405 </t>
  </si>
  <si>
    <t> 27.01.1927 21:43 </t>
  </si>
  <si>
    <t> 0.249 </t>
  </si>
  <si>
    <t>2425234.461 </t>
  </si>
  <si>
    <t> 19.12.1927 23:03 </t>
  </si>
  <si>
    <t> 0.243 </t>
  </si>
  <si>
    <t>2425244.442 </t>
  </si>
  <si>
    <t> 29.12.1927 22:36 </t>
  </si>
  <si>
    <t>2425510.617 </t>
  </si>
  <si>
    <t> 21.09.1928 02:48 </t>
  </si>
  <si>
    <t>2425590.468 </t>
  </si>
  <si>
    <t> 09.12.1928 23:13 </t>
  </si>
  <si>
    <t> 0.244 </t>
  </si>
  <si>
    <t>2425620.410 </t>
  </si>
  <si>
    <t> 08.01.1929 21:50 </t>
  </si>
  <si>
    <t> 0.241 </t>
  </si>
  <si>
    <t>2425650.346 </t>
  </si>
  <si>
    <t> 07.02.1929 20:18 </t>
  </si>
  <si>
    <t> 0.233 </t>
  </si>
  <si>
    <t>2425670.316 </t>
  </si>
  <si>
    <t> 27.02.1929 19:35 </t>
  </si>
  <si>
    <t> 0.240 </t>
  </si>
  <si>
    <t>2425680.298 </t>
  </si>
  <si>
    <t> 09.03.1929 19:09 </t>
  </si>
  <si>
    <t>2425700.249 </t>
  </si>
  <si>
    <t> 29.03.1929 17:58 </t>
  </si>
  <si>
    <t> 0.228 </t>
  </si>
  <si>
    <t>2425966.426 </t>
  </si>
  <si>
    <t> 20.12.1929 22:13 </t>
  </si>
  <si>
    <t>2436210.553 </t>
  </si>
  <si>
    <t> 07.01.1958 01:16 </t>
  </si>
  <si>
    <t> 0.029 </t>
  </si>
  <si>
    <t> B.S.Whitney </t>
  </si>
  <si>
    <t> AJ 64.262 </t>
  </si>
  <si>
    <t>2436230.515 </t>
  </si>
  <si>
    <t> 27.01.1958 00:21 </t>
  </si>
  <si>
    <t> 0.028 </t>
  </si>
  <si>
    <t>2436446.775 </t>
  </si>
  <si>
    <t> 31.08.1958 06:36 </t>
  </si>
  <si>
    <t> 0.023 </t>
  </si>
  <si>
    <t>2436536.605 </t>
  </si>
  <si>
    <t> 29.11.1958 02:31 </t>
  </si>
  <si>
    <t> 0.019 </t>
  </si>
  <si>
    <t>2441650.430 </t>
  </si>
  <si>
    <t> 28.11.1972 22:19 </t>
  </si>
  <si>
    <t> H.Peter </t>
  </si>
  <si>
    <t> BBS 6 </t>
  </si>
  <si>
    <t>2442076.312 </t>
  </si>
  <si>
    <t> 28.01.1974 19:29 </t>
  </si>
  <si>
    <t> 0.003 </t>
  </si>
  <si>
    <t> K.Locher </t>
  </si>
  <si>
    <t> BBS 13 </t>
  </si>
  <si>
    <t>2442402.366 </t>
  </si>
  <si>
    <t> 20.12.1974 20:47 </t>
  </si>
  <si>
    <t> -0.005 </t>
  </si>
  <si>
    <t> R.Diethelm </t>
  </si>
  <si>
    <t> BBS 19 </t>
  </si>
  <si>
    <t>2442402.373 </t>
  </si>
  <si>
    <t> 20.12.1974 20:57 </t>
  </si>
  <si>
    <t> 0.002 </t>
  </si>
  <si>
    <t>2442452.300 </t>
  </si>
  <si>
    <t> 08.02.1975 19:12 </t>
  </si>
  <si>
    <t> 0.021 </t>
  </si>
  <si>
    <t> BBS 21 </t>
  </si>
  <si>
    <t>2443014.568 </t>
  </si>
  <si>
    <t> 24.08.1976 01:37 </t>
  </si>
  <si>
    <t> -0.001 </t>
  </si>
  <si>
    <t> BBS 29 </t>
  </si>
  <si>
    <t>2443380.563 </t>
  </si>
  <si>
    <t> 25.08.1977 01:30 </t>
  </si>
  <si>
    <t> 0.006 </t>
  </si>
  <si>
    <t> BBS 34 </t>
  </si>
  <si>
    <t>2443480.379 </t>
  </si>
  <si>
    <t> 02.12.1977 21:05 </t>
  </si>
  <si>
    <t> 0.007 </t>
  </si>
  <si>
    <t> BBS 36 </t>
  </si>
  <si>
    <t>2443510.346 </t>
  </si>
  <si>
    <t> 01.01.1978 20:18 </t>
  </si>
  <si>
    <t> 0.030 </t>
  </si>
  <si>
    <t>2443756.539 </t>
  </si>
  <si>
    <t> 05.09.1978 00:56 </t>
  </si>
  <si>
    <t> 0.013 </t>
  </si>
  <si>
    <t> BBS 39 </t>
  </si>
  <si>
    <t>2443916.232 </t>
  </si>
  <si>
    <t> 11.02.1979 17:34 </t>
  </si>
  <si>
    <t> BBS 42 </t>
  </si>
  <si>
    <t>2444082.586 </t>
  </si>
  <si>
    <t> 28.07.1979 02:03 </t>
  </si>
  <si>
    <t> -0.002 </t>
  </si>
  <si>
    <t> BBS 44 </t>
  </si>
  <si>
    <t>2444122.509 </t>
  </si>
  <si>
    <t> 06.09.1979 00:12 </t>
  </si>
  <si>
    <t> BBS 45 </t>
  </si>
  <si>
    <t>2444458.563 </t>
  </si>
  <si>
    <t> 07.08.1980 01:30 </t>
  </si>
  <si>
    <t> BBS 49 </t>
  </si>
  <si>
    <t>2444528.415 </t>
  </si>
  <si>
    <t> 15.10.1980 21:57 </t>
  </si>
  <si>
    <t> -0.012 </t>
  </si>
  <si>
    <t> BBS 51 </t>
  </si>
  <si>
    <t>2444844.505 </t>
  </si>
  <si>
    <t> 28.08.1981 00:07 </t>
  </si>
  <si>
    <t> BBS 56 </t>
  </si>
  <si>
    <t>2444984.248 </t>
  </si>
  <si>
    <t> 14.01.1982 17:57 </t>
  </si>
  <si>
    <t> BBS 58 </t>
  </si>
  <si>
    <t>2445320.247 </t>
  </si>
  <si>
    <t> 16.12.1982 17:55 </t>
  </si>
  <si>
    <t> -0.045 </t>
  </si>
  <si>
    <t> G.Mavrofridis </t>
  </si>
  <si>
    <t> BBS 64 </t>
  </si>
  <si>
    <t>2445586.462 </t>
  </si>
  <si>
    <t> 08.09.1983 23:05 </t>
  </si>
  <si>
    <t> BBS 68 </t>
  </si>
  <si>
    <t>2445649.682 </t>
  </si>
  <si>
    <t> 11.11.1983 04:22 </t>
  </si>
  <si>
    <t> 0.001 </t>
  </si>
  <si>
    <t> BBS 69 </t>
  </si>
  <si>
    <t>2446002.360 </t>
  </si>
  <si>
    <t> 28.10.1984 20:38 </t>
  </si>
  <si>
    <t> 0.000 </t>
  </si>
  <si>
    <t> BBS 74 </t>
  </si>
  <si>
    <t>2447822.327 </t>
  </si>
  <si>
    <t> 22.10.1989 19:50 </t>
  </si>
  <si>
    <t> 0.010 </t>
  </si>
  <si>
    <t> BBS 93 </t>
  </si>
  <si>
    <t>2448677.394 </t>
  </si>
  <si>
    <t> 24.02.1992 21:27 </t>
  </si>
  <si>
    <t> -0.004 </t>
  </si>
  <si>
    <t> BBS 100 </t>
  </si>
  <si>
    <t>2449043.375 </t>
  </si>
  <si>
    <t> 24.02.1993 21:00 </t>
  </si>
  <si>
    <t> -0.011 </t>
  </si>
  <si>
    <t> BBS 103 </t>
  </si>
  <si>
    <t>2450141.344 </t>
  </si>
  <si>
    <t> 27.02.1996 20:15 </t>
  </si>
  <si>
    <t> BBS 111 </t>
  </si>
  <si>
    <t>2450487.363 </t>
  </si>
  <si>
    <t> 07.02.1997 20:42 </t>
  </si>
  <si>
    <t> BBS 114 </t>
  </si>
  <si>
    <t>2450863.3231 </t>
  </si>
  <si>
    <t> 18.02.1998 19:45 </t>
  </si>
  <si>
    <t> -0.0199 </t>
  </si>
  <si>
    <t>E </t>
  </si>
  <si>
    <t>?</t>
  </si>
  <si>
    <t> BBS 117 </t>
  </si>
  <si>
    <t>2451139.463 </t>
  </si>
  <si>
    <t> 21.11.1998 23:06 </t>
  </si>
  <si>
    <t> -0.034 </t>
  </si>
  <si>
    <t> P.Guilbault </t>
  </si>
  <si>
    <t> BBS 123 </t>
  </si>
  <si>
    <t>2451535.3943 </t>
  </si>
  <si>
    <t> 22.12.1999 21:27 </t>
  </si>
  <si>
    <t> -0.0353 </t>
  </si>
  <si>
    <t> M.Zejda </t>
  </si>
  <si>
    <t>IBVS 5263 </t>
  </si>
  <si>
    <t>2451841.492 </t>
  </si>
  <si>
    <t> 23.10.2000 23:48 </t>
  </si>
  <si>
    <t> -0.036 </t>
  </si>
  <si>
    <t> BBS 124 </t>
  </si>
  <si>
    <t>2451951.2823 </t>
  </si>
  <si>
    <t> 10.02.2001 18:46 </t>
  </si>
  <si>
    <t> -0.0425 </t>
  </si>
  <si>
    <t>2452267.337 </t>
  </si>
  <si>
    <t> 23.12.2001 20:05 </t>
  </si>
  <si>
    <t> -0.068 </t>
  </si>
  <si>
    <t> P.Novotná </t>
  </si>
  <si>
    <t>OEJV 0074 </t>
  </si>
  <si>
    <t>2452267.354 </t>
  </si>
  <si>
    <t> 23.12.2001 20:29 </t>
  </si>
  <si>
    <t> -0.051 </t>
  </si>
  <si>
    <t> R.Kucerová </t>
  </si>
  <si>
    <t>2452533.516 </t>
  </si>
  <si>
    <t> 16.09.2002 00:23 </t>
  </si>
  <si>
    <t> -0.062 </t>
  </si>
  <si>
    <t> BBS 129 </t>
  </si>
  <si>
    <t>2452546.8189 </t>
  </si>
  <si>
    <t> 29.09.2002 07:39 </t>
  </si>
  <si>
    <t> -0.0678 </t>
  </si>
  <si>
    <t> R.Nelson </t>
  </si>
  <si>
    <t>IBVS 5371 </t>
  </si>
  <si>
    <t>2452879.524 </t>
  </si>
  <si>
    <t> 28.08.2003 00:34 </t>
  </si>
  <si>
    <t> -0.079 </t>
  </si>
  <si>
    <t> BBS 130 </t>
  </si>
  <si>
    <t>2452949.3887 </t>
  </si>
  <si>
    <t> 05.11.2003 21:19 </t>
  </si>
  <si>
    <t> -0.0845 </t>
  </si>
  <si>
    <t> L.Kotková &amp; M.Wolf </t>
  </si>
  <si>
    <t>IBVS 5676 </t>
  </si>
  <si>
    <t>2452949.3897 </t>
  </si>
  <si>
    <t> 05.11.2003 21:21 </t>
  </si>
  <si>
    <t> -0.0835 </t>
  </si>
  <si>
    <t>R</t>
  </si>
  <si>
    <t>IBVS 5583 </t>
  </si>
  <si>
    <t>2453002.616 </t>
  </si>
  <si>
    <t> 29.12.2003 02:47 </t>
  </si>
  <si>
    <t> -0.092 </t>
  </si>
  <si>
    <t>IBVS 5493 </t>
  </si>
  <si>
    <t>2454842.4669 </t>
  </si>
  <si>
    <t> 10.01.2009 23:12 </t>
  </si>
  <si>
    <t> -0.1612 </t>
  </si>
  <si>
    <t>C </t>
  </si>
  <si>
    <t>-I</t>
  </si>
  <si>
    <t> F.Agerer </t>
  </si>
  <si>
    <t>BAVM 209 </t>
  </si>
  <si>
    <t>2455497.8928 </t>
  </si>
  <si>
    <t> 28.10.2010 09:25 </t>
  </si>
  <si>
    <t>2854</t>
  </si>
  <si>
    <t> -0.1861 </t>
  </si>
  <si>
    <t>IBVS 5960 </t>
  </si>
  <si>
    <t>2455614.3396 </t>
  </si>
  <si>
    <t> 21.02.2011 20:09 </t>
  </si>
  <si>
    <t>2889</t>
  </si>
  <si>
    <t> -0.1900 </t>
  </si>
  <si>
    <t> M.&amp; K.Rätz </t>
  </si>
  <si>
    <t>BAVM 231 </t>
  </si>
  <si>
    <t>2455853.8869 </t>
  </si>
  <si>
    <t> 19.10.2011 09:17 </t>
  </si>
  <si>
    <t>2961</t>
  </si>
  <si>
    <t> -0.1983 </t>
  </si>
  <si>
    <t>IBVS 6011 </t>
  </si>
  <si>
    <t>2455970.33058 </t>
  </si>
  <si>
    <t> 12.02.2012 19:56 </t>
  </si>
  <si>
    <t>2996</t>
  </si>
  <si>
    <t> -0.20527 </t>
  </si>
  <si>
    <t> J.Trnka </t>
  </si>
  <si>
    <t>OEJV 0160 </t>
  </si>
  <si>
    <t>BAD?</t>
  </si>
  <si>
    <t>JAAVSO, 50, 255</t>
  </si>
  <si>
    <t>JAAVSO, 51, 250</t>
  </si>
  <si>
    <t>Nelson Pers com</t>
  </si>
  <si>
    <t>Nelson pers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</si>
</sst>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5"/>
        <bgColor indexed="25"/>
      </patternFill>
    </fill>
    <fill>
      <patternFill patternType="solid">
        <fgColor indexed="9"/>
        <bgColor indexed="25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4" fontId="21" fillId="2" borderId="0" applyFont="0" applyFill="0" applyBorder="0" applyAlignment="0" applyProtection="0"/>
    <xf numFmtId="3" fontId="21" fillId="2" borderId="0" applyFont="0" applyFill="0" applyBorder="0" applyAlignment="0" applyProtection="0"/>
    <xf numFmtId="164" fontId="21" fillId="2" borderId="0" applyFont="0" applyFill="0" applyBorder="0" applyAlignment="0" applyProtection="0"/>
    <xf numFmtId="0" fontId="21" fillId="2" borderId="0" applyFont="0" applyFill="0" applyBorder="0" applyAlignment="0" applyProtection="0"/>
    <xf numFmtId="2" fontId="21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1" fillId="2" borderId="1" applyNumberFormat="0" applyFont="0" applyFill="0" applyAlignment="0" applyProtection="0"/>
  </cellStyleXfs>
  <cellXfs count="95">
    <xf numFmtId="0" fontId="0" fillId="2" borderId="0" xfId="0" applyFill="1" applyAlignment="1"/>
    <xf numFmtId="0" fontId="3" fillId="3" borderId="2" xfId="0" applyFont="1" applyFill="1" applyBorder="1" applyAlignment="1"/>
    <xf numFmtId="0" fontId="0" fillId="3" borderId="2" xfId="0" applyFill="1" applyBorder="1" applyAlignment="1"/>
    <xf numFmtId="0" fontId="0" fillId="0" borderId="2" xfId="0" applyBorder="1" applyAlignment="1"/>
    <xf numFmtId="0" fontId="5" fillId="0" borderId="2" xfId="0" applyFont="1" applyBorder="1" applyAlignment="1"/>
    <xf numFmtId="14" fontId="0" fillId="3" borderId="2" xfId="0" applyNumberFormat="1" applyFill="1" applyBorder="1" applyAlignment="1"/>
    <xf numFmtId="0" fontId="0" fillId="3" borderId="3" xfId="0" applyFill="1" applyBorder="1" applyAlignment="1"/>
    <xf numFmtId="0" fontId="0" fillId="0" borderId="3" xfId="0" applyBorder="1" applyAlignment="1"/>
    <xf numFmtId="14" fontId="0" fillId="3" borderId="3" xfId="0" applyNumberFormat="1" applyFill="1" applyBorder="1" applyAlignment="1"/>
    <xf numFmtId="0" fontId="0" fillId="3" borderId="4" xfId="0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>
      <alignment vertical="top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5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8" fillId="3" borderId="2" xfId="0" applyFont="1" applyFill="1" applyBorder="1" applyAlignment="1"/>
    <xf numFmtId="0" fontId="0" fillId="4" borderId="2" xfId="1" applyNumberFormat="1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0" fillId="0" borderId="0" xfId="0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9" fillId="3" borderId="2" xfId="0" applyFont="1" applyFill="1" applyBorder="1" applyAlignment="1"/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7" fillId="0" borderId="0" xfId="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6" fillId="5" borderId="19" xfId="0" applyFont="1" applyFill="1" applyBorder="1" applyAlignment="1">
      <alignment horizontal="left" vertical="top" wrapText="1" indent="1"/>
    </xf>
    <xf numFmtId="0" fontId="6" fillId="5" borderId="19" xfId="0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right" vertical="top" wrapText="1"/>
    </xf>
    <xf numFmtId="0" fontId="17" fillId="5" borderId="19" xfId="8" applyFill="1" applyBorder="1" applyAlignment="1" applyProtection="1">
      <alignment horizontal="right" vertical="top" wrapText="1"/>
    </xf>
    <xf numFmtId="0" fontId="18" fillId="3" borderId="2" xfId="0" applyFont="1" applyFill="1" applyBorder="1" applyAlignment="1"/>
    <xf numFmtId="0" fontId="18" fillId="3" borderId="2" xfId="0" applyFont="1" applyFill="1" applyBorder="1" applyAlignment="1">
      <alignment horizontal="left"/>
    </xf>
    <xf numFmtId="0" fontId="18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5" fillId="0" borderId="2" xfId="0" applyFont="1" applyBorder="1">
      <alignment vertical="top"/>
    </xf>
    <xf numFmtId="0" fontId="6" fillId="0" borderId="2" xfId="0" applyFont="1" applyBorder="1" applyAlignment="1">
      <alignment horizontal="left" vertical="center" wrapText="1"/>
    </xf>
    <xf numFmtId="0" fontId="18" fillId="3" borderId="3" xfId="0" applyFont="1" applyFill="1" applyBorder="1" applyAlignment="1"/>
    <xf numFmtId="0" fontId="1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/>
    <xf numFmtId="0" fontId="18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8" fillId="3" borderId="3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horizontal="left" vertical="center" wrapText="1"/>
    </xf>
    <xf numFmtId="165" fontId="22" fillId="0" borderId="0" xfId="0" applyNumberFormat="1" applyFont="1" applyAlignment="1">
      <alignment horizontal="left" vertical="center" wrapText="1"/>
    </xf>
    <xf numFmtId="0" fontId="7" fillId="3" borderId="2" xfId="0" applyFont="1" applyFill="1" applyBorder="1" applyAlignment="1"/>
    <xf numFmtId="0" fontId="4" fillId="3" borderId="2" xfId="0" applyFont="1" applyFill="1" applyBorder="1" applyAlignment="1"/>
    <xf numFmtId="0" fontId="0" fillId="0" borderId="2" xfId="0" applyFill="1" applyBorder="1" applyAlignment="1"/>
    <xf numFmtId="0" fontId="0" fillId="0" borderId="2" xfId="0" applyFill="1" applyBorder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horizontal="left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Per -- O-C Diagr.</a:t>
            </a:r>
          </a:p>
        </c:rich>
      </c:tx>
      <c:layout>
        <c:manualLayout>
          <c:xMode val="edge"/>
          <c:yMode val="edge"/>
          <c:x val="0.38450074515648286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6378539493294"/>
          <c:y val="0.11480379473275044"/>
          <c:w val="0.84202682563338305"/>
          <c:h val="0.643505481001995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Active!$H$22:$H$993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C0-41C9-8C15-F0E9D52B7E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Active!$I$48:$I$993</c:f>
              <c:numCache>
                <c:formatCode>General</c:formatCode>
                <c:ptCount val="946"/>
                <c:pt idx="0">
                  <c:v>3.2516500003112014E-2</c:v>
                </c:pt>
                <c:pt idx="1">
                  <c:v>3.7844499995117076E-2</c:v>
                </c:pt>
                <c:pt idx="2">
                  <c:v>3.0017500001122244E-2</c:v>
                </c:pt>
                <c:pt idx="3">
                  <c:v>3.7017499998910353E-2</c:v>
                </c:pt>
                <c:pt idx="4">
                  <c:v>5.6595000001834705E-2</c:v>
                </c:pt>
                <c:pt idx="5">
                  <c:v>3.0768000004172791E-2</c:v>
                </c:pt>
                <c:pt idx="6">
                  <c:v>3.4301499996217899E-2</c:v>
                </c:pt>
                <c:pt idx="7">
                  <c:v>4.1536500000802334E-2</c:v>
                </c:pt>
                <c:pt idx="8">
                  <c:v>4.2691499998909421E-2</c:v>
                </c:pt>
                <c:pt idx="10">
                  <c:v>6.5237999995588325E-2</c:v>
                </c:pt>
                <c:pt idx="11">
                  <c:v>4.8286999997799285E-2</c:v>
                </c:pt>
                <c:pt idx="12">
                  <c:v>3.7535000003117602E-2</c:v>
                </c:pt>
                <c:pt idx="13">
                  <c:v>3.3459999998740386E-2</c:v>
                </c:pt>
                <c:pt idx="14">
                  <c:v>3.0522000000928529E-2</c:v>
                </c:pt>
                <c:pt idx="15">
                  <c:v>4.1210499999579042E-2</c:v>
                </c:pt>
                <c:pt idx="16">
                  <c:v>2.2818999997980427E-2</c:v>
                </c:pt>
                <c:pt idx="17">
                  <c:v>3.2476499996846542E-2</c:v>
                </c:pt>
                <c:pt idx="18">
                  <c:v>3.4693499997956678E-2</c:v>
                </c:pt>
                <c:pt idx="19">
                  <c:v>-9.6179999964078888E-3</c:v>
                </c:pt>
                <c:pt idx="20">
                  <c:v>3.246200000285171E-2</c:v>
                </c:pt>
                <c:pt idx="21">
                  <c:v>3.6393499998666812E-2</c:v>
                </c:pt>
                <c:pt idx="22">
                  <c:v>3.5274499998195097E-2</c:v>
                </c:pt>
                <c:pt idx="23">
                  <c:v>3.5274499998195097E-2</c:v>
                </c:pt>
                <c:pt idx="27">
                  <c:v>4.4933999997738283E-2</c:v>
                </c:pt>
                <c:pt idx="34">
                  <c:v>9.1850000171689317E-4</c:v>
                </c:pt>
                <c:pt idx="39">
                  <c:v>-3.2430000006570481E-2</c:v>
                </c:pt>
                <c:pt idx="40">
                  <c:v>-1.5830000003916211E-2</c:v>
                </c:pt>
                <c:pt idx="41">
                  <c:v>-1.5830000003916211E-2</c:v>
                </c:pt>
                <c:pt idx="44">
                  <c:v>-3.249599999981001E-2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C0-41C9-8C15-F0E9D52B7ED6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Active!$D$22:$D$28</c:f>
                <c:numCache>
                  <c:formatCode>General</c:formatCode>
                  <c:ptCount val="7"/>
                </c:numCache>
              </c:numRef>
            </c:plus>
            <c:minus>
              <c:numRef>
                <c:f>Active!$D$22:$D$28</c:f>
                <c:numCache>
                  <c:formatCode>General</c:formatCode>
                  <c:ptCount val="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Active!$J$22:$J$993</c:f>
              <c:numCache>
                <c:formatCode>General</c:formatCode>
                <c:ptCount val="972"/>
                <c:pt idx="54">
                  <c:v>4.3919499999901745E-2</c:v>
                </c:pt>
                <c:pt idx="55">
                  <c:v>3.1428499998582993E-2</c:v>
                </c:pt>
                <c:pt idx="56">
                  <c:v>2.4663500000315253E-2</c:v>
                </c:pt>
                <c:pt idx="57">
                  <c:v>3.0368499996257015E-2</c:v>
                </c:pt>
                <c:pt idx="58">
                  <c:v>2.4572499998612329E-2</c:v>
                </c:pt>
                <c:pt idx="59">
                  <c:v>1.5423000004375353E-2</c:v>
                </c:pt>
                <c:pt idx="61">
                  <c:v>0</c:v>
                </c:pt>
                <c:pt idx="62">
                  <c:v>0</c:v>
                </c:pt>
                <c:pt idx="63">
                  <c:v>-1.1579999991226941E-3</c:v>
                </c:pt>
                <c:pt idx="64">
                  <c:v>-7.1874999994179234E-3</c:v>
                </c:pt>
                <c:pt idx="68">
                  <c:v>-2.674999999726424E-2</c:v>
                </c:pt>
                <c:pt idx="69">
                  <c:v>-3.2509458236745559E-2</c:v>
                </c:pt>
                <c:pt idx="71">
                  <c:v>-4.3546000000787899E-2</c:v>
                </c:pt>
                <c:pt idx="72">
                  <c:v>-4.3546000000787899E-2</c:v>
                </c:pt>
                <c:pt idx="73">
                  <c:v>-4.9237499995797407E-2</c:v>
                </c:pt>
                <c:pt idx="74">
                  <c:v>-4.8237499999231659E-2</c:v>
                </c:pt>
                <c:pt idx="75">
                  <c:v>-5.6521499995142221E-2</c:v>
                </c:pt>
                <c:pt idx="76">
                  <c:v>-5.6521499995142221E-2</c:v>
                </c:pt>
                <c:pt idx="77">
                  <c:v>-0.12593100000231061</c:v>
                </c:pt>
                <c:pt idx="78">
                  <c:v>-0.15084650000062538</c:v>
                </c:pt>
                <c:pt idx="79">
                  <c:v>-0.15469899999879999</c:v>
                </c:pt>
                <c:pt idx="80">
                  <c:v>-0.16302700000233017</c:v>
                </c:pt>
                <c:pt idx="81">
                  <c:v>-0.16999950000172248</c:v>
                </c:pt>
                <c:pt idx="82">
                  <c:v>-0.33122199999343138</c:v>
                </c:pt>
                <c:pt idx="83">
                  <c:v>-0.34928700000455137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C0-41C9-8C15-F0E9D52B7ED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Active!$K$22:$K$993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C0-41C9-8C15-F0E9D52B7ED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Active!$L$22:$L$993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C0-41C9-8C15-F0E9D52B7E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Active!$M$22:$M$993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C0-41C9-8C15-F0E9D52B7E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Active!$N$22:$N$993</c:f>
              <c:numCache>
                <c:formatCode>General</c:formatCode>
                <c:ptCount val="972"/>
                <c:pt idx="0">
                  <c:v>1.184705841916305</c:v>
                </c:pt>
                <c:pt idx="1">
                  <c:v>1.183915237402039</c:v>
                </c:pt>
                <c:pt idx="2">
                  <c:v>1.1786445406402655</c:v>
                </c:pt>
                <c:pt idx="3">
                  <c:v>1.1782492383831324</c:v>
                </c:pt>
                <c:pt idx="4">
                  <c:v>1.1770633316117334</c:v>
                </c:pt>
                <c:pt idx="5">
                  <c:v>1.1762727270974673</c:v>
                </c:pt>
                <c:pt idx="6">
                  <c:v>1.1754821225832013</c:v>
                </c:pt>
                <c:pt idx="7">
                  <c:v>1.1472838949077131</c:v>
                </c:pt>
                <c:pt idx="8">
                  <c:v>1.1468885926505801</c:v>
                </c:pt>
                <c:pt idx="9">
                  <c:v>1.0727035357286181</c:v>
                </c:pt>
                <c:pt idx="10">
                  <c:v>1.0607127005955834</c:v>
                </c:pt>
                <c:pt idx="11">
                  <c:v>1.056232608348076</c:v>
                </c:pt>
                <c:pt idx="12">
                  <c:v>1.0433194012817311</c:v>
                </c:pt>
                <c:pt idx="13">
                  <c:v>1.042924099024598</c:v>
                </c:pt>
                <c:pt idx="14">
                  <c:v>1.032382705501051</c:v>
                </c:pt>
                <c:pt idx="15">
                  <c:v>1.0292202874439869</c:v>
                </c:pt>
                <c:pt idx="16">
                  <c:v>1.0280343806725878</c:v>
                </c:pt>
                <c:pt idx="17">
                  <c:v>1.0268484739011887</c:v>
                </c:pt>
                <c:pt idx="18">
                  <c:v>1.0260578693869227</c:v>
                </c:pt>
                <c:pt idx="19">
                  <c:v>1.0256625671297896</c:v>
                </c:pt>
                <c:pt idx="20">
                  <c:v>1.0248719626155238</c:v>
                </c:pt>
                <c:pt idx="21">
                  <c:v>1.0143305690919768</c:v>
                </c:pt>
                <c:pt idx="22">
                  <c:v>0.60861868585446188</c:v>
                </c:pt>
                <c:pt idx="23">
                  <c:v>0.60782808134019584</c:v>
                </c:pt>
                <c:pt idx="24">
                  <c:v>0.59926319910231396</c:v>
                </c:pt>
                <c:pt idx="25">
                  <c:v>0.59570547878811675</c:v>
                </c:pt>
                <c:pt idx="60">
                  <c:v>1.7378276602520091E-2</c:v>
                </c:pt>
                <c:pt idx="61">
                  <c:v>1.6979537362439429E-3</c:v>
                </c:pt>
                <c:pt idx="62">
                  <c:v>1.6979537362439429E-3</c:v>
                </c:pt>
                <c:pt idx="63">
                  <c:v>-1.0424648815835096E-2</c:v>
                </c:pt>
                <c:pt idx="64">
                  <c:v>-1.4772973644298228E-2</c:v>
                </c:pt>
                <c:pt idx="65">
                  <c:v>-2.7290878453510279E-2</c:v>
                </c:pt>
                <c:pt idx="66">
                  <c:v>-2.7290878453510279E-2</c:v>
                </c:pt>
                <c:pt idx="67">
                  <c:v>-2.7290878453510279E-2</c:v>
                </c:pt>
                <c:pt idx="68">
                  <c:v>-3.7832271977057269E-2</c:v>
                </c:pt>
                <c:pt idx="69">
                  <c:v>-3.8359341653234617E-2</c:v>
                </c:pt>
                <c:pt idx="70">
                  <c:v>-3.8359341653234617E-2</c:v>
                </c:pt>
                <c:pt idx="71">
                  <c:v>-5.1536083557668352E-2</c:v>
                </c:pt>
                <c:pt idx="72">
                  <c:v>-5.1536083557668352E-2</c:v>
                </c:pt>
                <c:pt idx="73">
                  <c:v>-5.430319935759944E-2</c:v>
                </c:pt>
                <c:pt idx="74">
                  <c:v>-5.430319935759944E-2</c:v>
                </c:pt>
                <c:pt idx="75">
                  <c:v>-5.641147806230884E-2</c:v>
                </c:pt>
                <c:pt idx="76">
                  <c:v>-5.641147806230884E-2</c:v>
                </c:pt>
                <c:pt idx="77">
                  <c:v>-0.12927886079382739</c:v>
                </c:pt>
                <c:pt idx="78">
                  <c:v>-0.15523704234556185</c:v>
                </c:pt>
                <c:pt idx="79">
                  <c:v>-0.15984890201211366</c:v>
                </c:pt>
                <c:pt idx="80">
                  <c:v>-0.16933615618330594</c:v>
                </c:pt>
                <c:pt idx="81">
                  <c:v>-0.17394801584985775</c:v>
                </c:pt>
                <c:pt idx="82">
                  <c:v>-0.31823333970340723</c:v>
                </c:pt>
                <c:pt idx="83">
                  <c:v>-0.33272775579828434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C0-41C9-8C15-F0E9D52B7ED6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Active!$U$22:$U$993</c:f>
              <c:numCache>
                <c:formatCode>General</c:formatCode>
                <c:ptCount val="972"/>
                <c:pt idx="35">
                  <c:v>-0.27521225000236882</c:v>
                </c:pt>
                <c:pt idx="50">
                  <c:v>0.28068075000192039</c:v>
                </c:pt>
                <c:pt idx="51">
                  <c:v>0.27971175000129733</c:v>
                </c:pt>
                <c:pt idx="52">
                  <c:v>0.27421424999920418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C0-41C9-8C15-F0E9D52B7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90256"/>
        <c:axId val="1"/>
      </c:scatterChart>
      <c:valAx>
        <c:axId val="8612902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17734724292097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806259314456036E-2"/>
              <c:y val="0.34441151049472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902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180327868852458E-2"/>
          <c:y val="0.92145141978098655"/>
          <c:w val="0.79582712369597619"/>
          <c:h val="6.04229607250755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Per -- O-C Diagr.</a:t>
            </a:r>
          </a:p>
        </c:rich>
      </c:tx>
      <c:layout>
        <c:manualLayout>
          <c:xMode val="edge"/>
          <c:yMode val="edge"/>
          <c:x val="0.3839291963504561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6681804376227"/>
          <c:y val="0.1144578313253012"/>
          <c:w val="0.8482155183563499"/>
          <c:h val="0.6445783132530120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Active!$H$22:$H$993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53-47B8-BC3E-547E04A0AD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Active!$I$48:$I$993</c:f>
              <c:numCache>
                <c:formatCode>General</c:formatCode>
                <c:ptCount val="946"/>
                <c:pt idx="0">
                  <c:v>3.2516500003112014E-2</c:v>
                </c:pt>
                <c:pt idx="1">
                  <c:v>3.7844499995117076E-2</c:v>
                </c:pt>
                <c:pt idx="2">
                  <c:v>3.0017500001122244E-2</c:v>
                </c:pt>
                <c:pt idx="3">
                  <c:v>3.7017499998910353E-2</c:v>
                </c:pt>
                <c:pt idx="4">
                  <c:v>5.6595000001834705E-2</c:v>
                </c:pt>
                <c:pt idx="5">
                  <c:v>3.0768000004172791E-2</c:v>
                </c:pt>
                <c:pt idx="6">
                  <c:v>3.4301499996217899E-2</c:v>
                </c:pt>
                <c:pt idx="7">
                  <c:v>4.1536500000802334E-2</c:v>
                </c:pt>
                <c:pt idx="8">
                  <c:v>4.2691499998909421E-2</c:v>
                </c:pt>
                <c:pt idx="10">
                  <c:v>6.5237999995588325E-2</c:v>
                </c:pt>
                <c:pt idx="11">
                  <c:v>4.8286999997799285E-2</c:v>
                </c:pt>
                <c:pt idx="12">
                  <c:v>3.7535000003117602E-2</c:v>
                </c:pt>
                <c:pt idx="13">
                  <c:v>3.3459999998740386E-2</c:v>
                </c:pt>
                <c:pt idx="14">
                  <c:v>3.0522000000928529E-2</c:v>
                </c:pt>
                <c:pt idx="15">
                  <c:v>4.1210499999579042E-2</c:v>
                </c:pt>
                <c:pt idx="16">
                  <c:v>2.2818999997980427E-2</c:v>
                </c:pt>
                <c:pt idx="17">
                  <c:v>3.2476499996846542E-2</c:v>
                </c:pt>
                <c:pt idx="18">
                  <c:v>3.4693499997956678E-2</c:v>
                </c:pt>
                <c:pt idx="19">
                  <c:v>-9.6179999964078888E-3</c:v>
                </c:pt>
                <c:pt idx="20">
                  <c:v>3.246200000285171E-2</c:v>
                </c:pt>
                <c:pt idx="21">
                  <c:v>3.6393499998666812E-2</c:v>
                </c:pt>
                <c:pt idx="22">
                  <c:v>3.5274499998195097E-2</c:v>
                </c:pt>
                <c:pt idx="23">
                  <c:v>3.5274499998195097E-2</c:v>
                </c:pt>
                <c:pt idx="27">
                  <c:v>4.4933999997738283E-2</c:v>
                </c:pt>
                <c:pt idx="34">
                  <c:v>9.1850000171689317E-4</c:v>
                </c:pt>
                <c:pt idx="39">
                  <c:v>-3.2430000006570481E-2</c:v>
                </c:pt>
                <c:pt idx="40">
                  <c:v>-1.5830000003916211E-2</c:v>
                </c:pt>
                <c:pt idx="41">
                  <c:v>-1.5830000003916211E-2</c:v>
                </c:pt>
                <c:pt idx="44">
                  <c:v>-3.249599999981001E-2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53-47B8-BC3E-547E04A0AD32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Active!$D$22:$D$28</c:f>
                <c:numCache>
                  <c:formatCode>General</c:formatCode>
                  <c:ptCount val="7"/>
                </c:numCache>
              </c:numRef>
            </c:plus>
            <c:minus>
              <c:numRef>
                <c:f>Active!$D$22:$D$28</c:f>
                <c:numCache>
                  <c:formatCode>General</c:formatCode>
                  <c:ptCount val="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Active!$J$22:$J$993</c:f>
              <c:numCache>
                <c:formatCode>General</c:formatCode>
                <c:ptCount val="972"/>
                <c:pt idx="54">
                  <c:v>4.3919499999901745E-2</c:v>
                </c:pt>
                <c:pt idx="55">
                  <c:v>3.1428499998582993E-2</c:v>
                </c:pt>
                <c:pt idx="56">
                  <c:v>2.4663500000315253E-2</c:v>
                </c:pt>
                <c:pt idx="57">
                  <c:v>3.0368499996257015E-2</c:v>
                </c:pt>
                <c:pt idx="58">
                  <c:v>2.4572499998612329E-2</c:v>
                </c:pt>
                <c:pt idx="59">
                  <c:v>1.5423000004375353E-2</c:v>
                </c:pt>
                <c:pt idx="61">
                  <c:v>0</c:v>
                </c:pt>
                <c:pt idx="62">
                  <c:v>0</c:v>
                </c:pt>
                <c:pt idx="63">
                  <c:v>-1.1579999991226941E-3</c:v>
                </c:pt>
                <c:pt idx="64">
                  <c:v>-7.1874999994179234E-3</c:v>
                </c:pt>
                <c:pt idx="68">
                  <c:v>-2.674999999726424E-2</c:v>
                </c:pt>
                <c:pt idx="69">
                  <c:v>-3.2509458236745559E-2</c:v>
                </c:pt>
                <c:pt idx="71">
                  <c:v>-4.3546000000787899E-2</c:v>
                </c:pt>
                <c:pt idx="72">
                  <c:v>-4.3546000000787899E-2</c:v>
                </c:pt>
                <c:pt idx="73">
                  <c:v>-4.9237499995797407E-2</c:v>
                </c:pt>
                <c:pt idx="74">
                  <c:v>-4.8237499999231659E-2</c:v>
                </c:pt>
                <c:pt idx="75">
                  <c:v>-5.6521499995142221E-2</c:v>
                </c:pt>
                <c:pt idx="76">
                  <c:v>-5.6521499995142221E-2</c:v>
                </c:pt>
                <c:pt idx="77">
                  <c:v>-0.12593100000231061</c:v>
                </c:pt>
                <c:pt idx="78">
                  <c:v>-0.15084650000062538</c:v>
                </c:pt>
                <c:pt idx="79">
                  <c:v>-0.15469899999879999</c:v>
                </c:pt>
                <c:pt idx="80">
                  <c:v>-0.16302700000233017</c:v>
                </c:pt>
                <c:pt idx="81">
                  <c:v>-0.16999950000172248</c:v>
                </c:pt>
                <c:pt idx="82">
                  <c:v>-0.33122199999343138</c:v>
                </c:pt>
                <c:pt idx="83">
                  <c:v>-0.34928700000455137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53-47B8-BC3E-547E04A0AD3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Active!$K$22:$K$993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53-47B8-BC3E-547E04A0AD3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Active!$L$22:$L$993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53-47B8-BC3E-547E04A0AD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Active!$M$22:$M$993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53-47B8-BC3E-547E04A0AD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Active!$N$22:$N$993</c:f>
              <c:numCache>
                <c:formatCode>General</c:formatCode>
                <c:ptCount val="972"/>
                <c:pt idx="0">
                  <c:v>1.184705841916305</c:v>
                </c:pt>
                <c:pt idx="1">
                  <c:v>1.183915237402039</c:v>
                </c:pt>
                <c:pt idx="2">
                  <c:v>1.1786445406402655</c:v>
                </c:pt>
                <c:pt idx="3">
                  <c:v>1.1782492383831324</c:v>
                </c:pt>
                <c:pt idx="4">
                  <c:v>1.1770633316117334</c:v>
                </c:pt>
                <c:pt idx="5">
                  <c:v>1.1762727270974673</c:v>
                </c:pt>
                <c:pt idx="6">
                  <c:v>1.1754821225832013</c:v>
                </c:pt>
                <c:pt idx="7">
                  <c:v>1.1472838949077131</c:v>
                </c:pt>
                <c:pt idx="8">
                  <c:v>1.1468885926505801</c:v>
                </c:pt>
                <c:pt idx="9">
                  <c:v>1.0727035357286181</c:v>
                </c:pt>
                <c:pt idx="10">
                  <c:v>1.0607127005955834</c:v>
                </c:pt>
                <c:pt idx="11">
                  <c:v>1.056232608348076</c:v>
                </c:pt>
                <c:pt idx="12">
                  <c:v>1.0433194012817311</c:v>
                </c:pt>
                <c:pt idx="13">
                  <c:v>1.042924099024598</c:v>
                </c:pt>
                <c:pt idx="14">
                  <c:v>1.032382705501051</c:v>
                </c:pt>
                <c:pt idx="15">
                  <c:v>1.0292202874439869</c:v>
                </c:pt>
                <c:pt idx="16">
                  <c:v>1.0280343806725878</c:v>
                </c:pt>
                <c:pt idx="17">
                  <c:v>1.0268484739011887</c:v>
                </c:pt>
                <c:pt idx="18">
                  <c:v>1.0260578693869227</c:v>
                </c:pt>
                <c:pt idx="19">
                  <c:v>1.0256625671297896</c:v>
                </c:pt>
                <c:pt idx="20">
                  <c:v>1.0248719626155238</c:v>
                </c:pt>
                <c:pt idx="21">
                  <c:v>1.0143305690919768</c:v>
                </c:pt>
                <c:pt idx="22">
                  <c:v>0.60861868585446188</c:v>
                </c:pt>
                <c:pt idx="23">
                  <c:v>0.60782808134019584</c:v>
                </c:pt>
                <c:pt idx="24">
                  <c:v>0.59926319910231396</c:v>
                </c:pt>
                <c:pt idx="25">
                  <c:v>0.59570547878811675</c:v>
                </c:pt>
                <c:pt idx="60">
                  <c:v>1.7378276602520091E-2</c:v>
                </c:pt>
                <c:pt idx="61">
                  <c:v>1.6979537362439429E-3</c:v>
                </c:pt>
                <c:pt idx="62">
                  <c:v>1.6979537362439429E-3</c:v>
                </c:pt>
                <c:pt idx="63">
                  <c:v>-1.0424648815835096E-2</c:v>
                </c:pt>
                <c:pt idx="64">
                  <c:v>-1.4772973644298228E-2</c:v>
                </c:pt>
                <c:pt idx="65">
                  <c:v>-2.7290878453510279E-2</c:v>
                </c:pt>
                <c:pt idx="66">
                  <c:v>-2.7290878453510279E-2</c:v>
                </c:pt>
                <c:pt idx="67">
                  <c:v>-2.7290878453510279E-2</c:v>
                </c:pt>
                <c:pt idx="68">
                  <c:v>-3.7832271977057269E-2</c:v>
                </c:pt>
                <c:pt idx="69">
                  <c:v>-3.8359341653234617E-2</c:v>
                </c:pt>
                <c:pt idx="70">
                  <c:v>-3.8359341653234617E-2</c:v>
                </c:pt>
                <c:pt idx="71">
                  <c:v>-5.1536083557668352E-2</c:v>
                </c:pt>
                <c:pt idx="72">
                  <c:v>-5.1536083557668352E-2</c:v>
                </c:pt>
                <c:pt idx="73">
                  <c:v>-5.430319935759944E-2</c:v>
                </c:pt>
                <c:pt idx="74">
                  <c:v>-5.430319935759944E-2</c:v>
                </c:pt>
                <c:pt idx="75">
                  <c:v>-5.641147806230884E-2</c:v>
                </c:pt>
                <c:pt idx="76">
                  <c:v>-5.641147806230884E-2</c:v>
                </c:pt>
                <c:pt idx="77">
                  <c:v>-0.12927886079382739</c:v>
                </c:pt>
                <c:pt idx="78">
                  <c:v>-0.15523704234556185</c:v>
                </c:pt>
                <c:pt idx="79">
                  <c:v>-0.15984890201211366</c:v>
                </c:pt>
                <c:pt idx="80">
                  <c:v>-0.16933615618330594</c:v>
                </c:pt>
                <c:pt idx="81">
                  <c:v>-0.17394801584985775</c:v>
                </c:pt>
                <c:pt idx="82">
                  <c:v>-0.31823333970340723</c:v>
                </c:pt>
                <c:pt idx="83">
                  <c:v>-0.33272775579828434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53-47B8-BC3E-547E04A0AD32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Active!$U$22:$U$993</c:f>
              <c:numCache>
                <c:formatCode>General</c:formatCode>
                <c:ptCount val="972"/>
                <c:pt idx="35">
                  <c:v>-0.27521225000236882</c:v>
                </c:pt>
                <c:pt idx="50">
                  <c:v>0.28068075000192039</c:v>
                </c:pt>
                <c:pt idx="51">
                  <c:v>0.27971175000129733</c:v>
                </c:pt>
                <c:pt idx="52">
                  <c:v>0.27421424999920418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53-47B8-BC3E-547E04A0A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94192"/>
        <c:axId val="1"/>
      </c:scatterChart>
      <c:valAx>
        <c:axId val="861294192"/>
        <c:scaling>
          <c:orientation val="minMax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95316210473695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76190476190476E-2"/>
              <c:y val="0.34638554216867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9419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3154761904761904E-2"/>
          <c:y val="0.92168674698795183"/>
          <c:w val="0.79464395075615546"/>
          <c:h val="6.02409638554216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390525</xdr:colOff>
      <xdr:row>18</xdr:row>
      <xdr:rowOff>85725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08069F2D-5EF8-3DC2-4159-0F48562FD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571500</xdr:colOff>
      <xdr:row>0</xdr:row>
      <xdr:rowOff>0</xdr:rowOff>
    </xdr:from>
    <xdr:to>
      <xdr:col>24</xdr:col>
      <xdr:colOff>657225</xdr:colOff>
      <xdr:row>18</xdr:row>
      <xdr:rowOff>95250</xdr:rowOff>
    </xdr:to>
    <xdr:graphicFrame macro="">
      <xdr:nvGraphicFramePr>
        <xdr:cNvPr id="1031" name="Chart 5">
          <a:extLst>
            <a:ext uri="{FF2B5EF4-FFF2-40B4-BE49-F238E27FC236}">
              <a16:creationId xmlns:a16="http://schemas.microsoft.com/office/drawing/2014/main" id="{E1D98767-14A7-7165-C098-F57FFEB44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493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konkoly.hu/cgi-bin/IBVS?5676" TargetMode="External"/><Relationship Id="rId11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konkoly.hu/cgi-bin/IBVS?5371" TargetMode="External"/><Relationship Id="rId10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341"/>
  <sheetViews>
    <sheetView tabSelected="1" workbookViewId="0">
      <pane xSplit="13" ySplit="22" topLeftCell="N94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8.7109375" style="2" customWidth="1"/>
    <col min="2" max="2" width="3.7109375" style="2" customWidth="1"/>
    <col min="3" max="3" width="13.5703125" style="2" customWidth="1"/>
    <col min="4" max="4" width="7.7109375" style="2" customWidth="1"/>
    <col min="5" max="5" width="9.85546875" style="2" customWidth="1"/>
    <col min="6" max="6" width="16.85546875" style="2" customWidth="1"/>
    <col min="7" max="7" width="11" style="2" customWidth="1"/>
    <col min="8" max="14" width="10.28515625" style="2" customWidth="1"/>
    <col min="15" max="15" width="7.5703125" style="2" customWidth="1"/>
    <col min="16" max="16" width="12.42578125" style="2" customWidth="1"/>
    <col min="17" max="16384" width="10.28515625" style="2"/>
  </cols>
  <sheetData>
    <row r="1" spans="1:6" ht="20.25" x14ac:dyDescent="0.3">
      <c r="A1" s="1" t="s">
        <v>75</v>
      </c>
    </row>
    <row r="2" spans="1:6" ht="12.95" customHeight="1" x14ac:dyDescent="0.2">
      <c r="A2" s="3" t="s">
        <v>2</v>
      </c>
      <c r="B2" s="2" t="s">
        <v>3</v>
      </c>
      <c r="D2" s="2" t="s">
        <v>1</v>
      </c>
    </row>
    <row r="3" spans="1:6" ht="12.95" customHeight="1" thickBot="1" x14ac:dyDescent="0.25">
      <c r="A3" s="13" t="s">
        <v>0</v>
      </c>
      <c r="D3" s="2" t="s">
        <v>4</v>
      </c>
    </row>
    <row r="4" spans="1:6" ht="12.95" customHeight="1" thickBot="1" x14ac:dyDescent="0.25">
      <c r="A4" s="4" t="s">
        <v>5</v>
      </c>
      <c r="B4" s="11"/>
      <c r="C4" s="14">
        <v>46002.36</v>
      </c>
      <c r="D4" s="15">
        <v>3.3271614999999999</v>
      </c>
      <c r="E4" s="12"/>
    </row>
    <row r="5" spans="1:6" ht="12.95" customHeight="1" x14ac:dyDescent="0.2">
      <c r="A5" s="24" t="s">
        <v>77</v>
      </c>
      <c r="B5" s="25"/>
      <c r="C5" s="26">
        <v>-9.5</v>
      </c>
      <c r="D5" s="25" t="s">
        <v>78</v>
      </c>
    </row>
    <row r="6" spans="1:6" ht="12.95" customHeight="1" x14ac:dyDescent="0.2">
      <c r="A6" s="4" t="s">
        <v>6</v>
      </c>
    </row>
    <row r="7" spans="1:6" ht="12.95" customHeight="1" x14ac:dyDescent="0.2">
      <c r="A7" s="3" t="s">
        <v>7</v>
      </c>
      <c r="C7" s="2">
        <v>51535.3943</v>
      </c>
    </row>
    <row r="8" spans="1:6" ht="12.95" customHeight="1" x14ac:dyDescent="0.2">
      <c r="A8" s="3" t="s">
        <v>8</v>
      </c>
      <c r="C8" s="2">
        <f>D4</f>
        <v>3.3271614999999999</v>
      </c>
    </row>
    <row r="9" spans="1:6" s="44" customFormat="1" ht="12.95" customHeight="1" x14ac:dyDescent="0.2">
      <c r="A9" s="48" t="s">
        <v>84</v>
      </c>
      <c r="B9" s="49">
        <v>79</v>
      </c>
      <c r="C9" s="46" t="str">
        <f>"F"&amp;B9</f>
        <v>F79</v>
      </c>
      <c r="D9" s="47" t="str">
        <f>"G"&amp;B9</f>
        <v>G79</v>
      </c>
    </row>
    <row r="10" spans="1:6" s="44" customFormat="1" ht="12.95" customHeight="1" thickBot="1" x14ac:dyDescent="0.25">
      <c r="A10" s="25"/>
      <c r="B10" s="25"/>
      <c r="C10" s="27" t="s">
        <v>9</v>
      </c>
      <c r="D10" s="27" t="s">
        <v>10</v>
      </c>
      <c r="E10" s="25"/>
    </row>
    <row r="11" spans="1:6" s="44" customFormat="1" ht="12.95" customHeight="1" x14ac:dyDescent="0.2">
      <c r="A11" s="25" t="s">
        <v>11</v>
      </c>
      <c r="B11" s="25"/>
      <c r="C11" s="45">
        <f ca="1">INTERCEPT(INDIRECT($D$9):G990,INDIRECT($C$9):F990)</f>
        <v>1.6979537362439429E-3</v>
      </c>
      <c r="D11" s="28"/>
      <c r="E11" s="25"/>
    </row>
    <row r="12" spans="1:6" s="44" customFormat="1" ht="12.95" customHeight="1" x14ac:dyDescent="0.2">
      <c r="A12" s="25" t="s">
        <v>12</v>
      </c>
      <c r="B12" s="25"/>
      <c r="C12" s="45">
        <f ca="1">SLOPE(INDIRECT($D$9):G990,INDIRECT($C$9):F990)</f>
        <v>-1.3176741904433737E-4</v>
      </c>
      <c r="D12" s="28"/>
      <c r="E12" s="25"/>
    </row>
    <row r="13" spans="1:6" s="44" customFormat="1" ht="12.95" customHeight="1" x14ac:dyDescent="0.2">
      <c r="A13" s="25" t="s">
        <v>13</v>
      </c>
      <c r="B13" s="25"/>
      <c r="C13" s="28" t="s">
        <v>79</v>
      </c>
    </row>
    <row r="14" spans="1:6" s="44" customFormat="1" ht="12.95" customHeight="1" x14ac:dyDescent="0.2">
      <c r="A14" s="25"/>
      <c r="B14" s="25"/>
      <c r="C14" s="25"/>
    </row>
    <row r="15" spans="1:6" s="44" customFormat="1" ht="12.95" customHeight="1" x14ac:dyDescent="0.2">
      <c r="A15" s="29" t="s">
        <v>14</v>
      </c>
      <c r="B15" s="25"/>
      <c r="C15" s="30">
        <f ca="1">(C7+C11)+(C8+C12)*INT(MAX(F21:F3531))</f>
        <v>59979.397459244203</v>
      </c>
      <c r="E15" s="31" t="s">
        <v>87</v>
      </c>
      <c r="F15" s="26">
        <v>1</v>
      </c>
    </row>
    <row r="16" spans="1:6" s="44" customFormat="1" ht="12.95" customHeight="1" x14ac:dyDescent="0.2">
      <c r="A16" s="33" t="s">
        <v>15</v>
      </c>
      <c r="B16" s="25"/>
      <c r="C16" s="34">
        <f ca="1">+C8+C12</f>
        <v>3.3270297325809555</v>
      </c>
      <c r="E16" s="31" t="s">
        <v>80</v>
      </c>
      <c r="F16" s="32">
        <f ca="1">NOW()+15018.5+$C$5/24</f>
        <v>60372.850889236106</v>
      </c>
    </row>
    <row r="17" spans="1:22" s="44" customFormat="1" ht="12.95" customHeight="1" thickBot="1" x14ac:dyDescent="0.25">
      <c r="A17" s="31" t="s">
        <v>74</v>
      </c>
      <c r="B17" s="25"/>
      <c r="C17" s="25">
        <f>COUNT(C21:C2189)</f>
        <v>85</v>
      </c>
      <c r="E17" s="31" t="s">
        <v>88</v>
      </c>
      <c r="F17" s="32">
        <f ca="1">ROUND(2*(F16-$C$7)/$C$8,0)/2+F15</f>
        <v>2657</v>
      </c>
    </row>
    <row r="18" spans="1:22" s="44" customFormat="1" ht="12.95" customHeight="1" thickTop="1" thickBot="1" x14ac:dyDescent="0.25">
      <c r="A18" s="33" t="s">
        <v>16</v>
      </c>
      <c r="B18" s="25"/>
      <c r="C18" s="36">
        <f ca="1">+C15</f>
        <v>59979.397459244203</v>
      </c>
      <c r="D18" s="37">
        <f ca="1">+C16</f>
        <v>3.3270297325809555</v>
      </c>
      <c r="E18" s="31" t="s">
        <v>81</v>
      </c>
      <c r="F18" s="47">
        <f ca="1">ROUND(2*(F16-$C$15)/$C$16,0)/2+F15</f>
        <v>119.5</v>
      </c>
    </row>
    <row r="19" spans="1:22" s="44" customFormat="1" ht="12.95" customHeight="1" thickTop="1" x14ac:dyDescent="0.2">
      <c r="E19" s="31" t="s">
        <v>82</v>
      </c>
      <c r="F19" s="35">
        <f ca="1">+$C$15+$C$16*F18-15018.5-$C$5/24</f>
        <v>45358.873345620959</v>
      </c>
    </row>
    <row r="20" spans="1:22" ht="12.95" customHeight="1" thickBot="1" x14ac:dyDescent="0.25">
      <c r="A20" s="9" t="s">
        <v>17</v>
      </c>
      <c r="B20" s="9" t="s">
        <v>18</v>
      </c>
      <c r="C20" s="9" t="s">
        <v>19</v>
      </c>
      <c r="D20" s="9" t="s">
        <v>20</v>
      </c>
      <c r="E20" s="9" t="s">
        <v>21</v>
      </c>
      <c r="F20" s="9" t="s">
        <v>22</v>
      </c>
      <c r="G20" s="9" t="s">
        <v>23</v>
      </c>
      <c r="H20" s="10" t="s">
        <v>24</v>
      </c>
      <c r="I20" s="10" t="s">
        <v>86</v>
      </c>
      <c r="J20" s="10" t="s">
        <v>96</v>
      </c>
      <c r="K20" s="10" t="s">
        <v>31</v>
      </c>
      <c r="L20" s="10" t="s">
        <v>68</v>
      </c>
      <c r="M20" s="10" t="s">
        <v>25</v>
      </c>
      <c r="N20" s="10" t="s">
        <v>26</v>
      </c>
      <c r="O20" s="9" t="s">
        <v>27</v>
      </c>
      <c r="P20" s="9" t="s">
        <v>28</v>
      </c>
      <c r="T20" s="11"/>
      <c r="U20" s="82" t="s">
        <v>374</v>
      </c>
      <c r="V20" s="12"/>
    </row>
    <row r="21" spans="1:22" ht="12.95" customHeight="1" x14ac:dyDescent="0.2">
      <c r="A21" s="73" t="s">
        <v>111</v>
      </c>
      <c r="B21" s="78" t="s">
        <v>71</v>
      </c>
      <c r="C21" s="81">
        <v>21541.348000000002</v>
      </c>
      <c r="D21" s="18"/>
      <c r="E21" s="6">
        <f t="shared" ref="E21:E52" si="0">(C21-C$7)/C$8</f>
        <v>-9014.9054381640326</v>
      </c>
      <c r="F21" s="7">
        <f t="shared" ref="F21:F52" si="1">+ROUND(2*E21,0)/2</f>
        <v>-9015</v>
      </c>
      <c r="G21" s="6">
        <f t="shared" ref="G21:G56" si="2">C21-(C$7+C$8*F21)</f>
        <v>0.31462250000186032</v>
      </c>
      <c r="H21" s="6"/>
      <c r="I21" s="2">
        <f>+G21</f>
        <v>0.31462250000186032</v>
      </c>
      <c r="J21" s="6"/>
      <c r="K21" s="6"/>
      <c r="L21" s="6"/>
      <c r="N21" s="6">
        <f t="shared" ref="N21:N47" ca="1" si="3">+C$11+C$12*F21</f>
        <v>1.1895812364209455</v>
      </c>
      <c r="O21" s="6"/>
      <c r="P21" s="8">
        <f t="shared" ref="P21:P52" si="4">C21-15018.5</f>
        <v>6522.8480000000018</v>
      </c>
      <c r="U21" s="6"/>
    </row>
    <row r="22" spans="1:22" ht="12.95" customHeight="1" x14ac:dyDescent="0.2">
      <c r="A22" s="67" t="s">
        <v>111</v>
      </c>
      <c r="B22" s="69" t="s">
        <v>71</v>
      </c>
      <c r="C22" s="68">
        <v>21664.452000000001</v>
      </c>
      <c r="D22" s="19"/>
      <c r="E22" s="2">
        <f t="shared" si="0"/>
        <v>-8977.9057313568937</v>
      </c>
      <c r="F22" s="7">
        <f t="shared" si="1"/>
        <v>-8978</v>
      </c>
      <c r="G22" s="2">
        <f t="shared" si="2"/>
        <v>0.31364699999903678</v>
      </c>
      <c r="I22" s="2">
        <f>+G22</f>
        <v>0.31364699999903678</v>
      </c>
      <c r="N22" s="2">
        <f t="shared" ca="1" si="3"/>
        <v>1.184705841916305</v>
      </c>
      <c r="P22" s="5">
        <f t="shared" si="4"/>
        <v>6645.9520000000011</v>
      </c>
    </row>
    <row r="23" spans="1:22" ht="12.95" customHeight="1" x14ac:dyDescent="0.2">
      <c r="A23" s="67" t="s">
        <v>111</v>
      </c>
      <c r="B23" s="69" t="s">
        <v>71</v>
      </c>
      <c r="C23" s="68">
        <v>21684.412</v>
      </c>
      <c r="D23" s="19"/>
      <c r="E23" s="2">
        <f t="shared" si="0"/>
        <v>-8971.9066237091283</v>
      </c>
      <c r="F23" s="7">
        <f t="shared" si="1"/>
        <v>-8972</v>
      </c>
      <c r="G23" s="2">
        <f t="shared" si="2"/>
        <v>0.31067799999800627</v>
      </c>
      <c r="I23" s="2">
        <f>+G23</f>
        <v>0.31067799999800627</v>
      </c>
      <c r="N23" s="2">
        <f t="shared" ca="1" si="3"/>
        <v>1.183915237402039</v>
      </c>
      <c r="P23" s="5">
        <f t="shared" si="4"/>
        <v>6665.9120000000003</v>
      </c>
    </row>
    <row r="24" spans="1:22" ht="12.95" customHeight="1" x14ac:dyDescent="0.2">
      <c r="A24" s="67" t="s">
        <v>111</v>
      </c>
      <c r="B24" s="69" t="s">
        <v>71</v>
      </c>
      <c r="C24" s="68">
        <v>21817.494999999999</v>
      </c>
      <c r="D24" s="19"/>
      <c r="E24" s="2">
        <f t="shared" si="0"/>
        <v>-8931.9076636346035</v>
      </c>
      <c r="F24" s="7">
        <f t="shared" si="1"/>
        <v>-8932</v>
      </c>
      <c r="G24" s="2">
        <f t="shared" si="2"/>
        <v>0.30721799999810173</v>
      </c>
      <c r="I24" s="2">
        <f>+G24</f>
        <v>0.30721799999810173</v>
      </c>
      <c r="N24" s="2">
        <f t="shared" ca="1" si="3"/>
        <v>1.1786445406402655</v>
      </c>
      <c r="P24" s="5">
        <f t="shared" si="4"/>
        <v>6798.994999999999</v>
      </c>
    </row>
    <row r="25" spans="1:22" ht="12.95" customHeight="1" x14ac:dyDescent="0.2">
      <c r="A25" s="67" t="s">
        <v>111</v>
      </c>
      <c r="B25" s="69" t="s">
        <v>71</v>
      </c>
      <c r="C25" s="68">
        <v>21827.488000000001</v>
      </c>
      <c r="D25" s="19"/>
      <c r="E25" s="2">
        <f t="shared" si="0"/>
        <v>-8928.9042025762792</v>
      </c>
      <c r="F25" s="7">
        <f t="shared" si="1"/>
        <v>-8929</v>
      </c>
      <c r="G25" s="2">
        <f t="shared" si="2"/>
        <v>0.31873350000023493</v>
      </c>
      <c r="I25" s="2">
        <f>+G25</f>
        <v>0.31873350000023493</v>
      </c>
      <c r="N25" s="2">
        <f t="shared" ca="1" si="3"/>
        <v>1.1782492383831324</v>
      </c>
      <c r="P25" s="5">
        <f t="shared" si="4"/>
        <v>6808.9880000000012</v>
      </c>
    </row>
    <row r="26" spans="1:22" ht="12.95" customHeight="1" x14ac:dyDescent="0.2">
      <c r="A26" s="67" t="s">
        <v>111</v>
      </c>
      <c r="B26" s="69" t="s">
        <v>71</v>
      </c>
      <c r="C26" s="68">
        <v>21857.43</v>
      </c>
      <c r="D26" s="19"/>
      <c r="E26" s="2">
        <f t="shared" si="0"/>
        <v>-8919.9049399916421</v>
      </c>
      <c r="F26" s="7">
        <f t="shared" si="1"/>
        <v>-8920</v>
      </c>
      <c r="G26" s="2">
        <f t="shared" si="2"/>
        <v>0.31627999999909662</v>
      </c>
      <c r="I26" s="2">
        <f>+G26</f>
        <v>0.31627999999909662</v>
      </c>
      <c r="N26" s="2">
        <f t="shared" ca="1" si="3"/>
        <v>1.1770633316117334</v>
      </c>
      <c r="P26" s="5">
        <f t="shared" si="4"/>
        <v>6838.93</v>
      </c>
    </row>
    <row r="27" spans="1:22" ht="12.95" customHeight="1" x14ac:dyDescent="0.2">
      <c r="A27" s="67" t="s">
        <v>111</v>
      </c>
      <c r="B27" s="69" t="s">
        <v>71</v>
      </c>
      <c r="C27" s="68">
        <v>21877.385999999999</v>
      </c>
      <c r="D27" s="19"/>
      <c r="E27" s="2">
        <f t="shared" si="0"/>
        <v>-8913.9070345698583</v>
      </c>
      <c r="F27" s="7">
        <f t="shared" si="1"/>
        <v>-8914</v>
      </c>
      <c r="G27" s="2">
        <f t="shared" si="2"/>
        <v>0.3093109999972512</v>
      </c>
      <c r="I27" s="2">
        <f>+G27</f>
        <v>0.3093109999972512</v>
      </c>
      <c r="N27" s="2">
        <f t="shared" ca="1" si="3"/>
        <v>1.1762727270974673</v>
      </c>
      <c r="P27" s="5">
        <f t="shared" si="4"/>
        <v>6858.8859999999986</v>
      </c>
    </row>
    <row r="28" spans="1:22" ht="12.95" customHeight="1" x14ac:dyDescent="0.2">
      <c r="A28" s="67" t="s">
        <v>111</v>
      </c>
      <c r="B28" s="69" t="s">
        <v>71</v>
      </c>
      <c r="C28" s="68">
        <v>21897.35</v>
      </c>
      <c r="D28" s="19"/>
      <c r="E28" s="2">
        <f t="shared" si="0"/>
        <v>-8907.9067246961113</v>
      </c>
      <c r="F28" s="7">
        <f t="shared" si="1"/>
        <v>-8908</v>
      </c>
      <c r="G28" s="2">
        <f t="shared" si="2"/>
        <v>0.3103419999970356</v>
      </c>
      <c r="I28" s="2">
        <f>+G28</f>
        <v>0.3103419999970356</v>
      </c>
      <c r="N28" s="2">
        <f t="shared" ca="1" si="3"/>
        <v>1.1754821225832013</v>
      </c>
      <c r="P28" s="5">
        <f t="shared" si="4"/>
        <v>6878.8499999999985</v>
      </c>
    </row>
    <row r="29" spans="1:22" ht="12.95" customHeight="1" x14ac:dyDescent="0.2">
      <c r="A29" s="67" t="s">
        <v>111</v>
      </c>
      <c r="B29" s="69" t="s">
        <v>71</v>
      </c>
      <c r="C29" s="68">
        <v>22609.355</v>
      </c>
      <c r="D29" s="19"/>
      <c r="E29" s="2">
        <f t="shared" si="0"/>
        <v>-8693.9089972037727</v>
      </c>
      <c r="F29" s="7">
        <f t="shared" si="1"/>
        <v>-8694</v>
      </c>
      <c r="G29" s="2">
        <f t="shared" si="2"/>
        <v>0.30278099999850383</v>
      </c>
      <c r="I29" s="2">
        <f>+G29</f>
        <v>0.30278099999850383</v>
      </c>
      <c r="N29" s="2">
        <f t="shared" ca="1" si="3"/>
        <v>1.1472838949077131</v>
      </c>
      <c r="P29" s="5">
        <f t="shared" si="4"/>
        <v>7590.8549999999996</v>
      </c>
    </row>
    <row r="30" spans="1:22" ht="12.95" customHeight="1" x14ac:dyDescent="0.2">
      <c r="A30" s="67" t="s">
        <v>111</v>
      </c>
      <c r="B30" s="69" t="s">
        <v>71</v>
      </c>
      <c r="C30" s="68">
        <v>22619.33</v>
      </c>
      <c r="D30" s="19"/>
      <c r="E30" s="2">
        <f t="shared" si="0"/>
        <v>-8690.9109461623666</v>
      </c>
      <c r="F30" s="7">
        <f t="shared" si="1"/>
        <v>-8691</v>
      </c>
      <c r="G30" s="2">
        <f t="shared" si="2"/>
        <v>0.29629650000060792</v>
      </c>
      <c r="I30" s="2">
        <f>+G30</f>
        <v>0.29629650000060792</v>
      </c>
      <c r="N30" s="2">
        <f t="shared" ca="1" si="3"/>
        <v>1.1468885926505801</v>
      </c>
      <c r="P30" s="5">
        <f t="shared" si="4"/>
        <v>7600.8300000000017</v>
      </c>
    </row>
    <row r="31" spans="1:22" ht="12.95" customHeight="1" x14ac:dyDescent="0.2">
      <c r="A31" s="67" t="s">
        <v>142</v>
      </c>
      <c r="B31" s="69" t="s">
        <v>71</v>
      </c>
      <c r="C31" s="68">
        <v>24492.506000000001</v>
      </c>
      <c r="D31" s="19"/>
      <c r="E31" s="2">
        <f t="shared" si="0"/>
        <v>-8127.9157323742775</v>
      </c>
      <c r="F31" s="7">
        <f t="shared" si="1"/>
        <v>-8128</v>
      </c>
      <c r="G31" s="2">
        <f t="shared" si="2"/>
        <v>0.28037200000107987</v>
      </c>
      <c r="I31" s="2">
        <f>+G31</f>
        <v>0.28037200000107987</v>
      </c>
      <c r="L31" s="90"/>
      <c r="N31" s="2">
        <f t="shared" ca="1" si="3"/>
        <v>1.0727035357286181</v>
      </c>
      <c r="P31" s="5">
        <f t="shared" si="4"/>
        <v>9474.0060000000012</v>
      </c>
    </row>
    <row r="32" spans="1:22" ht="12.95" customHeight="1" x14ac:dyDescent="0.2">
      <c r="A32" s="67" t="s">
        <v>142</v>
      </c>
      <c r="B32" s="69" t="s">
        <v>71</v>
      </c>
      <c r="C32" s="68">
        <v>24795.272000000001</v>
      </c>
      <c r="D32" s="19"/>
      <c r="E32" s="2">
        <f t="shared" si="0"/>
        <v>-8036.9174444943537</v>
      </c>
      <c r="F32" s="7">
        <f t="shared" si="1"/>
        <v>-8037</v>
      </c>
      <c r="G32" s="2">
        <f t="shared" si="2"/>
        <v>0.2746755000007397</v>
      </c>
      <c r="I32" s="2">
        <f>+G32</f>
        <v>0.2746755000007397</v>
      </c>
      <c r="N32" s="2">
        <f t="shared" ca="1" si="3"/>
        <v>1.0607127005955834</v>
      </c>
      <c r="P32" s="5">
        <f t="shared" si="4"/>
        <v>9776.7720000000008</v>
      </c>
    </row>
    <row r="33" spans="1:34" ht="12.95" customHeight="1" x14ac:dyDescent="0.2">
      <c r="A33" s="67" t="s">
        <v>142</v>
      </c>
      <c r="B33" s="69" t="s">
        <v>71</v>
      </c>
      <c r="C33" s="68">
        <v>24908.404999999999</v>
      </c>
      <c r="D33" s="19"/>
      <c r="E33" s="2">
        <f t="shared" si="0"/>
        <v>-8002.9145865026394</v>
      </c>
      <c r="F33" s="7">
        <f t="shared" si="1"/>
        <v>-8003</v>
      </c>
      <c r="G33" s="2">
        <f t="shared" si="2"/>
        <v>0.28418449999662698</v>
      </c>
      <c r="I33" s="2">
        <f>+G33</f>
        <v>0.28418449999662698</v>
      </c>
      <c r="N33" s="2">
        <f t="shared" ca="1" si="3"/>
        <v>1.056232608348076</v>
      </c>
      <c r="P33" s="5">
        <f t="shared" si="4"/>
        <v>9889.9049999999988</v>
      </c>
    </row>
    <row r="34" spans="1:34" ht="12.95" customHeight="1" x14ac:dyDescent="0.2">
      <c r="A34" s="67" t="s">
        <v>142</v>
      </c>
      <c r="B34" s="69" t="s">
        <v>71</v>
      </c>
      <c r="C34" s="68">
        <v>25234.460999999999</v>
      </c>
      <c r="D34" s="19"/>
      <c r="E34" s="2">
        <f t="shared" si="0"/>
        <v>-7904.9163378453377</v>
      </c>
      <c r="F34" s="7">
        <f t="shared" si="1"/>
        <v>-7905</v>
      </c>
      <c r="G34" s="2">
        <f t="shared" si="2"/>
        <v>0.27835749999940163</v>
      </c>
      <c r="I34" s="2">
        <f>+G34</f>
        <v>0.27835749999940163</v>
      </c>
      <c r="N34" s="2">
        <f t="shared" ca="1" si="3"/>
        <v>1.0433194012817311</v>
      </c>
      <c r="P34" s="5">
        <f t="shared" si="4"/>
        <v>10215.960999999999</v>
      </c>
    </row>
    <row r="35" spans="1:34" ht="12.95" customHeight="1" x14ac:dyDescent="0.2">
      <c r="A35" s="67" t="s">
        <v>142</v>
      </c>
      <c r="B35" s="69" t="s">
        <v>71</v>
      </c>
      <c r="C35" s="68">
        <v>25244.441999999999</v>
      </c>
      <c r="D35" s="19"/>
      <c r="E35" s="2">
        <f t="shared" si="0"/>
        <v>-7901.91648346496</v>
      </c>
      <c r="F35" s="7">
        <f t="shared" si="1"/>
        <v>-7902</v>
      </c>
      <c r="G35" s="2">
        <f t="shared" si="2"/>
        <v>0.2778729999990901</v>
      </c>
      <c r="I35" s="2">
        <f>+G35</f>
        <v>0.2778729999990901</v>
      </c>
      <c r="N35" s="2">
        <f t="shared" ca="1" si="3"/>
        <v>1.042924099024598</v>
      </c>
      <c r="P35" s="5">
        <f t="shared" si="4"/>
        <v>10225.941999999999</v>
      </c>
    </row>
    <row r="36" spans="1:34" ht="12.95" customHeight="1" x14ac:dyDescent="0.2">
      <c r="A36" s="67" t="s">
        <v>142</v>
      </c>
      <c r="B36" s="69" t="s">
        <v>71</v>
      </c>
      <c r="C36" s="68">
        <v>25510.616999999998</v>
      </c>
      <c r="D36" s="19"/>
      <c r="E36" s="2">
        <f t="shared" si="0"/>
        <v>-7821.9158583074495</v>
      </c>
      <c r="F36" s="7">
        <f t="shared" si="1"/>
        <v>-7822</v>
      </c>
      <c r="G36" s="2">
        <f t="shared" si="2"/>
        <v>0.27995299999747658</v>
      </c>
      <c r="I36" s="2">
        <f>+G36</f>
        <v>0.27995299999747658</v>
      </c>
      <c r="N36" s="2">
        <f t="shared" ca="1" si="3"/>
        <v>1.032382705501051</v>
      </c>
      <c r="P36" s="5">
        <f t="shared" si="4"/>
        <v>10492.116999999998</v>
      </c>
    </row>
    <row r="37" spans="1:34" ht="12.95" customHeight="1" x14ac:dyDescent="0.2">
      <c r="A37" s="67" t="s">
        <v>142</v>
      </c>
      <c r="B37" s="69" t="s">
        <v>71</v>
      </c>
      <c r="C37" s="68">
        <v>25590.468000000001</v>
      </c>
      <c r="D37" s="19"/>
      <c r="E37" s="2">
        <f t="shared" si="0"/>
        <v>-7797.9161215949389</v>
      </c>
      <c r="F37" s="7">
        <f t="shared" si="1"/>
        <v>-7798</v>
      </c>
      <c r="G37" s="2">
        <f t="shared" si="2"/>
        <v>0.27907699999923352</v>
      </c>
      <c r="I37" s="2">
        <f>+G37</f>
        <v>0.27907699999923352</v>
      </c>
      <c r="N37" s="2">
        <f t="shared" ca="1" si="3"/>
        <v>1.0292202874439869</v>
      </c>
      <c r="P37" s="5">
        <f t="shared" si="4"/>
        <v>10571.968000000001</v>
      </c>
    </row>
    <row r="38" spans="1:34" ht="12.95" customHeight="1" x14ac:dyDescent="0.2">
      <c r="A38" s="67" t="s">
        <v>142</v>
      </c>
      <c r="B38" s="69" t="s">
        <v>71</v>
      </c>
      <c r="C38" s="68">
        <v>25620.41</v>
      </c>
      <c r="D38" s="19"/>
      <c r="E38" s="2">
        <f t="shared" si="0"/>
        <v>-7788.9168590103009</v>
      </c>
      <c r="F38" s="7">
        <f t="shared" si="1"/>
        <v>-7789</v>
      </c>
      <c r="G38" s="2">
        <f t="shared" si="2"/>
        <v>0.27662349999809521</v>
      </c>
      <c r="I38" s="2">
        <f>+G38</f>
        <v>0.27662349999809521</v>
      </c>
      <c r="N38" s="2">
        <f t="shared" ca="1" si="3"/>
        <v>1.0280343806725878</v>
      </c>
      <c r="P38" s="5">
        <f t="shared" si="4"/>
        <v>10601.91</v>
      </c>
    </row>
    <row r="39" spans="1:34" ht="12.95" customHeight="1" x14ac:dyDescent="0.2">
      <c r="A39" s="67" t="s">
        <v>142</v>
      </c>
      <c r="B39" s="69" t="s">
        <v>71</v>
      </c>
      <c r="C39" s="68">
        <v>25650.346000000001</v>
      </c>
      <c r="D39" s="19"/>
      <c r="E39" s="2">
        <f t="shared" si="0"/>
        <v>-7779.9193997646344</v>
      </c>
      <c r="F39" s="7">
        <f t="shared" si="1"/>
        <v>-7780</v>
      </c>
      <c r="G39" s="2">
        <f t="shared" si="2"/>
        <v>0.26816999999937252</v>
      </c>
      <c r="I39" s="2">
        <f>+G39</f>
        <v>0.26816999999937252</v>
      </c>
      <c r="N39" s="2">
        <f t="shared" ca="1" si="3"/>
        <v>1.0268484739011887</v>
      </c>
      <c r="P39" s="5">
        <f t="shared" si="4"/>
        <v>10631.846000000001</v>
      </c>
    </row>
    <row r="40" spans="1:34" ht="12.95" customHeight="1" x14ac:dyDescent="0.2">
      <c r="A40" s="67" t="s">
        <v>142</v>
      </c>
      <c r="B40" s="69" t="s">
        <v>71</v>
      </c>
      <c r="C40" s="68">
        <v>25670.315999999999</v>
      </c>
      <c r="D40" s="19"/>
      <c r="E40" s="2">
        <f t="shared" si="0"/>
        <v>-7773.9172865519158</v>
      </c>
      <c r="F40" s="7">
        <f t="shared" si="1"/>
        <v>-7774</v>
      </c>
      <c r="G40" s="2">
        <f t="shared" si="2"/>
        <v>0.2752009999967413</v>
      </c>
      <c r="I40" s="2">
        <f>+G40</f>
        <v>0.2752009999967413</v>
      </c>
      <c r="N40" s="2">
        <f t="shared" ca="1" si="3"/>
        <v>1.0260578693869227</v>
      </c>
      <c r="P40" s="5">
        <f t="shared" si="4"/>
        <v>10651.815999999999</v>
      </c>
    </row>
    <row r="41" spans="1:34" ht="12.95" customHeight="1" x14ac:dyDescent="0.2">
      <c r="A41" s="67" t="s">
        <v>142</v>
      </c>
      <c r="B41" s="69" t="s">
        <v>71</v>
      </c>
      <c r="C41" s="68">
        <v>25680.297999999999</v>
      </c>
      <c r="D41" s="19"/>
      <c r="E41" s="2">
        <f t="shared" si="0"/>
        <v>-7770.9171316150423</v>
      </c>
      <c r="F41" s="7">
        <f t="shared" si="1"/>
        <v>-7771</v>
      </c>
      <c r="G41" s="2">
        <f t="shared" si="2"/>
        <v>0.2757164999966335</v>
      </c>
      <c r="I41" s="2">
        <f>+G41</f>
        <v>0.2757164999966335</v>
      </c>
      <c r="N41" s="2">
        <f t="shared" ca="1" si="3"/>
        <v>1.0256625671297896</v>
      </c>
      <c r="P41" s="5">
        <f t="shared" si="4"/>
        <v>10661.797999999999</v>
      </c>
    </row>
    <row r="42" spans="1:34" ht="12.95" customHeight="1" x14ac:dyDescent="0.2">
      <c r="A42" s="67" t="s">
        <v>142</v>
      </c>
      <c r="B42" s="69" t="s">
        <v>71</v>
      </c>
      <c r="C42" s="68">
        <v>25700.249</v>
      </c>
      <c r="D42" s="19"/>
      <c r="E42" s="2">
        <f t="shared" si="0"/>
        <v>-7764.9207289757351</v>
      </c>
      <c r="F42" s="7">
        <f t="shared" si="1"/>
        <v>-7765</v>
      </c>
      <c r="G42" s="2">
        <f t="shared" si="2"/>
        <v>0.26374749999740743</v>
      </c>
      <c r="I42" s="2">
        <f>+G42</f>
        <v>0.26374749999740743</v>
      </c>
      <c r="N42" s="2">
        <f t="shared" ca="1" si="3"/>
        <v>1.0248719626155238</v>
      </c>
      <c r="P42" s="5">
        <f t="shared" si="4"/>
        <v>10681.749</v>
      </c>
    </row>
    <row r="43" spans="1:34" ht="12.95" customHeight="1" x14ac:dyDescent="0.2">
      <c r="A43" s="67" t="s">
        <v>142</v>
      </c>
      <c r="B43" s="69" t="s">
        <v>71</v>
      </c>
      <c r="C43" s="68">
        <v>25966.425999999999</v>
      </c>
      <c r="D43" s="19"/>
      <c r="E43" s="2">
        <f t="shared" si="0"/>
        <v>-7684.9195027052347</v>
      </c>
      <c r="F43" s="7">
        <f t="shared" si="1"/>
        <v>-7685</v>
      </c>
      <c r="G43" s="2">
        <f t="shared" si="2"/>
        <v>0.26782749999983935</v>
      </c>
      <c r="I43" s="2">
        <f>+G43</f>
        <v>0.26782749999983935</v>
      </c>
      <c r="N43" s="2">
        <f t="shared" ca="1" si="3"/>
        <v>1.0143305690919768</v>
      </c>
      <c r="P43" s="5">
        <f t="shared" si="4"/>
        <v>10947.925999999999</v>
      </c>
    </row>
    <row r="44" spans="1:34" ht="12.95" customHeight="1" x14ac:dyDescent="0.2">
      <c r="A44" s="67" t="s">
        <v>179</v>
      </c>
      <c r="B44" s="69" t="s">
        <v>71</v>
      </c>
      <c r="C44" s="68">
        <v>36210.553</v>
      </c>
      <c r="D44" s="19"/>
      <c r="E44" s="2">
        <f t="shared" si="0"/>
        <v>-4605.9805933676498</v>
      </c>
      <c r="F44" s="7">
        <f t="shared" si="1"/>
        <v>-4606</v>
      </c>
      <c r="G44" s="2">
        <f t="shared" si="2"/>
        <v>6.4569000001938548E-2</v>
      </c>
      <c r="I44" s="2">
        <f>+G44</f>
        <v>6.4569000001938548E-2</v>
      </c>
      <c r="N44" s="2">
        <f t="shared" ca="1" si="3"/>
        <v>0.60861868585446188</v>
      </c>
      <c r="P44" s="5">
        <f t="shared" si="4"/>
        <v>21192.053</v>
      </c>
    </row>
    <row r="45" spans="1:34" ht="12.95" customHeight="1" x14ac:dyDescent="0.2">
      <c r="A45" s="67" t="s">
        <v>179</v>
      </c>
      <c r="B45" s="69" t="s">
        <v>71</v>
      </c>
      <c r="C45" s="68">
        <v>36230.514999999999</v>
      </c>
      <c r="D45" s="19"/>
      <c r="E45" s="2">
        <f t="shared" si="0"/>
        <v>-4599.9808846068945</v>
      </c>
      <c r="F45" s="7">
        <f t="shared" si="1"/>
        <v>-4600</v>
      </c>
      <c r="G45" s="2">
        <f t="shared" si="2"/>
        <v>6.3600000001315493E-2</v>
      </c>
      <c r="I45" s="2">
        <f>+G45</f>
        <v>6.3600000001315493E-2</v>
      </c>
      <c r="N45" s="2">
        <f t="shared" ca="1" si="3"/>
        <v>0.60782808134019584</v>
      </c>
      <c r="P45" s="5">
        <f t="shared" si="4"/>
        <v>21212.014999999999</v>
      </c>
    </row>
    <row r="46" spans="1:34" ht="12.95" customHeight="1" x14ac:dyDescent="0.2">
      <c r="A46" s="67" t="s">
        <v>179</v>
      </c>
      <c r="B46" s="69" t="s">
        <v>71</v>
      </c>
      <c r="C46" s="68">
        <v>36446.775000000001</v>
      </c>
      <c r="D46" s="19"/>
      <c r="E46" s="2">
        <f t="shared" si="0"/>
        <v>-4534.9825369162272</v>
      </c>
      <c r="F46" s="7">
        <f t="shared" si="1"/>
        <v>-4535</v>
      </c>
      <c r="G46" s="2">
        <f t="shared" si="2"/>
        <v>5.8102499999222346E-2</v>
      </c>
      <c r="I46" s="2">
        <f>+G46</f>
        <v>5.8102499999222346E-2</v>
      </c>
      <c r="N46" s="2">
        <f t="shared" ca="1" si="3"/>
        <v>0.59926319910231396</v>
      </c>
      <c r="P46" s="5">
        <f t="shared" si="4"/>
        <v>21428.275000000001</v>
      </c>
    </row>
    <row r="47" spans="1:34" ht="12.95" customHeight="1" x14ac:dyDescent="0.2">
      <c r="A47" s="67" t="s">
        <v>179</v>
      </c>
      <c r="B47" s="69" t="s">
        <v>71</v>
      </c>
      <c r="C47" s="68">
        <v>36536.605000000003</v>
      </c>
      <c r="D47" s="19"/>
      <c r="E47" s="2">
        <f t="shared" si="0"/>
        <v>-4507.9835469363288</v>
      </c>
      <c r="F47" s="7">
        <f t="shared" si="1"/>
        <v>-4508</v>
      </c>
      <c r="G47" s="2">
        <f t="shared" si="2"/>
        <v>5.4742000000260305E-2</v>
      </c>
      <c r="I47" s="2">
        <f>+G47</f>
        <v>5.4742000000260305E-2</v>
      </c>
      <c r="N47" s="2">
        <f t="shared" ca="1" si="3"/>
        <v>0.59570547878811675</v>
      </c>
      <c r="P47" s="5">
        <f t="shared" si="4"/>
        <v>21518.105000000003</v>
      </c>
    </row>
    <row r="48" spans="1:34" ht="12.95" customHeight="1" x14ac:dyDescent="0.2">
      <c r="A48" s="2" t="s">
        <v>33</v>
      </c>
      <c r="C48" s="79">
        <v>41650.43</v>
      </c>
      <c r="D48" s="19"/>
      <c r="E48" s="2">
        <f t="shared" si="0"/>
        <v>-2970.9902269547179</v>
      </c>
      <c r="F48" s="7">
        <f t="shared" si="1"/>
        <v>-2971</v>
      </c>
      <c r="G48" s="2">
        <f t="shared" si="2"/>
        <v>3.2516500003112014E-2</v>
      </c>
      <c r="I48" s="2">
        <f>G48</f>
        <v>3.2516500003112014E-2</v>
      </c>
      <c r="P48" s="5">
        <f t="shared" si="4"/>
        <v>26631.93</v>
      </c>
      <c r="AD48" s="2">
        <v>13</v>
      </c>
      <c r="AF48" s="2" t="s">
        <v>32</v>
      </c>
      <c r="AH48" s="2" t="s">
        <v>34</v>
      </c>
    </row>
    <row r="49" spans="1:34" ht="12.95" customHeight="1" x14ac:dyDescent="0.2">
      <c r="A49" s="2" t="s">
        <v>36</v>
      </c>
      <c r="C49" s="19">
        <v>42076.311999999998</v>
      </c>
      <c r="D49" s="19"/>
      <c r="E49" s="2">
        <f t="shared" si="0"/>
        <v>-2842.9886255897113</v>
      </c>
      <c r="F49" s="7">
        <f t="shared" si="1"/>
        <v>-2843</v>
      </c>
      <c r="G49" s="2">
        <f t="shared" si="2"/>
        <v>3.7844499995117076E-2</v>
      </c>
      <c r="I49" s="2">
        <f>G49</f>
        <v>3.7844499995117076E-2</v>
      </c>
      <c r="P49" s="5">
        <f t="shared" si="4"/>
        <v>27057.811999999998</v>
      </c>
      <c r="AD49" s="2">
        <v>6</v>
      </c>
      <c r="AF49" s="2" t="s">
        <v>35</v>
      </c>
      <c r="AH49" s="2" t="s">
        <v>34</v>
      </c>
    </row>
    <row r="50" spans="1:34" ht="12.95" customHeight="1" x14ac:dyDescent="0.2">
      <c r="A50" s="2" t="s">
        <v>39</v>
      </c>
      <c r="C50" s="19">
        <v>42402.366000000002</v>
      </c>
      <c r="D50" s="19"/>
      <c r="E50" s="2">
        <f t="shared" si="0"/>
        <v>-2744.9909780453995</v>
      </c>
      <c r="F50" s="7">
        <f t="shared" si="1"/>
        <v>-2745</v>
      </c>
      <c r="G50" s="2">
        <f t="shared" si="2"/>
        <v>3.0017500001122244E-2</v>
      </c>
      <c r="I50" s="2">
        <f>G50</f>
        <v>3.0017500001122244E-2</v>
      </c>
      <c r="P50" s="5">
        <f t="shared" si="4"/>
        <v>27383.866000000002</v>
      </c>
      <c r="AC50" s="2" t="s">
        <v>37</v>
      </c>
      <c r="AD50" s="2">
        <v>8</v>
      </c>
      <c r="AF50" s="2" t="s">
        <v>38</v>
      </c>
      <c r="AH50" s="2" t="s">
        <v>34</v>
      </c>
    </row>
    <row r="51" spans="1:34" ht="12.95" customHeight="1" x14ac:dyDescent="0.2">
      <c r="A51" s="2" t="s">
        <v>39</v>
      </c>
      <c r="C51" s="19">
        <v>42402.373</v>
      </c>
      <c r="D51" s="19"/>
      <c r="E51" s="2">
        <f t="shared" si="0"/>
        <v>-2744.9888741499326</v>
      </c>
      <c r="F51" s="7">
        <f t="shared" si="1"/>
        <v>-2745</v>
      </c>
      <c r="G51" s="2">
        <f t="shared" si="2"/>
        <v>3.7017499998910353E-2</v>
      </c>
      <c r="I51" s="2">
        <f>G51</f>
        <v>3.7017499998910353E-2</v>
      </c>
      <c r="P51" s="5">
        <f t="shared" si="4"/>
        <v>27383.873</v>
      </c>
      <c r="AC51" s="2" t="s">
        <v>37</v>
      </c>
      <c r="AD51" s="2">
        <v>10</v>
      </c>
      <c r="AF51" s="2" t="s">
        <v>35</v>
      </c>
      <c r="AH51" s="2" t="s">
        <v>34</v>
      </c>
    </row>
    <row r="52" spans="1:34" ht="12.95" customHeight="1" x14ac:dyDescent="0.2">
      <c r="A52" s="2" t="s">
        <v>40</v>
      </c>
      <c r="C52" s="19">
        <v>42452.3</v>
      </c>
      <c r="D52" s="19"/>
      <c r="E52" s="2">
        <f t="shared" si="0"/>
        <v>-2729.9829900051432</v>
      </c>
      <c r="F52" s="3">
        <f t="shared" si="1"/>
        <v>-2730</v>
      </c>
      <c r="G52" s="2">
        <f t="shared" si="2"/>
        <v>5.6595000001834705E-2</v>
      </c>
      <c r="I52" s="2">
        <f>G52</f>
        <v>5.6595000001834705E-2</v>
      </c>
      <c r="P52" s="5">
        <f t="shared" si="4"/>
        <v>27433.800000000003</v>
      </c>
      <c r="AC52" s="2" t="s">
        <v>37</v>
      </c>
      <c r="AD52" s="2">
        <v>6</v>
      </c>
      <c r="AF52" s="2" t="s">
        <v>35</v>
      </c>
      <c r="AH52" s="2" t="s">
        <v>34</v>
      </c>
    </row>
    <row r="53" spans="1:34" ht="12.95" customHeight="1" x14ac:dyDescent="0.2">
      <c r="A53" s="2" t="s">
        <v>41</v>
      </c>
      <c r="C53" s="19">
        <v>42778.336000000003</v>
      </c>
      <c r="D53" s="19"/>
      <c r="E53" s="2">
        <f t="shared" ref="E53:E84" si="5">(C53-C$7)/C$8</f>
        <v>-2631.9907524777495</v>
      </c>
      <c r="F53" s="3">
        <f t="shared" ref="F53:F84" si="6">+ROUND(2*E53,0)/2</f>
        <v>-2632</v>
      </c>
      <c r="G53" s="2">
        <f t="shared" si="2"/>
        <v>3.0768000004172791E-2</v>
      </c>
      <c r="I53" s="2">
        <f>G53</f>
        <v>3.0768000004172791E-2</v>
      </c>
      <c r="P53" s="5">
        <f t="shared" ref="P53:P84" si="7">C53-15018.5</f>
        <v>27759.836000000003</v>
      </c>
      <c r="AC53" s="2" t="s">
        <v>37</v>
      </c>
      <c r="AD53" s="2">
        <v>11</v>
      </c>
      <c r="AF53" s="2" t="s">
        <v>32</v>
      </c>
      <c r="AH53" s="2" t="s">
        <v>34</v>
      </c>
    </row>
    <row r="54" spans="1:34" ht="12.95" customHeight="1" x14ac:dyDescent="0.2">
      <c r="A54" s="2" t="s">
        <v>42</v>
      </c>
      <c r="C54" s="19">
        <v>43014.567999999999</v>
      </c>
      <c r="D54" s="19"/>
      <c r="E54" s="2">
        <f t="shared" si="5"/>
        <v>-2560.9896904613738</v>
      </c>
      <c r="F54" s="3">
        <f t="shared" si="6"/>
        <v>-2561</v>
      </c>
      <c r="G54" s="2">
        <f t="shared" si="2"/>
        <v>3.4301499996217899E-2</v>
      </c>
      <c r="I54" s="2">
        <f>G54</f>
        <v>3.4301499996217899E-2</v>
      </c>
      <c r="P54" s="5">
        <f t="shared" si="7"/>
        <v>27996.067999999999</v>
      </c>
      <c r="AD54" s="2">
        <v>7</v>
      </c>
      <c r="AF54" s="2" t="s">
        <v>35</v>
      </c>
      <c r="AH54" s="2" t="s">
        <v>34</v>
      </c>
    </row>
    <row r="55" spans="1:34" ht="12.95" customHeight="1" x14ac:dyDescent="0.2">
      <c r="A55" s="2" t="s">
        <v>43</v>
      </c>
      <c r="C55" s="19">
        <v>43380.563000000002</v>
      </c>
      <c r="D55" s="19"/>
      <c r="E55" s="2">
        <f t="shared" si="5"/>
        <v>-2450.9875159351291</v>
      </c>
      <c r="F55" s="3">
        <f t="shared" si="6"/>
        <v>-2451</v>
      </c>
      <c r="G55" s="2">
        <f t="shared" si="2"/>
        <v>4.1536500000802334E-2</v>
      </c>
      <c r="I55" s="2">
        <f>G55</f>
        <v>4.1536500000802334E-2</v>
      </c>
      <c r="P55" s="5">
        <f t="shared" si="7"/>
        <v>28362.063000000002</v>
      </c>
      <c r="AC55" s="2" t="s">
        <v>37</v>
      </c>
      <c r="AD55" s="2">
        <v>7</v>
      </c>
      <c r="AF55" s="2" t="s">
        <v>35</v>
      </c>
      <c r="AH55" s="2" t="s">
        <v>34</v>
      </c>
    </row>
    <row r="56" spans="1:34" ht="12.95" customHeight="1" x14ac:dyDescent="0.2">
      <c r="A56" s="2" t="s">
        <v>44</v>
      </c>
      <c r="C56" s="19">
        <v>43480.379000000001</v>
      </c>
      <c r="D56" s="19"/>
      <c r="E56" s="2">
        <f t="shared" si="5"/>
        <v>-2420.9871687923774</v>
      </c>
      <c r="F56" s="3">
        <f t="shared" si="6"/>
        <v>-2421</v>
      </c>
      <c r="G56" s="2">
        <f t="shared" si="2"/>
        <v>4.2691499998909421E-2</v>
      </c>
      <c r="I56" s="2">
        <f>G56</f>
        <v>4.2691499998909421E-2</v>
      </c>
      <c r="P56" s="5">
        <f t="shared" si="7"/>
        <v>28461.879000000001</v>
      </c>
      <c r="AC56" s="2" t="s">
        <v>37</v>
      </c>
      <c r="AH56" s="2" t="s">
        <v>45</v>
      </c>
    </row>
    <row r="57" spans="1:34" ht="12.95" customHeight="1" x14ac:dyDescent="0.2">
      <c r="A57" s="2" t="s">
        <v>46</v>
      </c>
      <c r="C57" s="19">
        <v>43488.379000000001</v>
      </c>
      <c r="D57" s="19"/>
      <c r="E57" s="2">
        <f t="shared" si="5"/>
        <v>-2418.5827168293454</v>
      </c>
      <c r="F57" s="3">
        <f t="shared" si="6"/>
        <v>-2418.5</v>
      </c>
      <c r="P57" s="5">
        <f t="shared" si="7"/>
        <v>28469.879000000001</v>
      </c>
      <c r="U57" s="2">
        <f>C57-(C$7+C$8*F57)</f>
        <v>-0.27521225000236882</v>
      </c>
      <c r="AD57" s="2">
        <v>6</v>
      </c>
      <c r="AF57" s="2" t="s">
        <v>35</v>
      </c>
      <c r="AH57" s="2" t="s">
        <v>34</v>
      </c>
    </row>
    <row r="58" spans="1:34" ht="12.95" customHeight="1" x14ac:dyDescent="0.2">
      <c r="A58" s="91" t="s">
        <v>46</v>
      </c>
      <c r="B58" s="91"/>
      <c r="C58" s="92">
        <v>43510.345999999998</v>
      </c>
      <c r="D58" s="92"/>
      <c r="E58" s="91">
        <f t="shared" si="5"/>
        <v>-2411.9803922953552</v>
      </c>
      <c r="F58" s="91">
        <f t="shared" si="6"/>
        <v>-2412</v>
      </c>
      <c r="G58" s="2">
        <f t="shared" ref="G58:G71" si="8">C58-(C$7+C$8*F58)</f>
        <v>6.5237999995588325E-2</v>
      </c>
      <c r="I58" s="2">
        <f>G58</f>
        <v>6.5237999995588325E-2</v>
      </c>
      <c r="P58" s="5">
        <f t="shared" si="7"/>
        <v>28491.845999999998</v>
      </c>
      <c r="AC58" s="2" t="s">
        <v>37</v>
      </c>
      <c r="AD58" s="2">
        <v>8</v>
      </c>
      <c r="AF58" s="2" t="s">
        <v>38</v>
      </c>
      <c r="AH58" s="2" t="s">
        <v>34</v>
      </c>
    </row>
    <row r="59" spans="1:34" ht="12.95" customHeight="1" x14ac:dyDescent="0.2">
      <c r="A59" s="91" t="s">
        <v>47</v>
      </c>
      <c r="B59" s="91"/>
      <c r="C59" s="92">
        <v>43756.538999999997</v>
      </c>
      <c r="D59" s="92"/>
      <c r="E59" s="91">
        <f t="shared" si="5"/>
        <v>-2337.9854870285085</v>
      </c>
      <c r="F59" s="91">
        <f t="shared" si="6"/>
        <v>-2338</v>
      </c>
      <c r="G59" s="2">
        <f t="shared" si="8"/>
        <v>4.8286999997799285E-2</v>
      </c>
      <c r="I59" s="2">
        <f>G59</f>
        <v>4.8286999997799285E-2</v>
      </c>
      <c r="P59" s="5">
        <f t="shared" si="7"/>
        <v>28738.038999999997</v>
      </c>
      <c r="AC59" s="2" t="s">
        <v>37</v>
      </c>
      <c r="AD59" s="2">
        <v>5</v>
      </c>
      <c r="AF59" s="2" t="s">
        <v>35</v>
      </c>
      <c r="AH59" s="2" t="s">
        <v>34</v>
      </c>
    </row>
    <row r="60" spans="1:34" ht="12.95" customHeight="1" x14ac:dyDescent="0.2">
      <c r="A60" s="91" t="s">
        <v>48</v>
      </c>
      <c r="B60" s="91"/>
      <c r="C60" s="92">
        <v>43916.232000000004</v>
      </c>
      <c r="D60" s="92"/>
      <c r="E60" s="91">
        <f t="shared" si="5"/>
        <v>-2289.9887186119449</v>
      </c>
      <c r="F60" s="91">
        <f t="shared" si="6"/>
        <v>-2290</v>
      </c>
      <c r="G60" s="2">
        <f t="shared" si="8"/>
        <v>3.7535000003117602E-2</v>
      </c>
      <c r="I60" s="2">
        <f>G60</f>
        <v>3.7535000003117602E-2</v>
      </c>
      <c r="P60" s="5">
        <f t="shared" si="7"/>
        <v>28897.732000000004</v>
      </c>
      <c r="AC60" s="2" t="s">
        <v>37</v>
      </c>
      <c r="AD60" s="2">
        <v>5</v>
      </c>
      <c r="AF60" s="2" t="s">
        <v>35</v>
      </c>
      <c r="AH60" s="2" t="s">
        <v>34</v>
      </c>
    </row>
    <row r="61" spans="1:34" ht="12.95" customHeight="1" x14ac:dyDescent="0.2">
      <c r="A61" s="91" t="s">
        <v>49</v>
      </c>
      <c r="B61" s="91"/>
      <c r="C61" s="92">
        <v>44082.586000000003</v>
      </c>
      <c r="D61" s="92"/>
      <c r="E61" s="91">
        <f t="shared" si="5"/>
        <v>-2239.9899433796636</v>
      </c>
      <c r="F61" s="91">
        <f t="shared" si="6"/>
        <v>-2240</v>
      </c>
      <c r="G61" s="2">
        <f t="shared" si="8"/>
        <v>3.3459999998740386E-2</v>
      </c>
      <c r="I61" s="2">
        <f>G61</f>
        <v>3.3459999998740386E-2</v>
      </c>
      <c r="P61" s="5">
        <f t="shared" si="7"/>
        <v>29064.086000000003</v>
      </c>
      <c r="AC61" s="2" t="s">
        <v>37</v>
      </c>
      <c r="AD61" s="2">
        <v>10</v>
      </c>
      <c r="AF61" s="2" t="s">
        <v>35</v>
      </c>
      <c r="AH61" s="2" t="s">
        <v>34</v>
      </c>
    </row>
    <row r="62" spans="1:34" ht="12.95" customHeight="1" x14ac:dyDescent="0.2">
      <c r="A62" s="91" t="s">
        <v>50</v>
      </c>
      <c r="B62" s="91"/>
      <c r="C62" s="92">
        <v>44122.508999999998</v>
      </c>
      <c r="D62" s="92"/>
      <c r="E62" s="91">
        <f t="shared" si="5"/>
        <v>-2227.9908264146488</v>
      </c>
      <c r="F62" s="91">
        <f t="shared" si="6"/>
        <v>-2228</v>
      </c>
      <c r="G62" s="2">
        <f t="shared" si="8"/>
        <v>3.0522000000928529E-2</v>
      </c>
      <c r="I62" s="2">
        <f>G62</f>
        <v>3.0522000000928529E-2</v>
      </c>
      <c r="P62" s="5">
        <f t="shared" si="7"/>
        <v>29104.008999999998</v>
      </c>
      <c r="AC62" s="2" t="s">
        <v>37</v>
      </c>
      <c r="AD62" s="2">
        <v>6</v>
      </c>
      <c r="AF62" s="2" t="s">
        <v>35</v>
      </c>
      <c r="AH62" s="2" t="s">
        <v>34</v>
      </c>
    </row>
    <row r="63" spans="1:34" ht="12.95" customHeight="1" x14ac:dyDescent="0.2">
      <c r="A63" s="91" t="s">
        <v>51</v>
      </c>
      <c r="B63" s="91"/>
      <c r="C63" s="92">
        <v>44458.563000000002</v>
      </c>
      <c r="D63" s="92"/>
      <c r="E63" s="91">
        <f t="shared" si="5"/>
        <v>-2126.9876139165467</v>
      </c>
      <c r="F63" s="91">
        <f t="shared" si="6"/>
        <v>-2127</v>
      </c>
      <c r="G63" s="2">
        <f t="shared" si="8"/>
        <v>4.1210499999579042E-2</v>
      </c>
      <c r="I63" s="2">
        <f>G63</f>
        <v>4.1210499999579042E-2</v>
      </c>
      <c r="P63" s="5">
        <f t="shared" si="7"/>
        <v>29440.063000000002</v>
      </c>
      <c r="AC63" s="2" t="s">
        <v>37</v>
      </c>
      <c r="AD63" s="2">
        <v>6</v>
      </c>
      <c r="AF63" s="2" t="s">
        <v>35</v>
      </c>
      <c r="AH63" s="2" t="s">
        <v>34</v>
      </c>
    </row>
    <row r="64" spans="1:34" ht="12.95" customHeight="1" x14ac:dyDescent="0.2">
      <c r="A64" s="93" t="s">
        <v>52</v>
      </c>
      <c r="B64" s="93"/>
      <c r="C64" s="94">
        <v>44528.415000000001</v>
      </c>
      <c r="D64" s="94"/>
      <c r="E64" s="91">
        <f t="shared" si="5"/>
        <v>-2105.9931416013319</v>
      </c>
      <c r="F64" s="91">
        <f t="shared" si="6"/>
        <v>-2106</v>
      </c>
      <c r="G64" s="2">
        <f t="shared" si="8"/>
        <v>2.2818999997980427E-2</v>
      </c>
      <c r="I64" s="2">
        <f>G64</f>
        <v>2.2818999997980427E-2</v>
      </c>
      <c r="P64" s="5">
        <f t="shared" si="7"/>
        <v>29509.915000000001</v>
      </c>
      <c r="AC64" s="2" t="s">
        <v>37</v>
      </c>
      <c r="AD64" s="2">
        <v>6</v>
      </c>
      <c r="AF64" s="2" t="s">
        <v>35</v>
      </c>
      <c r="AH64" s="2" t="s">
        <v>34</v>
      </c>
    </row>
    <row r="65" spans="1:34" ht="12.95" customHeight="1" x14ac:dyDescent="0.2">
      <c r="A65" s="93" t="s">
        <v>53</v>
      </c>
      <c r="B65" s="93"/>
      <c r="C65" s="94">
        <v>44844.504999999997</v>
      </c>
      <c r="D65" s="94"/>
      <c r="E65" s="91">
        <f t="shared" si="5"/>
        <v>-2010.9902389769786</v>
      </c>
      <c r="F65" s="91">
        <f t="shared" si="6"/>
        <v>-2011</v>
      </c>
      <c r="G65" s="2">
        <f t="shared" si="8"/>
        <v>3.2476499996846542E-2</v>
      </c>
      <c r="I65" s="2">
        <f>G65</f>
        <v>3.2476499996846542E-2</v>
      </c>
      <c r="P65" s="5">
        <f t="shared" si="7"/>
        <v>29826.004999999997</v>
      </c>
      <c r="AC65" s="2" t="s">
        <v>37</v>
      </c>
      <c r="AD65" s="2">
        <v>6</v>
      </c>
      <c r="AF65" s="2" t="s">
        <v>35</v>
      </c>
      <c r="AH65" s="2" t="s">
        <v>34</v>
      </c>
    </row>
    <row r="66" spans="1:34" ht="12.95" customHeight="1" x14ac:dyDescent="0.2">
      <c r="A66" s="93" t="s">
        <v>54</v>
      </c>
      <c r="B66" s="93"/>
      <c r="C66" s="94">
        <v>44984.248</v>
      </c>
      <c r="D66" s="94"/>
      <c r="E66" s="91">
        <f t="shared" si="5"/>
        <v>-1968.9895726432278</v>
      </c>
      <c r="F66" s="91">
        <f t="shared" si="6"/>
        <v>-1969</v>
      </c>
      <c r="G66" s="2">
        <f t="shared" si="8"/>
        <v>3.4693499997956678E-2</v>
      </c>
      <c r="I66" s="2">
        <f>G66</f>
        <v>3.4693499997956678E-2</v>
      </c>
      <c r="P66" s="5">
        <f t="shared" si="7"/>
        <v>29965.748</v>
      </c>
      <c r="AC66" s="2" t="s">
        <v>37</v>
      </c>
      <c r="AD66" s="2">
        <v>7</v>
      </c>
      <c r="AF66" s="2" t="s">
        <v>35</v>
      </c>
      <c r="AH66" s="2" t="s">
        <v>34</v>
      </c>
    </row>
    <row r="67" spans="1:34" ht="12.95" customHeight="1" x14ac:dyDescent="0.2">
      <c r="A67" s="93" t="s">
        <v>56</v>
      </c>
      <c r="B67" s="93"/>
      <c r="C67" s="94">
        <v>45320.247000000003</v>
      </c>
      <c r="D67" s="94"/>
      <c r="E67" s="91">
        <f t="shared" si="5"/>
        <v>-1868.0028907523717</v>
      </c>
      <c r="F67" s="91">
        <f t="shared" si="6"/>
        <v>-1868</v>
      </c>
      <c r="G67" s="2">
        <f t="shared" si="8"/>
        <v>-9.6179999964078888E-3</v>
      </c>
      <c r="I67" s="2">
        <f>G67</f>
        <v>-9.6179999964078888E-3</v>
      </c>
      <c r="P67" s="5">
        <f t="shared" si="7"/>
        <v>30301.747000000003</v>
      </c>
      <c r="AC67" s="2" t="s">
        <v>37</v>
      </c>
      <c r="AD67" s="2">
        <v>5</v>
      </c>
      <c r="AF67" s="2" t="s">
        <v>55</v>
      </c>
      <c r="AH67" s="2" t="s">
        <v>34</v>
      </c>
    </row>
    <row r="68" spans="1:34" ht="12.95" customHeight="1" x14ac:dyDescent="0.2">
      <c r="A68" s="93" t="s">
        <v>57</v>
      </c>
      <c r="B68" s="93"/>
      <c r="C68" s="94">
        <v>45586.462</v>
      </c>
      <c r="D68" s="94"/>
      <c r="E68" s="91">
        <f t="shared" si="5"/>
        <v>-1787.9902433350471</v>
      </c>
      <c r="F68" s="91">
        <f t="shared" si="6"/>
        <v>-1788</v>
      </c>
      <c r="G68" s="2">
        <f t="shared" si="8"/>
        <v>3.246200000285171E-2</v>
      </c>
      <c r="I68" s="2">
        <f>G68</f>
        <v>3.246200000285171E-2</v>
      </c>
      <c r="P68" s="5">
        <f t="shared" si="7"/>
        <v>30567.962</v>
      </c>
      <c r="AC68" s="2" t="s">
        <v>37</v>
      </c>
      <c r="AD68" s="2">
        <v>6</v>
      </c>
      <c r="AF68" s="2" t="s">
        <v>35</v>
      </c>
      <c r="AH68" s="2" t="s">
        <v>34</v>
      </c>
    </row>
    <row r="69" spans="1:34" ht="12.95" customHeight="1" x14ac:dyDescent="0.2">
      <c r="A69" s="93" t="s">
        <v>58</v>
      </c>
      <c r="B69" s="93"/>
      <c r="C69" s="94">
        <v>45649.682000000001</v>
      </c>
      <c r="D69" s="94"/>
      <c r="E69" s="91">
        <f t="shared" si="5"/>
        <v>-1768.9890616971852</v>
      </c>
      <c r="F69" s="91">
        <f t="shared" si="6"/>
        <v>-1769</v>
      </c>
      <c r="G69" s="2">
        <f t="shared" si="8"/>
        <v>3.6393499998666812E-2</v>
      </c>
      <c r="I69" s="2">
        <f>G69</f>
        <v>3.6393499998666812E-2</v>
      </c>
      <c r="P69" s="5">
        <f t="shared" si="7"/>
        <v>30631.182000000001</v>
      </c>
      <c r="AC69" s="2" t="s">
        <v>37</v>
      </c>
      <c r="AD69" s="2">
        <v>9</v>
      </c>
      <c r="AF69" s="2" t="s">
        <v>35</v>
      </c>
      <c r="AH69" s="2" t="s">
        <v>34</v>
      </c>
    </row>
    <row r="70" spans="1:34" ht="12.95" customHeight="1" x14ac:dyDescent="0.2">
      <c r="A70" s="93" t="s">
        <v>24</v>
      </c>
      <c r="B70" s="93"/>
      <c r="C70" s="94">
        <f>C$4</f>
        <v>46002.36</v>
      </c>
      <c r="D70" s="94"/>
      <c r="E70" s="91">
        <f t="shared" si="5"/>
        <v>-1662.9893980199035</v>
      </c>
      <c r="F70" s="91">
        <f t="shared" si="6"/>
        <v>-1663</v>
      </c>
      <c r="G70" s="2">
        <f t="shared" si="8"/>
        <v>3.5274499998195097E-2</v>
      </c>
      <c r="I70" s="2">
        <f>G70</f>
        <v>3.5274499998195097E-2</v>
      </c>
      <c r="P70" s="5">
        <f t="shared" si="7"/>
        <v>30983.86</v>
      </c>
    </row>
    <row r="71" spans="1:34" ht="12.95" customHeight="1" x14ac:dyDescent="0.2">
      <c r="A71" s="93" t="s">
        <v>59</v>
      </c>
      <c r="B71" s="93"/>
      <c r="C71" s="94">
        <v>46002.36</v>
      </c>
      <c r="D71" s="94"/>
      <c r="E71" s="91">
        <f t="shared" si="5"/>
        <v>-1662.9893980199035</v>
      </c>
      <c r="F71" s="91">
        <f t="shared" si="6"/>
        <v>-1663</v>
      </c>
      <c r="G71" s="2">
        <f t="shared" si="8"/>
        <v>3.5274499998195097E-2</v>
      </c>
      <c r="I71" s="2">
        <f>G71</f>
        <v>3.5274499998195097E-2</v>
      </c>
      <c r="P71" s="5">
        <f t="shared" si="7"/>
        <v>30983.86</v>
      </c>
      <c r="AC71" s="2" t="s">
        <v>37</v>
      </c>
      <c r="AD71" s="2">
        <v>7</v>
      </c>
      <c r="AF71" s="2" t="s">
        <v>35</v>
      </c>
      <c r="AH71" s="2" t="s">
        <v>34</v>
      </c>
    </row>
    <row r="72" spans="1:34" ht="12.95" customHeight="1" x14ac:dyDescent="0.2">
      <c r="A72" s="93" t="s">
        <v>29</v>
      </c>
      <c r="B72" s="93"/>
      <c r="C72" s="94">
        <v>46210.553</v>
      </c>
      <c r="D72" s="94"/>
      <c r="E72" s="91">
        <f t="shared" si="5"/>
        <v>-1600.4156395774596</v>
      </c>
      <c r="F72" s="91">
        <f t="shared" si="6"/>
        <v>-1600.5</v>
      </c>
      <c r="P72" s="5">
        <f t="shared" si="7"/>
        <v>31192.053</v>
      </c>
      <c r="U72" s="2">
        <f>C72-(C$7+C$8*F72)</f>
        <v>0.28068075000192039</v>
      </c>
    </row>
    <row r="73" spans="1:34" ht="12.95" customHeight="1" x14ac:dyDescent="0.2">
      <c r="A73" s="91" t="s">
        <v>29</v>
      </c>
      <c r="B73" s="91"/>
      <c r="C73" s="92">
        <v>46230.514999999999</v>
      </c>
      <c r="D73" s="92"/>
      <c r="E73" s="91">
        <f t="shared" si="5"/>
        <v>-1594.4159308167038</v>
      </c>
      <c r="F73" s="91">
        <f t="shared" si="6"/>
        <v>-1594.5</v>
      </c>
      <c r="P73" s="5">
        <f t="shared" si="7"/>
        <v>31212.014999999999</v>
      </c>
      <c r="U73" s="2">
        <f>C73-(C$7+C$8*F73)</f>
        <v>0.27971175000129733</v>
      </c>
    </row>
    <row r="74" spans="1:34" ht="12.95" customHeight="1" x14ac:dyDescent="0.2">
      <c r="A74" s="91" t="s">
        <v>29</v>
      </c>
      <c r="B74" s="91"/>
      <c r="C74" s="92">
        <v>46446.775000000001</v>
      </c>
      <c r="D74" s="92"/>
      <c r="E74" s="91">
        <f t="shared" si="5"/>
        <v>-1529.4175831260366</v>
      </c>
      <c r="F74" s="91">
        <f t="shared" si="6"/>
        <v>-1529.5</v>
      </c>
      <c r="P74" s="5">
        <f t="shared" si="7"/>
        <v>31428.275000000001</v>
      </c>
      <c r="U74" s="2">
        <f>C74-(C$7+C$8*F74)</f>
        <v>0.27421424999920418</v>
      </c>
    </row>
    <row r="75" spans="1:34" ht="12.95" customHeight="1" x14ac:dyDescent="0.2">
      <c r="A75" s="91" t="s">
        <v>60</v>
      </c>
      <c r="B75" s="91"/>
      <c r="C75" s="92">
        <v>47822.326999999997</v>
      </c>
      <c r="D75" s="92"/>
      <c r="E75" s="91">
        <f t="shared" si="5"/>
        <v>-1115.9864947944375</v>
      </c>
      <c r="F75" s="91">
        <f t="shared" si="6"/>
        <v>-1116</v>
      </c>
      <c r="G75" s="2">
        <f t="shared" ref="G75:G103" si="9">C75-(C$7+C$8*F75)</f>
        <v>4.4933999997738283E-2</v>
      </c>
      <c r="I75" s="2">
        <f>G75</f>
        <v>4.4933999997738283E-2</v>
      </c>
      <c r="P75" s="5">
        <f t="shared" si="7"/>
        <v>32803.826999999997</v>
      </c>
      <c r="AC75" s="2" t="s">
        <v>37</v>
      </c>
      <c r="AD75" s="2">
        <v>10</v>
      </c>
      <c r="AF75" s="2" t="s">
        <v>32</v>
      </c>
      <c r="AH75" s="2" t="s">
        <v>34</v>
      </c>
    </row>
    <row r="76" spans="1:34" ht="12.95" customHeight="1" x14ac:dyDescent="0.2">
      <c r="A76" s="91" t="s">
        <v>61</v>
      </c>
      <c r="B76" s="91"/>
      <c r="C76" s="92">
        <v>48564.283000000003</v>
      </c>
      <c r="D76" s="92">
        <v>4.0000000000000001E-3</v>
      </c>
      <c r="E76" s="91">
        <f t="shared" si="5"/>
        <v>-892.98679970900025</v>
      </c>
      <c r="F76" s="91">
        <f t="shared" si="6"/>
        <v>-893</v>
      </c>
      <c r="G76" s="2">
        <f t="shared" si="9"/>
        <v>4.3919499999901745E-2</v>
      </c>
      <c r="J76" s="2">
        <f>G76</f>
        <v>4.3919499999901745E-2</v>
      </c>
      <c r="P76" s="5">
        <f t="shared" si="7"/>
        <v>33545.783000000003</v>
      </c>
      <c r="AC76" s="2" t="s">
        <v>37</v>
      </c>
      <c r="AD76" s="2">
        <v>5</v>
      </c>
      <c r="AF76" s="2" t="s">
        <v>35</v>
      </c>
      <c r="AH76" s="2" t="s">
        <v>34</v>
      </c>
    </row>
    <row r="77" spans="1:34" ht="12.95" customHeight="1" x14ac:dyDescent="0.2">
      <c r="A77" s="2" t="s">
        <v>62</v>
      </c>
      <c r="C77" s="19">
        <v>48677.394</v>
      </c>
      <c r="D77" s="19">
        <v>8.9999999999999993E-3</v>
      </c>
      <c r="E77" s="2">
        <f t="shared" si="5"/>
        <v>-858.99055396018491</v>
      </c>
      <c r="F77" s="3">
        <f t="shared" si="6"/>
        <v>-859</v>
      </c>
      <c r="G77" s="2">
        <f t="shared" si="9"/>
        <v>3.1428499998582993E-2</v>
      </c>
      <c r="J77" s="2">
        <f>G77</f>
        <v>3.1428499998582993E-2</v>
      </c>
      <c r="P77" s="5">
        <f t="shared" si="7"/>
        <v>33658.894</v>
      </c>
      <c r="AC77" s="2" t="s">
        <v>37</v>
      </c>
      <c r="AD77" s="2">
        <v>7</v>
      </c>
      <c r="AF77" s="2" t="s">
        <v>32</v>
      </c>
      <c r="AH77" s="2" t="s">
        <v>34</v>
      </c>
    </row>
    <row r="78" spans="1:34" ht="12.95" customHeight="1" x14ac:dyDescent="0.2">
      <c r="A78" s="2" t="s">
        <v>63</v>
      </c>
      <c r="C78" s="19">
        <v>49043.375</v>
      </c>
      <c r="D78" s="19">
        <v>8.0000000000000002E-3</v>
      </c>
      <c r="E78" s="2">
        <f t="shared" si="5"/>
        <v>-748.99258722487627</v>
      </c>
      <c r="F78" s="3">
        <f t="shared" si="6"/>
        <v>-749</v>
      </c>
      <c r="G78" s="2">
        <f t="shared" si="9"/>
        <v>2.4663500000315253E-2</v>
      </c>
      <c r="J78" s="2">
        <f>G78</f>
        <v>2.4663500000315253E-2</v>
      </c>
      <c r="P78" s="5">
        <f t="shared" si="7"/>
        <v>34024.875</v>
      </c>
      <c r="AC78" s="2" t="s">
        <v>37</v>
      </c>
      <c r="AD78" s="2">
        <v>6</v>
      </c>
      <c r="AF78" s="2" t="s">
        <v>32</v>
      </c>
      <c r="AH78" s="2" t="s">
        <v>34</v>
      </c>
    </row>
    <row r="79" spans="1:34" ht="12.95" customHeight="1" x14ac:dyDescent="0.2">
      <c r="A79" s="2" t="s">
        <v>64</v>
      </c>
      <c r="C79" s="19">
        <v>50141.343999999997</v>
      </c>
      <c r="D79" s="19">
        <v>6.0000000000000001E-3</v>
      </c>
      <c r="E79" s="2">
        <f t="shared" si="5"/>
        <v>-418.99087255007089</v>
      </c>
      <c r="F79" s="3">
        <f t="shared" si="6"/>
        <v>-419</v>
      </c>
      <c r="G79" s="2">
        <f t="shared" si="9"/>
        <v>3.0368499996257015E-2</v>
      </c>
      <c r="J79" s="2">
        <f>G79</f>
        <v>3.0368499996257015E-2</v>
      </c>
      <c r="P79" s="5">
        <f t="shared" si="7"/>
        <v>35122.843999999997</v>
      </c>
      <c r="AC79" s="2" t="s">
        <v>37</v>
      </c>
      <c r="AD79" s="2">
        <v>7</v>
      </c>
      <c r="AF79" s="2" t="s">
        <v>32</v>
      </c>
      <c r="AH79" s="2" t="s">
        <v>34</v>
      </c>
    </row>
    <row r="80" spans="1:34" ht="12.95" customHeight="1" x14ac:dyDescent="0.2">
      <c r="A80" s="2" t="s">
        <v>65</v>
      </c>
      <c r="C80" s="19">
        <v>50487.362999999998</v>
      </c>
      <c r="D80" s="19">
        <v>6.0000000000000001E-3</v>
      </c>
      <c r="E80" s="2">
        <f t="shared" si="5"/>
        <v>-314.99261457551802</v>
      </c>
      <c r="F80" s="3">
        <f t="shared" si="6"/>
        <v>-315</v>
      </c>
      <c r="G80" s="2">
        <f t="shared" si="9"/>
        <v>2.4572499998612329E-2</v>
      </c>
      <c r="J80" s="2">
        <f>G80</f>
        <v>2.4572499998612329E-2</v>
      </c>
      <c r="P80" s="5">
        <f t="shared" si="7"/>
        <v>35468.862999999998</v>
      </c>
      <c r="AC80" s="2" t="s">
        <v>37</v>
      </c>
      <c r="AD80" s="2">
        <v>7</v>
      </c>
      <c r="AF80" s="2" t="s">
        <v>32</v>
      </c>
      <c r="AH80" s="2" t="s">
        <v>34</v>
      </c>
    </row>
    <row r="81" spans="1:34" ht="12.95" customHeight="1" x14ac:dyDescent="0.2">
      <c r="A81" s="2" t="s">
        <v>67</v>
      </c>
      <c r="C81" s="19">
        <v>50863.323100000001</v>
      </c>
      <c r="D81" s="19">
        <v>6.9999999999999999E-4</v>
      </c>
      <c r="E81" s="2">
        <f t="shared" si="5"/>
        <v>-201.99536451717134</v>
      </c>
      <c r="F81" s="3">
        <f t="shared" si="6"/>
        <v>-202</v>
      </c>
      <c r="G81" s="2">
        <f t="shared" si="9"/>
        <v>1.5423000004375353E-2</v>
      </c>
      <c r="J81" s="2">
        <f>G81</f>
        <v>1.5423000004375353E-2</v>
      </c>
      <c r="P81" s="5">
        <f t="shared" si="7"/>
        <v>35844.823100000001</v>
      </c>
      <c r="AC81" s="2" t="s">
        <v>66</v>
      </c>
      <c r="AD81" s="2">
        <v>13</v>
      </c>
      <c r="AF81" s="2" t="s">
        <v>38</v>
      </c>
      <c r="AH81" s="2" t="s">
        <v>34</v>
      </c>
    </row>
    <row r="82" spans="1:34" ht="12.95" customHeight="1" x14ac:dyDescent="0.2">
      <c r="A82" s="67" t="s">
        <v>296</v>
      </c>
      <c r="B82" s="69" t="s">
        <v>71</v>
      </c>
      <c r="C82" s="68">
        <v>51139.463000000003</v>
      </c>
      <c r="D82" s="19"/>
      <c r="E82" s="2">
        <f t="shared" si="5"/>
        <v>-118.99972393885797</v>
      </c>
      <c r="F82" s="3">
        <f t="shared" si="6"/>
        <v>-119</v>
      </c>
      <c r="G82" s="2">
        <f t="shared" si="9"/>
        <v>9.1850000171689317E-4</v>
      </c>
      <c r="I82" s="2">
        <f>+G82</f>
        <v>9.1850000171689317E-4</v>
      </c>
      <c r="N82" s="2">
        <f t="shared" ref="N82:N103" ca="1" si="10">+C$11+C$12*F82</f>
        <v>1.7378276602520091E-2</v>
      </c>
      <c r="P82" s="5">
        <f t="shared" si="7"/>
        <v>36120.963000000003</v>
      </c>
    </row>
    <row r="83" spans="1:34" ht="12.95" customHeight="1" x14ac:dyDescent="0.2">
      <c r="A83" s="17" t="s">
        <v>30</v>
      </c>
      <c r="B83" s="16" t="s">
        <v>71</v>
      </c>
      <c r="C83" s="20">
        <v>51535.3943</v>
      </c>
      <c r="D83" s="20">
        <v>4.7999999999999996E-3</v>
      </c>
      <c r="E83" s="2">
        <f t="shared" si="5"/>
        <v>0</v>
      </c>
      <c r="F83" s="3">
        <f t="shared" si="6"/>
        <v>0</v>
      </c>
      <c r="G83" s="2">
        <f t="shared" si="9"/>
        <v>0</v>
      </c>
      <c r="J83" s="2">
        <f>+G83</f>
        <v>0</v>
      </c>
      <c r="N83" s="2">
        <f t="shared" ca="1" si="10"/>
        <v>1.6979537362439429E-3</v>
      </c>
      <c r="P83" s="5">
        <f t="shared" si="7"/>
        <v>36516.8943</v>
      </c>
    </row>
    <row r="84" spans="1:34" ht="12.95" customHeight="1" x14ac:dyDescent="0.2">
      <c r="A84" s="42" t="s">
        <v>30</v>
      </c>
      <c r="B84" s="43" t="s">
        <v>71</v>
      </c>
      <c r="C84" s="42">
        <v>51535.3943</v>
      </c>
      <c r="D84" s="42">
        <v>4.7999999999999996E-3</v>
      </c>
      <c r="E84" s="2">
        <f t="shared" si="5"/>
        <v>0</v>
      </c>
      <c r="F84" s="3">
        <f t="shared" si="6"/>
        <v>0</v>
      </c>
      <c r="G84" s="2">
        <f t="shared" si="9"/>
        <v>0</v>
      </c>
      <c r="J84" s="2">
        <f>+G84</f>
        <v>0</v>
      </c>
      <c r="N84" s="2">
        <f t="shared" ca="1" si="10"/>
        <v>1.6979537362439429E-3</v>
      </c>
      <c r="P84" s="5">
        <f t="shared" si="7"/>
        <v>36516.8943</v>
      </c>
    </row>
    <row r="85" spans="1:34" ht="12.95" customHeight="1" x14ac:dyDescent="0.2">
      <c r="A85" s="67" t="s">
        <v>305</v>
      </c>
      <c r="B85" s="69" t="s">
        <v>71</v>
      </c>
      <c r="C85" s="68">
        <v>51841.491999999998</v>
      </c>
      <c r="D85" s="19"/>
      <c r="E85" s="2">
        <f t="shared" ref="E85:E103" si="11">(C85-C$7)/C$8</f>
        <v>91.999651955577889</v>
      </c>
      <c r="F85" s="3">
        <f t="shared" ref="F85:F103" si="12">+ROUND(2*E85,0)/2</f>
        <v>92</v>
      </c>
      <c r="G85" s="2">
        <f t="shared" si="9"/>
        <v>-1.1579999991226941E-3</v>
      </c>
      <c r="J85" s="2">
        <f>+G85</f>
        <v>-1.1579999991226941E-3</v>
      </c>
      <c r="N85" s="2">
        <f t="shared" ca="1" si="10"/>
        <v>-1.0424648815835096E-2</v>
      </c>
      <c r="P85" s="5">
        <f t="shared" ref="P85:P103" si="13">C85-15018.5</f>
        <v>36822.991999999998</v>
      </c>
    </row>
    <row r="86" spans="1:34" ht="12.95" customHeight="1" x14ac:dyDescent="0.2">
      <c r="A86" s="67" t="s">
        <v>305</v>
      </c>
      <c r="B86" s="69" t="s">
        <v>71</v>
      </c>
      <c r="C86" s="68">
        <v>51951.282299999999</v>
      </c>
      <c r="D86" s="19"/>
      <c r="E86" s="2">
        <f t="shared" si="11"/>
        <v>124.99783975018917</v>
      </c>
      <c r="F86" s="3">
        <f t="shared" si="12"/>
        <v>125</v>
      </c>
      <c r="G86" s="2">
        <f t="shared" si="9"/>
        <v>-7.1874999994179234E-3</v>
      </c>
      <c r="J86" s="2">
        <f>+G86</f>
        <v>-7.1874999994179234E-3</v>
      </c>
      <c r="N86" s="2">
        <f t="shared" ca="1" si="10"/>
        <v>-1.4772973644298228E-2</v>
      </c>
      <c r="P86" s="5">
        <f t="shared" si="13"/>
        <v>36932.782299999999</v>
      </c>
    </row>
    <row r="87" spans="1:34" ht="12.95" customHeight="1" x14ac:dyDescent="0.2">
      <c r="A87" s="51" t="s">
        <v>85</v>
      </c>
      <c r="B87" s="52" t="s">
        <v>71</v>
      </c>
      <c r="C87" s="51">
        <v>52267.337399999997</v>
      </c>
      <c r="D87" s="51" t="s">
        <v>86</v>
      </c>
      <c r="E87" s="2">
        <f t="shared" si="11"/>
        <v>219.99025295285389</v>
      </c>
      <c r="F87" s="3">
        <f t="shared" si="12"/>
        <v>220</v>
      </c>
      <c r="G87" s="2">
        <f t="shared" si="9"/>
        <v>-3.2430000006570481E-2</v>
      </c>
      <c r="I87" s="2">
        <f>G87</f>
        <v>-3.2430000006570481E-2</v>
      </c>
      <c r="N87" s="2">
        <f t="shared" ca="1" si="10"/>
        <v>-2.7290878453510279E-2</v>
      </c>
      <c r="P87" s="5">
        <f t="shared" si="13"/>
        <v>37248.837399999997</v>
      </c>
      <c r="U87" s="50"/>
    </row>
    <row r="88" spans="1:34" ht="12.95" customHeight="1" x14ac:dyDescent="0.2">
      <c r="A88" s="51" t="s">
        <v>85</v>
      </c>
      <c r="B88" s="52" t="s">
        <v>71</v>
      </c>
      <c r="C88" s="51">
        <v>52267.353999999999</v>
      </c>
      <c r="D88" s="51" t="s">
        <v>86</v>
      </c>
      <c r="E88" s="2">
        <f t="shared" si="11"/>
        <v>219.995242190678</v>
      </c>
      <c r="F88" s="3">
        <f t="shared" si="12"/>
        <v>220</v>
      </c>
      <c r="G88" s="2">
        <f t="shared" si="9"/>
        <v>-1.5830000003916211E-2</v>
      </c>
      <c r="I88" s="2">
        <f>G88</f>
        <v>-1.5830000003916211E-2</v>
      </c>
      <c r="N88" s="2">
        <f t="shared" ca="1" si="10"/>
        <v>-2.7290878453510279E-2</v>
      </c>
      <c r="P88" s="5">
        <f t="shared" si="13"/>
        <v>37248.853999999999</v>
      </c>
      <c r="U88" s="50"/>
    </row>
    <row r="89" spans="1:34" ht="12.95" customHeight="1" x14ac:dyDescent="0.2">
      <c r="A89" s="51" t="s">
        <v>85</v>
      </c>
      <c r="B89" s="52" t="s">
        <v>71</v>
      </c>
      <c r="C89" s="51">
        <v>52267.353999999999</v>
      </c>
      <c r="D89" s="51" t="s">
        <v>86</v>
      </c>
      <c r="E89" s="2">
        <f t="shared" si="11"/>
        <v>219.995242190678</v>
      </c>
      <c r="F89" s="3">
        <f t="shared" si="12"/>
        <v>220</v>
      </c>
      <c r="G89" s="2">
        <f t="shared" si="9"/>
        <v>-1.5830000003916211E-2</v>
      </c>
      <c r="I89" s="2">
        <f>G89</f>
        <v>-1.5830000003916211E-2</v>
      </c>
      <c r="N89" s="2">
        <f t="shared" ca="1" si="10"/>
        <v>-2.7290878453510279E-2</v>
      </c>
      <c r="P89" s="5">
        <f t="shared" si="13"/>
        <v>37248.853999999999</v>
      </c>
      <c r="U89" s="50"/>
    </row>
    <row r="90" spans="1:34" ht="12.95" customHeight="1" x14ac:dyDescent="0.2">
      <c r="A90" s="21" t="s">
        <v>76</v>
      </c>
      <c r="B90" s="22" t="s">
        <v>71</v>
      </c>
      <c r="C90" s="23">
        <v>52533.516000000003</v>
      </c>
      <c r="D90" s="23">
        <v>8.0000000000000002E-3</v>
      </c>
      <c r="E90" s="2">
        <f t="shared" si="11"/>
        <v>299.9919601137496</v>
      </c>
      <c r="F90" s="3">
        <f t="shared" si="12"/>
        <v>300</v>
      </c>
      <c r="G90" s="2">
        <f t="shared" si="9"/>
        <v>-2.674999999726424E-2</v>
      </c>
      <c r="J90" s="2">
        <f>+G90</f>
        <v>-2.674999999726424E-2</v>
      </c>
      <c r="N90" s="2">
        <f t="shared" ca="1" si="10"/>
        <v>-3.7832271977057269E-2</v>
      </c>
      <c r="P90" s="5">
        <f t="shared" si="13"/>
        <v>37515.016000000003</v>
      </c>
    </row>
    <row r="91" spans="1:34" ht="12.95" customHeight="1" x14ac:dyDescent="0.2">
      <c r="A91" s="38" t="s">
        <v>69</v>
      </c>
      <c r="C91" s="39">
        <v>52546.818886541761</v>
      </c>
      <c r="D91" s="19">
        <v>8.0000000000000007E-5</v>
      </c>
      <c r="E91" s="2">
        <f t="shared" si="11"/>
        <v>303.99022907116517</v>
      </c>
      <c r="F91" s="3">
        <f t="shared" si="12"/>
        <v>304</v>
      </c>
      <c r="G91" s="2">
        <f t="shared" si="9"/>
        <v>-3.2509458236745559E-2</v>
      </c>
      <c r="J91" s="2">
        <f>+G91</f>
        <v>-3.2509458236745559E-2</v>
      </c>
      <c r="N91" s="2">
        <f t="shared" ca="1" si="10"/>
        <v>-3.8359341653234617E-2</v>
      </c>
      <c r="P91" s="5">
        <f t="shared" si="13"/>
        <v>37528.318886541761</v>
      </c>
      <c r="W91" s="89" t="s">
        <v>378</v>
      </c>
    </row>
    <row r="92" spans="1:34" ht="12.95" customHeight="1" x14ac:dyDescent="0.2">
      <c r="A92" s="67" t="s">
        <v>326</v>
      </c>
      <c r="B92" s="69" t="s">
        <v>71</v>
      </c>
      <c r="C92" s="68">
        <v>52546.818899999998</v>
      </c>
      <c r="D92" s="19"/>
      <c r="E92" s="2">
        <f t="shared" si="11"/>
        <v>303.99023311612569</v>
      </c>
      <c r="F92" s="3">
        <f t="shared" si="12"/>
        <v>304</v>
      </c>
      <c r="G92" s="2">
        <f t="shared" si="9"/>
        <v>-3.249599999981001E-2</v>
      </c>
      <c r="I92" s="2">
        <f>+G92</f>
        <v>-3.249599999981001E-2</v>
      </c>
      <c r="N92" s="2">
        <f t="shared" ca="1" si="10"/>
        <v>-3.8359341653234617E-2</v>
      </c>
      <c r="P92" s="5">
        <f t="shared" si="13"/>
        <v>37528.318899999998</v>
      </c>
    </row>
    <row r="93" spans="1:34" ht="12.95" customHeight="1" x14ac:dyDescent="0.2">
      <c r="A93" s="17" t="s">
        <v>72</v>
      </c>
      <c r="B93" s="40" t="s">
        <v>71</v>
      </c>
      <c r="C93" s="41">
        <v>52879.523999999998</v>
      </c>
      <c r="D93" s="41">
        <v>8.9999999999999993E-3</v>
      </c>
      <c r="E93" s="2">
        <f t="shared" si="11"/>
        <v>403.98691196685155</v>
      </c>
      <c r="F93" s="3">
        <f t="shared" si="12"/>
        <v>404</v>
      </c>
      <c r="G93" s="2">
        <f t="shared" si="9"/>
        <v>-4.3546000000787899E-2</v>
      </c>
      <c r="J93" s="2">
        <f>+G93</f>
        <v>-4.3546000000787899E-2</v>
      </c>
      <c r="N93" s="2">
        <f t="shared" ca="1" si="10"/>
        <v>-5.1536083557668352E-2</v>
      </c>
      <c r="P93" s="5">
        <f t="shared" si="13"/>
        <v>37861.023999999998</v>
      </c>
    </row>
    <row r="94" spans="1:34" ht="12.95" customHeight="1" x14ac:dyDescent="0.2">
      <c r="A94" s="23" t="s">
        <v>72</v>
      </c>
      <c r="B94" s="22" t="s">
        <v>71</v>
      </c>
      <c r="C94" s="23">
        <v>52879.523999999998</v>
      </c>
      <c r="D94" s="23">
        <v>8.9999999999999993E-3</v>
      </c>
      <c r="E94" s="2">
        <f t="shared" si="11"/>
        <v>403.98691196685155</v>
      </c>
      <c r="F94" s="3">
        <f t="shared" si="12"/>
        <v>404</v>
      </c>
      <c r="G94" s="2">
        <f t="shared" si="9"/>
        <v>-4.3546000000787899E-2</v>
      </c>
      <c r="J94" s="2">
        <f>+G94</f>
        <v>-4.3546000000787899E-2</v>
      </c>
      <c r="N94" s="2">
        <f t="shared" ca="1" si="10"/>
        <v>-5.1536083557668352E-2</v>
      </c>
      <c r="P94" s="5">
        <f t="shared" si="13"/>
        <v>37861.023999999998</v>
      </c>
    </row>
    <row r="95" spans="1:34" ht="12.95" customHeight="1" x14ac:dyDescent="0.2">
      <c r="A95" s="42" t="s">
        <v>83</v>
      </c>
      <c r="B95" s="43" t="s">
        <v>71</v>
      </c>
      <c r="C95" s="42">
        <v>52949.388700000003</v>
      </c>
      <c r="D95" s="42">
        <v>2.0000000000000001E-4</v>
      </c>
      <c r="E95" s="2">
        <f t="shared" si="11"/>
        <v>424.98520134955976</v>
      </c>
      <c r="F95" s="3">
        <f t="shared" si="12"/>
        <v>425</v>
      </c>
      <c r="G95" s="2">
        <f t="shared" si="9"/>
        <v>-4.9237499995797407E-2</v>
      </c>
      <c r="J95" s="2">
        <f>+G95</f>
        <v>-4.9237499995797407E-2</v>
      </c>
      <c r="N95" s="2">
        <f t="shared" ca="1" si="10"/>
        <v>-5.430319935759944E-2</v>
      </c>
      <c r="P95" s="5">
        <f t="shared" si="13"/>
        <v>37930.888700000003</v>
      </c>
    </row>
    <row r="96" spans="1:34" ht="12.95" customHeight="1" x14ac:dyDescent="0.2">
      <c r="A96" s="72" t="s">
        <v>73</v>
      </c>
      <c r="B96" s="75" t="s">
        <v>71</v>
      </c>
      <c r="C96" s="72">
        <v>52949.3897</v>
      </c>
      <c r="D96" s="72">
        <v>4.0000000000000001E-3</v>
      </c>
      <c r="E96" s="2">
        <f t="shared" si="11"/>
        <v>424.98550190605408</v>
      </c>
      <c r="F96" s="3">
        <f t="shared" si="12"/>
        <v>425</v>
      </c>
      <c r="G96" s="2">
        <f t="shared" si="9"/>
        <v>-4.8237499999231659E-2</v>
      </c>
      <c r="J96" s="2">
        <f>+G96</f>
        <v>-4.8237499999231659E-2</v>
      </c>
      <c r="N96" s="2">
        <f t="shared" ca="1" si="10"/>
        <v>-5.430319935759944E-2</v>
      </c>
      <c r="P96" s="5">
        <f t="shared" si="13"/>
        <v>37930.8897</v>
      </c>
    </row>
    <row r="97" spans="1:23" ht="12.95" customHeight="1" x14ac:dyDescent="0.2">
      <c r="A97" s="38" t="s">
        <v>70</v>
      </c>
      <c r="B97" s="77"/>
      <c r="C97" s="79">
        <v>53002.616000000002</v>
      </c>
      <c r="D97" s="79">
        <v>1E-3</v>
      </c>
      <c r="E97" s="2">
        <f t="shared" si="11"/>
        <v>440.98301209604699</v>
      </c>
      <c r="F97" s="3">
        <f t="shared" si="12"/>
        <v>441</v>
      </c>
      <c r="G97" s="2">
        <f t="shared" si="9"/>
        <v>-5.6521499995142221E-2</v>
      </c>
      <c r="J97" s="2">
        <f>+G97</f>
        <v>-5.6521499995142221E-2</v>
      </c>
      <c r="N97" s="2">
        <f t="shared" ca="1" si="10"/>
        <v>-5.641147806230884E-2</v>
      </c>
      <c r="P97" s="5">
        <f t="shared" si="13"/>
        <v>37984.116000000002</v>
      </c>
      <c r="W97" s="89" t="s">
        <v>377</v>
      </c>
    </row>
    <row r="98" spans="1:23" ht="12.95" customHeight="1" x14ac:dyDescent="0.2">
      <c r="A98" s="42" t="s">
        <v>70</v>
      </c>
      <c r="B98" s="43" t="s">
        <v>71</v>
      </c>
      <c r="C98" s="42">
        <v>53002.616000000002</v>
      </c>
      <c r="D98" s="42">
        <v>1E-3</v>
      </c>
      <c r="E98" s="2">
        <f t="shared" si="11"/>
        <v>440.98301209604699</v>
      </c>
      <c r="F98" s="3">
        <f t="shared" si="12"/>
        <v>441</v>
      </c>
      <c r="G98" s="2">
        <f t="shared" si="9"/>
        <v>-5.6521499995142221E-2</v>
      </c>
      <c r="J98" s="2">
        <f>+G98</f>
        <v>-5.6521499995142221E-2</v>
      </c>
      <c r="N98" s="2">
        <f t="shared" ca="1" si="10"/>
        <v>-5.641147806230884E-2</v>
      </c>
      <c r="P98" s="5">
        <f t="shared" si="13"/>
        <v>37984.116000000002</v>
      </c>
    </row>
    <row r="99" spans="1:23" ht="12.95" customHeight="1" x14ac:dyDescent="0.2">
      <c r="A99" s="17" t="s">
        <v>90</v>
      </c>
      <c r="B99" s="76" t="s">
        <v>71</v>
      </c>
      <c r="C99" s="17">
        <v>54842.466899999999</v>
      </c>
      <c r="D99" s="17">
        <v>2.9999999999999997E-4</v>
      </c>
      <c r="E99" s="2">
        <f t="shared" si="11"/>
        <v>993.96215061998032</v>
      </c>
      <c r="F99" s="3">
        <f t="shared" si="12"/>
        <v>994</v>
      </c>
      <c r="G99" s="2">
        <f t="shared" si="9"/>
        <v>-0.12593100000231061</v>
      </c>
      <c r="J99" s="2">
        <f>+G99</f>
        <v>-0.12593100000231061</v>
      </c>
      <c r="N99" s="2">
        <f t="shared" ca="1" si="10"/>
        <v>-0.12927886079382739</v>
      </c>
      <c r="P99" s="5">
        <f t="shared" si="13"/>
        <v>39823.966899999999</v>
      </c>
    </row>
    <row r="100" spans="1:23" ht="12.95" customHeight="1" x14ac:dyDescent="0.2">
      <c r="A100" s="21" t="s">
        <v>89</v>
      </c>
      <c r="B100" s="22" t="s">
        <v>71</v>
      </c>
      <c r="C100" s="23">
        <v>55497.892800000001</v>
      </c>
      <c r="D100" s="23">
        <v>2.0000000000000001E-4</v>
      </c>
      <c r="E100" s="2">
        <f t="shared" si="11"/>
        <v>1190.9546621046204</v>
      </c>
      <c r="F100" s="3">
        <f t="shared" si="12"/>
        <v>1191</v>
      </c>
      <c r="G100" s="2">
        <f t="shared" si="9"/>
        <v>-0.15084650000062538</v>
      </c>
      <c r="J100" s="2">
        <f>+G100</f>
        <v>-0.15084650000062538</v>
      </c>
      <c r="N100" s="2">
        <f t="shared" ca="1" si="10"/>
        <v>-0.15523704234556185</v>
      </c>
      <c r="P100" s="5">
        <f t="shared" si="13"/>
        <v>40479.392800000001</v>
      </c>
    </row>
    <row r="101" spans="1:23" ht="12.95" customHeight="1" x14ac:dyDescent="0.2">
      <c r="A101" s="71" t="s">
        <v>92</v>
      </c>
      <c r="B101" s="74" t="s">
        <v>71</v>
      </c>
      <c r="C101" s="80">
        <v>55614.339599999999</v>
      </c>
      <c r="D101" s="80">
        <v>1E-4</v>
      </c>
      <c r="E101" s="2">
        <f t="shared" si="11"/>
        <v>1225.9535042107211</v>
      </c>
      <c r="F101" s="3">
        <f t="shared" si="12"/>
        <v>1226</v>
      </c>
      <c r="G101" s="2">
        <f t="shared" si="9"/>
        <v>-0.15469899999879999</v>
      </c>
      <c r="J101" s="2">
        <f>+G101</f>
        <v>-0.15469899999879999</v>
      </c>
      <c r="N101" s="2">
        <f t="shared" ca="1" si="10"/>
        <v>-0.15984890201211366</v>
      </c>
      <c r="P101" s="5">
        <f t="shared" si="13"/>
        <v>40595.839599999999</v>
      </c>
    </row>
    <row r="102" spans="1:23" ht="12.95" customHeight="1" x14ac:dyDescent="0.2">
      <c r="A102" s="17" t="s">
        <v>91</v>
      </c>
      <c r="B102" s="76" t="s">
        <v>71</v>
      </c>
      <c r="C102" s="17">
        <v>55853.886899999998</v>
      </c>
      <c r="D102" s="17">
        <v>4.0000000000000002E-4</v>
      </c>
      <c r="E102" s="2">
        <f t="shared" si="11"/>
        <v>1297.9510011762272</v>
      </c>
      <c r="F102" s="3">
        <f t="shared" si="12"/>
        <v>1298</v>
      </c>
      <c r="G102" s="2">
        <f t="shared" si="9"/>
        <v>-0.16302700000233017</v>
      </c>
      <c r="J102" s="2">
        <f>+G102</f>
        <v>-0.16302700000233017</v>
      </c>
      <c r="N102" s="2">
        <f t="shared" ca="1" si="10"/>
        <v>-0.16933615618330594</v>
      </c>
      <c r="P102" s="5">
        <f t="shared" si="13"/>
        <v>40835.386899999998</v>
      </c>
    </row>
    <row r="103" spans="1:23" ht="12.95" customHeight="1" x14ac:dyDescent="0.2">
      <c r="A103" s="71" t="s">
        <v>93</v>
      </c>
      <c r="B103" s="74" t="s">
        <v>71</v>
      </c>
      <c r="C103" s="80">
        <v>55970.330580000002</v>
      </c>
      <c r="D103" s="80">
        <v>2.0000000000000001E-4</v>
      </c>
      <c r="E103" s="2">
        <f t="shared" si="11"/>
        <v>1332.9489055460645</v>
      </c>
      <c r="F103" s="3">
        <f t="shared" si="12"/>
        <v>1333</v>
      </c>
      <c r="G103" s="2">
        <f t="shared" si="9"/>
        <v>-0.16999950000172248</v>
      </c>
      <c r="J103" s="2">
        <f>+G103</f>
        <v>-0.16999950000172248</v>
      </c>
      <c r="N103" s="2">
        <f t="shared" ca="1" si="10"/>
        <v>-0.17394801584985775</v>
      </c>
      <c r="P103" s="5">
        <f t="shared" si="13"/>
        <v>40951.830580000002</v>
      </c>
    </row>
    <row r="104" spans="1:23" ht="12.95" customHeight="1" x14ac:dyDescent="0.2">
      <c r="A104" s="83" t="s">
        <v>375</v>
      </c>
      <c r="B104" s="84" t="s">
        <v>71</v>
      </c>
      <c r="C104" s="88">
        <v>59613.411200000002</v>
      </c>
      <c r="D104" s="87">
        <v>1E-4</v>
      </c>
      <c r="E104" s="2">
        <f t="shared" ref="E104" si="14">(C104-C$7)/C$8</f>
        <v>2427.9004490764883</v>
      </c>
      <c r="F104" s="3">
        <f t="shared" ref="F104" si="15">+ROUND(2*E104,0)/2</f>
        <v>2428</v>
      </c>
      <c r="G104" s="2">
        <f t="shared" ref="G104" si="16">C104-(C$7+C$8*F104)</f>
        <v>-0.33122199999343138</v>
      </c>
      <c r="J104" s="2">
        <f>+G104</f>
        <v>-0.33122199999343138</v>
      </c>
      <c r="N104" s="2">
        <f t="shared" ref="N104" ca="1" si="17">+C$11+C$12*F104</f>
        <v>-0.31823333970340723</v>
      </c>
      <c r="P104" s="5">
        <f t="shared" ref="P104" si="18">C104-15018.5</f>
        <v>44594.911200000002</v>
      </c>
    </row>
    <row r="105" spans="1:23" ht="12.95" customHeight="1" x14ac:dyDescent="0.2">
      <c r="A105" s="85" t="s">
        <v>376</v>
      </c>
      <c r="B105" s="86" t="s">
        <v>71</v>
      </c>
      <c r="C105" s="87">
        <v>59979.380899999996</v>
      </c>
      <c r="D105" s="87">
        <v>1E-4</v>
      </c>
      <c r="E105" s="2">
        <f t="shared" ref="E105" si="19">(C105-C$7)/C$8</f>
        <v>2537.8950195233974</v>
      </c>
      <c r="F105" s="3">
        <f t="shared" ref="F105" si="20">+ROUND(2*E105,0)/2</f>
        <v>2538</v>
      </c>
      <c r="G105" s="2">
        <f t="shared" ref="G105" si="21">C105-(C$7+C$8*F105)</f>
        <v>-0.34928700000455137</v>
      </c>
      <c r="J105" s="2">
        <f>+G105</f>
        <v>-0.34928700000455137</v>
      </c>
      <c r="N105" s="2">
        <f t="shared" ref="N105" ca="1" si="22">+C$11+C$12*F105</f>
        <v>-0.33272775579828434</v>
      </c>
      <c r="P105" s="5">
        <f t="shared" ref="P105" si="23">C105-15018.5</f>
        <v>44960.880899999996</v>
      </c>
    </row>
    <row r="106" spans="1:23" ht="12.95" customHeight="1" x14ac:dyDescent="0.2">
      <c r="B106" s="70"/>
      <c r="C106" s="19"/>
      <c r="D106" s="19"/>
    </row>
    <row r="107" spans="1:23" ht="12.95" customHeight="1" x14ac:dyDescent="0.2">
      <c r="C107" s="19"/>
      <c r="D107" s="19"/>
    </row>
    <row r="108" spans="1:23" ht="12.95" customHeight="1" x14ac:dyDescent="0.2">
      <c r="C108" s="19"/>
      <c r="D108" s="19"/>
    </row>
    <row r="109" spans="1:23" ht="12.95" customHeight="1" x14ac:dyDescent="0.2">
      <c r="C109" s="19"/>
      <c r="D109" s="19"/>
    </row>
    <row r="110" spans="1:23" ht="12.95" customHeight="1" x14ac:dyDescent="0.2">
      <c r="C110" s="19"/>
      <c r="D110" s="19"/>
    </row>
    <row r="111" spans="1:23" ht="12.95" customHeight="1" x14ac:dyDescent="0.2">
      <c r="C111" s="19"/>
      <c r="D111" s="19"/>
    </row>
    <row r="112" spans="1:23" ht="12.95" customHeight="1" x14ac:dyDescent="0.2">
      <c r="C112" s="19"/>
      <c r="D112" s="19"/>
    </row>
    <row r="113" spans="3:4" ht="12.95" customHeight="1" x14ac:dyDescent="0.2">
      <c r="C113" s="19"/>
      <c r="D113" s="19"/>
    </row>
    <row r="114" spans="3:4" ht="12.95" customHeight="1" x14ac:dyDescent="0.2">
      <c r="C114" s="19"/>
      <c r="D114" s="19"/>
    </row>
    <row r="115" spans="3:4" ht="12.95" customHeight="1" x14ac:dyDescent="0.2">
      <c r="C115" s="19"/>
      <c r="D115" s="19"/>
    </row>
    <row r="116" spans="3:4" ht="12.95" customHeight="1" x14ac:dyDescent="0.2">
      <c r="C116" s="19"/>
      <c r="D116" s="19"/>
    </row>
    <row r="117" spans="3:4" ht="12.95" customHeight="1" x14ac:dyDescent="0.2">
      <c r="C117" s="19"/>
      <c r="D117" s="19"/>
    </row>
    <row r="118" spans="3:4" ht="12.95" customHeight="1" x14ac:dyDescent="0.2">
      <c r="C118" s="19"/>
      <c r="D118" s="19"/>
    </row>
    <row r="119" spans="3:4" ht="12.95" customHeight="1" x14ac:dyDescent="0.2">
      <c r="C119" s="19"/>
      <c r="D119" s="19"/>
    </row>
    <row r="120" spans="3:4" ht="12.95" customHeight="1" x14ac:dyDescent="0.2">
      <c r="C120" s="19"/>
      <c r="D120" s="19"/>
    </row>
    <row r="121" spans="3:4" ht="12.95" customHeight="1" x14ac:dyDescent="0.2">
      <c r="C121" s="19"/>
      <c r="D121" s="19"/>
    </row>
    <row r="122" spans="3:4" ht="12.95" customHeight="1" x14ac:dyDescent="0.2">
      <c r="C122" s="19"/>
      <c r="D122" s="19"/>
    </row>
    <row r="123" spans="3:4" ht="12.95" customHeight="1" x14ac:dyDescent="0.2">
      <c r="C123" s="19"/>
      <c r="D123" s="19"/>
    </row>
    <row r="124" spans="3:4" ht="12.95" customHeight="1" x14ac:dyDescent="0.2">
      <c r="C124" s="19"/>
      <c r="D124" s="19"/>
    </row>
    <row r="125" spans="3:4" ht="12.95" customHeight="1" x14ac:dyDescent="0.2">
      <c r="C125" s="19"/>
      <c r="D125" s="19"/>
    </row>
    <row r="126" spans="3:4" ht="12.95" customHeight="1" x14ac:dyDescent="0.2">
      <c r="C126" s="19"/>
      <c r="D126" s="19"/>
    </row>
    <row r="127" spans="3:4" ht="12.95" customHeight="1" x14ac:dyDescent="0.2">
      <c r="C127" s="19"/>
      <c r="D127" s="19"/>
    </row>
    <row r="128" spans="3:4" ht="12.95" customHeight="1" x14ac:dyDescent="0.2">
      <c r="C128" s="19"/>
      <c r="D128" s="19"/>
    </row>
    <row r="129" spans="3:4" ht="12.95" customHeight="1" x14ac:dyDescent="0.2">
      <c r="C129" s="19"/>
      <c r="D129" s="19"/>
    </row>
    <row r="130" spans="3:4" ht="12.95" customHeight="1" x14ac:dyDescent="0.2">
      <c r="C130" s="19"/>
      <c r="D130" s="19"/>
    </row>
    <row r="131" spans="3:4" ht="12.95" customHeight="1" x14ac:dyDescent="0.2">
      <c r="C131" s="19"/>
      <c r="D131" s="19"/>
    </row>
    <row r="132" spans="3:4" ht="12.95" customHeight="1" x14ac:dyDescent="0.2">
      <c r="C132" s="19"/>
      <c r="D132" s="19"/>
    </row>
    <row r="133" spans="3:4" ht="12.95" customHeight="1" x14ac:dyDescent="0.2">
      <c r="C133" s="19"/>
      <c r="D133" s="19"/>
    </row>
    <row r="134" spans="3:4" ht="12.95" customHeight="1" x14ac:dyDescent="0.2">
      <c r="C134" s="19"/>
      <c r="D134" s="19"/>
    </row>
    <row r="135" spans="3:4" ht="12.95" customHeight="1" x14ac:dyDescent="0.2">
      <c r="C135" s="19"/>
      <c r="D135" s="19"/>
    </row>
    <row r="136" spans="3:4" ht="12.95" customHeight="1" x14ac:dyDescent="0.2">
      <c r="C136" s="19"/>
      <c r="D136" s="19"/>
    </row>
    <row r="137" spans="3:4" ht="12.95" customHeight="1" x14ac:dyDescent="0.2">
      <c r="C137" s="19"/>
      <c r="D137" s="19"/>
    </row>
    <row r="138" spans="3:4" ht="12.95" customHeight="1" x14ac:dyDescent="0.2">
      <c r="C138" s="19"/>
      <c r="D138" s="19"/>
    </row>
    <row r="139" spans="3:4" ht="12.95" customHeight="1" x14ac:dyDescent="0.2">
      <c r="C139" s="19"/>
      <c r="D139" s="19"/>
    </row>
    <row r="140" spans="3:4" ht="12.95" customHeight="1" x14ac:dyDescent="0.2">
      <c r="C140" s="19"/>
      <c r="D140" s="19"/>
    </row>
    <row r="141" spans="3:4" ht="12.95" customHeight="1" x14ac:dyDescent="0.2">
      <c r="C141" s="19"/>
      <c r="D141" s="19"/>
    </row>
    <row r="142" spans="3:4" ht="12.95" customHeight="1" x14ac:dyDescent="0.2">
      <c r="C142" s="19"/>
      <c r="D142" s="19"/>
    </row>
    <row r="143" spans="3:4" ht="12.95" customHeight="1" x14ac:dyDescent="0.2">
      <c r="C143" s="19"/>
      <c r="D143" s="19"/>
    </row>
    <row r="144" spans="3:4" ht="12.95" customHeight="1" x14ac:dyDescent="0.2">
      <c r="C144" s="19"/>
      <c r="D144" s="19"/>
    </row>
    <row r="145" spans="3:4" ht="12.95" customHeight="1" x14ac:dyDescent="0.2">
      <c r="C145" s="19"/>
      <c r="D145" s="19"/>
    </row>
    <row r="146" spans="3:4" ht="12.95" customHeight="1" x14ac:dyDescent="0.2">
      <c r="C146" s="19"/>
      <c r="D146" s="19"/>
    </row>
    <row r="147" spans="3:4" ht="12.95" customHeight="1" x14ac:dyDescent="0.2">
      <c r="C147" s="19"/>
      <c r="D147" s="19"/>
    </row>
    <row r="148" spans="3:4" ht="12.95" customHeight="1" x14ac:dyDescent="0.2">
      <c r="C148" s="19"/>
      <c r="D148" s="19"/>
    </row>
    <row r="149" spans="3:4" ht="12.95" customHeight="1" x14ac:dyDescent="0.2">
      <c r="C149" s="19"/>
      <c r="D149" s="19"/>
    </row>
    <row r="150" spans="3:4" ht="12.95" customHeight="1" x14ac:dyDescent="0.2">
      <c r="C150" s="19"/>
      <c r="D150" s="19"/>
    </row>
    <row r="151" spans="3:4" ht="12.95" customHeight="1" x14ac:dyDescent="0.2">
      <c r="C151" s="19"/>
      <c r="D151" s="19"/>
    </row>
    <row r="152" spans="3:4" ht="12.95" customHeight="1" x14ac:dyDescent="0.2">
      <c r="C152" s="19"/>
      <c r="D152" s="19"/>
    </row>
    <row r="153" spans="3:4" ht="12.95" customHeight="1" x14ac:dyDescent="0.2">
      <c r="C153" s="19"/>
      <c r="D153" s="19"/>
    </row>
    <row r="154" spans="3:4" ht="12.95" customHeight="1" x14ac:dyDescent="0.2">
      <c r="C154" s="19"/>
      <c r="D154" s="19"/>
    </row>
    <row r="155" spans="3:4" ht="12.95" customHeight="1" x14ac:dyDescent="0.2">
      <c r="C155" s="19"/>
      <c r="D155" s="19"/>
    </row>
    <row r="156" spans="3:4" ht="12.95" customHeight="1" x14ac:dyDescent="0.2">
      <c r="C156" s="19"/>
      <c r="D156" s="19"/>
    </row>
    <row r="157" spans="3:4" ht="12.95" customHeight="1" x14ac:dyDescent="0.2">
      <c r="C157" s="19"/>
      <c r="D157" s="19"/>
    </row>
    <row r="158" spans="3:4" ht="12.95" customHeight="1" x14ac:dyDescent="0.2">
      <c r="C158" s="19"/>
      <c r="D158" s="19"/>
    </row>
    <row r="159" spans="3:4" ht="12.95" customHeight="1" x14ac:dyDescent="0.2">
      <c r="C159" s="19"/>
      <c r="D159" s="19"/>
    </row>
    <row r="160" spans="3:4" ht="12.95" customHeight="1" x14ac:dyDescent="0.2">
      <c r="C160" s="19"/>
      <c r="D160" s="19"/>
    </row>
    <row r="161" spans="3:4" ht="12.95" customHeight="1" x14ac:dyDescent="0.2">
      <c r="C161" s="19"/>
      <c r="D161" s="19"/>
    </row>
    <row r="162" spans="3:4" ht="12.95" customHeight="1" x14ac:dyDescent="0.2">
      <c r="C162" s="19"/>
      <c r="D162" s="19"/>
    </row>
    <row r="163" spans="3:4" ht="12.95" customHeight="1" x14ac:dyDescent="0.2">
      <c r="C163" s="19"/>
      <c r="D163" s="19"/>
    </row>
    <row r="164" spans="3:4" ht="12.95" customHeight="1" x14ac:dyDescent="0.2">
      <c r="C164" s="19"/>
      <c r="D164" s="19"/>
    </row>
    <row r="165" spans="3:4" ht="12.95" customHeight="1" x14ac:dyDescent="0.2">
      <c r="C165" s="19"/>
      <c r="D165" s="19"/>
    </row>
    <row r="166" spans="3:4" ht="12.95" customHeight="1" x14ac:dyDescent="0.2">
      <c r="C166" s="19"/>
      <c r="D166" s="19"/>
    </row>
    <row r="167" spans="3:4" ht="12.95" customHeight="1" x14ac:dyDescent="0.2">
      <c r="C167" s="19"/>
      <c r="D167" s="19"/>
    </row>
    <row r="168" spans="3:4" ht="12.95" customHeight="1" x14ac:dyDescent="0.2">
      <c r="C168" s="19"/>
      <c r="D168" s="19"/>
    </row>
    <row r="169" spans="3:4" ht="12.95" customHeight="1" x14ac:dyDescent="0.2">
      <c r="C169" s="19"/>
      <c r="D169" s="19"/>
    </row>
    <row r="170" spans="3:4" ht="12.95" customHeight="1" x14ac:dyDescent="0.2">
      <c r="C170" s="19"/>
      <c r="D170" s="19"/>
    </row>
    <row r="171" spans="3:4" ht="12.95" customHeight="1" x14ac:dyDescent="0.2">
      <c r="C171" s="19"/>
      <c r="D171" s="19"/>
    </row>
    <row r="172" spans="3:4" ht="12.95" customHeight="1" x14ac:dyDescent="0.2">
      <c r="C172" s="19"/>
      <c r="D172" s="19"/>
    </row>
    <row r="173" spans="3:4" ht="12.95" customHeight="1" x14ac:dyDescent="0.2">
      <c r="C173" s="19"/>
      <c r="D173" s="19"/>
    </row>
    <row r="174" spans="3:4" ht="12.95" customHeight="1" x14ac:dyDescent="0.2">
      <c r="C174" s="19"/>
      <c r="D174" s="19"/>
    </row>
    <row r="175" spans="3:4" ht="12.95" customHeight="1" x14ac:dyDescent="0.2">
      <c r="C175" s="19"/>
      <c r="D175" s="19"/>
    </row>
    <row r="176" spans="3:4" ht="12.95" customHeight="1" x14ac:dyDescent="0.2">
      <c r="C176" s="19"/>
      <c r="D176" s="19"/>
    </row>
    <row r="177" spans="3:4" ht="12.95" customHeight="1" x14ac:dyDescent="0.2">
      <c r="C177" s="19"/>
      <c r="D177" s="19"/>
    </row>
    <row r="178" spans="3:4" ht="12.95" customHeight="1" x14ac:dyDescent="0.2">
      <c r="C178" s="19"/>
      <c r="D178" s="19"/>
    </row>
    <row r="179" spans="3:4" ht="12.95" customHeight="1" x14ac:dyDescent="0.2">
      <c r="C179" s="19"/>
      <c r="D179" s="19"/>
    </row>
    <row r="180" spans="3:4" ht="12.95" customHeight="1" x14ac:dyDescent="0.2">
      <c r="C180" s="19"/>
      <c r="D180" s="19"/>
    </row>
    <row r="181" spans="3:4" ht="12.95" customHeight="1" x14ac:dyDescent="0.2">
      <c r="C181" s="19"/>
      <c r="D181" s="19"/>
    </row>
    <row r="182" spans="3:4" ht="12.95" customHeight="1" x14ac:dyDescent="0.2">
      <c r="C182" s="19"/>
      <c r="D182" s="19"/>
    </row>
    <row r="183" spans="3:4" ht="12.95" customHeight="1" x14ac:dyDescent="0.2">
      <c r="C183" s="19"/>
      <c r="D183" s="19"/>
    </row>
    <row r="184" spans="3:4" ht="12.95" customHeight="1" x14ac:dyDescent="0.2">
      <c r="C184" s="19"/>
      <c r="D184" s="19"/>
    </row>
    <row r="185" spans="3:4" ht="12.95" customHeight="1" x14ac:dyDescent="0.2">
      <c r="C185" s="19"/>
      <c r="D185" s="19"/>
    </row>
    <row r="186" spans="3:4" ht="12.95" customHeight="1" x14ac:dyDescent="0.2">
      <c r="C186" s="19"/>
      <c r="D186" s="19"/>
    </row>
    <row r="187" spans="3:4" ht="12.95" customHeight="1" x14ac:dyDescent="0.2">
      <c r="C187" s="19"/>
      <c r="D187" s="19"/>
    </row>
    <row r="188" spans="3:4" ht="12.95" customHeight="1" x14ac:dyDescent="0.2">
      <c r="C188" s="19"/>
      <c r="D188" s="19"/>
    </row>
    <row r="189" spans="3:4" ht="12.95" customHeight="1" x14ac:dyDescent="0.2">
      <c r="C189" s="19"/>
      <c r="D189" s="19"/>
    </row>
    <row r="190" spans="3:4" ht="12.95" customHeight="1" x14ac:dyDescent="0.2">
      <c r="C190" s="19"/>
      <c r="D190" s="19"/>
    </row>
    <row r="191" spans="3:4" ht="12.95" customHeight="1" x14ac:dyDescent="0.2">
      <c r="C191" s="19"/>
      <c r="D191" s="19"/>
    </row>
    <row r="192" spans="3:4" ht="12.95" customHeight="1" x14ac:dyDescent="0.2">
      <c r="C192" s="19"/>
      <c r="D192" s="19"/>
    </row>
    <row r="193" spans="3:4" ht="12.95" customHeight="1" x14ac:dyDescent="0.2">
      <c r="C193" s="19"/>
      <c r="D193" s="19"/>
    </row>
    <row r="194" spans="3:4" ht="12.95" customHeight="1" x14ac:dyDescent="0.2">
      <c r="C194" s="19"/>
      <c r="D194" s="19"/>
    </row>
    <row r="195" spans="3:4" ht="12.95" customHeight="1" x14ac:dyDescent="0.2">
      <c r="C195" s="19"/>
      <c r="D195" s="19"/>
    </row>
    <row r="196" spans="3:4" ht="12.95" customHeight="1" x14ac:dyDescent="0.2">
      <c r="C196" s="19"/>
      <c r="D196" s="19"/>
    </row>
    <row r="197" spans="3:4" ht="12.95" customHeight="1" x14ac:dyDescent="0.2">
      <c r="C197" s="19"/>
      <c r="D197" s="19"/>
    </row>
    <row r="198" spans="3:4" ht="12.95" customHeight="1" x14ac:dyDescent="0.2">
      <c r="C198" s="19"/>
      <c r="D198" s="19"/>
    </row>
    <row r="199" spans="3:4" ht="12.95" customHeight="1" x14ac:dyDescent="0.2">
      <c r="C199" s="19"/>
      <c r="D199" s="19"/>
    </row>
    <row r="200" spans="3:4" ht="12.95" customHeight="1" x14ac:dyDescent="0.2">
      <c r="C200" s="19"/>
      <c r="D200" s="19"/>
    </row>
    <row r="201" spans="3:4" ht="12.95" customHeight="1" x14ac:dyDescent="0.2">
      <c r="C201" s="19"/>
      <c r="D201" s="19"/>
    </row>
    <row r="202" spans="3:4" ht="12.95" customHeight="1" x14ac:dyDescent="0.2">
      <c r="C202" s="19"/>
      <c r="D202" s="19"/>
    </row>
    <row r="203" spans="3:4" ht="12.95" customHeight="1" x14ac:dyDescent="0.2">
      <c r="C203" s="19"/>
      <c r="D203" s="19"/>
    </row>
    <row r="204" spans="3:4" ht="12.95" customHeight="1" x14ac:dyDescent="0.2">
      <c r="C204" s="19"/>
      <c r="D204" s="19"/>
    </row>
    <row r="205" spans="3:4" ht="12.95" customHeight="1" x14ac:dyDescent="0.2">
      <c r="C205" s="19"/>
      <c r="D205" s="19"/>
    </row>
    <row r="206" spans="3:4" ht="12.95" customHeight="1" x14ac:dyDescent="0.2">
      <c r="C206" s="19"/>
      <c r="D206" s="19"/>
    </row>
    <row r="207" spans="3:4" ht="12.95" customHeight="1" x14ac:dyDescent="0.2">
      <c r="C207" s="19"/>
      <c r="D207" s="19"/>
    </row>
    <row r="208" spans="3:4" ht="12.95" customHeight="1" x14ac:dyDescent="0.2">
      <c r="C208" s="19"/>
      <c r="D208" s="19"/>
    </row>
    <row r="209" spans="3:4" ht="12.95" customHeight="1" x14ac:dyDescent="0.2">
      <c r="C209" s="19"/>
      <c r="D209" s="19"/>
    </row>
    <row r="210" spans="3:4" ht="12.95" customHeight="1" x14ac:dyDescent="0.2">
      <c r="C210" s="19"/>
      <c r="D210" s="19"/>
    </row>
    <row r="211" spans="3:4" ht="12.95" customHeight="1" x14ac:dyDescent="0.2">
      <c r="C211" s="19"/>
      <c r="D211" s="19"/>
    </row>
    <row r="212" spans="3:4" ht="12.95" customHeight="1" x14ac:dyDescent="0.2">
      <c r="C212" s="19"/>
      <c r="D212" s="19"/>
    </row>
    <row r="213" spans="3:4" ht="12.95" customHeight="1" x14ac:dyDescent="0.2">
      <c r="C213" s="19"/>
      <c r="D213" s="19"/>
    </row>
    <row r="214" spans="3:4" ht="12.95" customHeight="1" x14ac:dyDescent="0.2">
      <c r="C214" s="19"/>
      <c r="D214" s="19"/>
    </row>
    <row r="215" spans="3:4" ht="12.95" customHeight="1" x14ac:dyDescent="0.2">
      <c r="C215" s="19"/>
      <c r="D215" s="19"/>
    </row>
    <row r="216" spans="3:4" ht="12.95" customHeight="1" x14ac:dyDescent="0.2">
      <c r="C216" s="19"/>
      <c r="D216" s="19"/>
    </row>
    <row r="217" spans="3:4" x14ac:dyDescent="0.2">
      <c r="C217" s="19"/>
      <c r="D217" s="19"/>
    </row>
    <row r="218" spans="3:4" x14ac:dyDescent="0.2">
      <c r="C218" s="19"/>
      <c r="D218" s="19"/>
    </row>
    <row r="219" spans="3:4" x14ac:dyDescent="0.2">
      <c r="C219" s="19"/>
      <c r="D219" s="19"/>
    </row>
    <row r="220" spans="3:4" x14ac:dyDescent="0.2">
      <c r="C220" s="19"/>
      <c r="D220" s="19"/>
    </row>
    <row r="221" spans="3:4" ht="12" customHeight="1" x14ac:dyDescent="0.2">
      <c r="C221" s="19"/>
      <c r="D221" s="19"/>
    </row>
    <row r="222" spans="3:4" x14ac:dyDescent="0.2">
      <c r="C222" s="19"/>
      <c r="D222" s="19"/>
    </row>
    <row r="223" spans="3:4" x14ac:dyDescent="0.2">
      <c r="C223" s="19"/>
      <c r="D223" s="19"/>
    </row>
    <row r="224" spans="3:4" x14ac:dyDescent="0.2">
      <c r="C224" s="19"/>
      <c r="D224" s="19"/>
    </row>
    <row r="225" spans="3:4" x14ac:dyDescent="0.2">
      <c r="C225" s="19"/>
      <c r="D225" s="19"/>
    </row>
    <row r="226" spans="3:4" x14ac:dyDescent="0.2">
      <c r="C226" s="19"/>
      <c r="D226" s="19"/>
    </row>
    <row r="227" spans="3:4" x14ac:dyDescent="0.2">
      <c r="C227" s="19"/>
      <c r="D227" s="19"/>
    </row>
    <row r="228" spans="3:4" x14ac:dyDescent="0.2">
      <c r="C228" s="19"/>
      <c r="D228" s="19"/>
    </row>
    <row r="229" spans="3:4" x14ac:dyDescent="0.2">
      <c r="C229" s="19"/>
      <c r="D229" s="19"/>
    </row>
    <row r="230" spans="3:4" x14ac:dyDescent="0.2">
      <c r="C230" s="19"/>
      <c r="D230" s="19"/>
    </row>
    <row r="231" spans="3:4" x14ac:dyDescent="0.2">
      <c r="C231" s="19"/>
      <c r="D231" s="19"/>
    </row>
    <row r="232" spans="3:4" x14ac:dyDescent="0.2">
      <c r="C232" s="19"/>
      <c r="D232" s="19"/>
    </row>
    <row r="233" spans="3:4" x14ac:dyDescent="0.2">
      <c r="C233" s="19"/>
      <c r="D233" s="19"/>
    </row>
    <row r="234" spans="3:4" x14ac:dyDescent="0.2">
      <c r="C234" s="19"/>
      <c r="D234" s="19"/>
    </row>
    <row r="235" spans="3:4" x14ac:dyDescent="0.2">
      <c r="C235" s="19"/>
      <c r="D235" s="19"/>
    </row>
    <row r="236" spans="3:4" x14ac:dyDescent="0.2">
      <c r="C236" s="19"/>
      <c r="D236" s="19"/>
    </row>
    <row r="237" spans="3:4" x14ac:dyDescent="0.2">
      <c r="C237" s="19"/>
      <c r="D237" s="19"/>
    </row>
    <row r="238" spans="3:4" x14ac:dyDescent="0.2">
      <c r="C238" s="19"/>
      <c r="D238" s="19"/>
    </row>
    <row r="239" spans="3:4" x14ac:dyDescent="0.2">
      <c r="C239" s="19"/>
      <c r="D239" s="19"/>
    </row>
    <row r="240" spans="3:4" x14ac:dyDescent="0.2">
      <c r="C240" s="19"/>
      <c r="D240" s="19"/>
    </row>
    <row r="241" spans="3:4" x14ac:dyDescent="0.2">
      <c r="C241" s="19"/>
      <c r="D241" s="19"/>
    </row>
    <row r="242" spans="3:4" x14ac:dyDescent="0.2">
      <c r="C242" s="19"/>
      <c r="D242" s="19"/>
    </row>
    <row r="243" spans="3:4" x14ac:dyDescent="0.2">
      <c r="C243" s="19"/>
      <c r="D243" s="19"/>
    </row>
    <row r="244" spans="3:4" x14ac:dyDescent="0.2">
      <c r="C244" s="19"/>
      <c r="D244" s="19"/>
    </row>
    <row r="245" spans="3:4" x14ac:dyDescent="0.2">
      <c r="C245" s="19"/>
      <c r="D245" s="19"/>
    </row>
    <row r="246" spans="3:4" x14ac:dyDescent="0.2">
      <c r="C246" s="19"/>
      <c r="D246" s="19"/>
    </row>
    <row r="247" spans="3:4" x14ac:dyDescent="0.2">
      <c r="C247" s="19"/>
      <c r="D247" s="19"/>
    </row>
    <row r="248" spans="3:4" x14ac:dyDescent="0.2">
      <c r="C248" s="19"/>
      <c r="D248" s="19"/>
    </row>
    <row r="249" spans="3:4" x14ac:dyDescent="0.2">
      <c r="C249" s="19"/>
      <c r="D249" s="19"/>
    </row>
    <row r="250" spans="3:4" x14ac:dyDescent="0.2">
      <c r="C250" s="19"/>
      <c r="D250" s="19"/>
    </row>
    <row r="251" spans="3:4" x14ac:dyDescent="0.2">
      <c r="C251" s="19"/>
      <c r="D251" s="19"/>
    </row>
    <row r="252" spans="3:4" x14ac:dyDescent="0.2">
      <c r="C252" s="19"/>
      <c r="D252" s="19"/>
    </row>
    <row r="253" spans="3:4" x14ac:dyDescent="0.2">
      <c r="C253" s="19"/>
      <c r="D253" s="19"/>
    </row>
    <row r="254" spans="3:4" x14ac:dyDescent="0.2">
      <c r="C254" s="19"/>
      <c r="D254" s="19"/>
    </row>
    <row r="255" spans="3:4" x14ac:dyDescent="0.2">
      <c r="C255" s="19"/>
      <c r="D255" s="19"/>
    </row>
    <row r="256" spans="3:4" x14ac:dyDescent="0.2">
      <c r="C256" s="19"/>
      <c r="D256" s="19"/>
    </row>
    <row r="257" spans="3:4" x14ac:dyDescent="0.2">
      <c r="C257" s="19"/>
      <c r="D257" s="19"/>
    </row>
    <row r="258" spans="3:4" x14ac:dyDescent="0.2">
      <c r="C258" s="19"/>
      <c r="D258" s="19"/>
    </row>
    <row r="259" spans="3:4" x14ac:dyDescent="0.2">
      <c r="C259" s="19"/>
      <c r="D259" s="19"/>
    </row>
    <row r="260" spans="3:4" x14ac:dyDescent="0.2">
      <c r="C260" s="19"/>
      <c r="D260" s="19"/>
    </row>
    <row r="261" spans="3:4" x14ac:dyDescent="0.2">
      <c r="C261" s="19"/>
      <c r="D261" s="19"/>
    </row>
    <row r="262" spans="3:4" x14ac:dyDescent="0.2">
      <c r="C262" s="19"/>
      <c r="D262" s="19"/>
    </row>
    <row r="263" spans="3:4" x14ac:dyDescent="0.2">
      <c r="C263" s="19"/>
      <c r="D263" s="19"/>
    </row>
    <row r="264" spans="3:4" x14ac:dyDescent="0.2">
      <c r="C264" s="19"/>
      <c r="D264" s="19"/>
    </row>
    <row r="265" spans="3:4" x14ac:dyDescent="0.2">
      <c r="C265" s="19"/>
      <c r="D265" s="19"/>
    </row>
    <row r="266" spans="3:4" x14ac:dyDescent="0.2">
      <c r="C266" s="19"/>
      <c r="D266" s="19"/>
    </row>
    <row r="267" spans="3:4" x14ac:dyDescent="0.2">
      <c r="C267" s="19"/>
      <c r="D267" s="19"/>
    </row>
    <row r="268" spans="3:4" x14ac:dyDescent="0.2">
      <c r="C268" s="19"/>
      <c r="D268" s="19"/>
    </row>
    <row r="269" spans="3:4" x14ac:dyDescent="0.2">
      <c r="C269" s="19"/>
      <c r="D269" s="19"/>
    </row>
    <row r="270" spans="3:4" x14ac:dyDescent="0.2">
      <c r="C270" s="19"/>
      <c r="D270" s="19"/>
    </row>
    <row r="271" spans="3:4" x14ac:dyDescent="0.2">
      <c r="C271" s="19"/>
      <c r="D271" s="19"/>
    </row>
    <row r="272" spans="3:4" x14ac:dyDescent="0.2">
      <c r="C272" s="19"/>
      <c r="D272" s="19"/>
    </row>
    <row r="273" spans="3:4" x14ac:dyDescent="0.2">
      <c r="C273" s="19"/>
      <c r="D273" s="19"/>
    </row>
    <row r="274" spans="3:4" x14ac:dyDescent="0.2">
      <c r="C274" s="19"/>
      <c r="D274" s="19"/>
    </row>
    <row r="275" spans="3:4" x14ac:dyDescent="0.2">
      <c r="C275" s="19"/>
      <c r="D275" s="19"/>
    </row>
    <row r="276" spans="3:4" x14ac:dyDescent="0.2">
      <c r="C276" s="19"/>
      <c r="D276" s="19"/>
    </row>
    <row r="277" spans="3:4" x14ac:dyDescent="0.2">
      <c r="C277" s="19"/>
      <c r="D277" s="19"/>
    </row>
    <row r="278" spans="3:4" x14ac:dyDescent="0.2">
      <c r="C278" s="19"/>
      <c r="D278" s="19"/>
    </row>
    <row r="279" spans="3:4" x14ac:dyDescent="0.2">
      <c r="C279" s="19"/>
      <c r="D279" s="19"/>
    </row>
    <row r="280" spans="3:4" x14ac:dyDescent="0.2">
      <c r="C280" s="19"/>
      <c r="D280" s="19"/>
    </row>
    <row r="281" spans="3:4" x14ac:dyDescent="0.2">
      <c r="C281" s="19"/>
      <c r="D281" s="19"/>
    </row>
    <row r="282" spans="3:4" x14ac:dyDescent="0.2">
      <c r="C282" s="19"/>
      <c r="D282" s="19"/>
    </row>
    <row r="283" spans="3:4" x14ac:dyDescent="0.2">
      <c r="C283" s="19"/>
      <c r="D283" s="19"/>
    </row>
    <row r="284" spans="3:4" x14ac:dyDescent="0.2">
      <c r="C284" s="19"/>
      <c r="D284" s="19"/>
    </row>
    <row r="285" spans="3:4" x14ac:dyDescent="0.2">
      <c r="C285" s="19"/>
      <c r="D285" s="19"/>
    </row>
    <row r="286" spans="3:4" x14ac:dyDescent="0.2">
      <c r="C286" s="19"/>
      <c r="D286" s="19"/>
    </row>
    <row r="287" spans="3:4" x14ac:dyDescent="0.2">
      <c r="C287" s="19"/>
      <c r="D287" s="19"/>
    </row>
    <row r="288" spans="3:4" x14ac:dyDescent="0.2">
      <c r="C288" s="19"/>
      <c r="D288" s="19"/>
    </row>
    <row r="289" spans="3:4" x14ac:dyDescent="0.2">
      <c r="C289" s="19"/>
      <c r="D289" s="19"/>
    </row>
    <row r="290" spans="3:4" x14ac:dyDescent="0.2">
      <c r="C290" s="19"/>
      <c r="D290" s="19"/>
    </row>
    <row r="291" spans="3:4" x14ac:dyDescent="0.2">
      <c r="C291" s="19"/>
      <c r="D291" s="19"/>
    </row>
    <row r="292" spans="3:4" x14ac:dyDescent="0.2">
      <c r="C292" s="19"/>
      <c r="D292" s="19"/>
    </row>
    <row r="293" spans="3:4" x14ac:dyDescent="0.2">
      <c r="C293" s="19"/>
      <c r="D293" s="19"/>
    </row>
    <row r="294" spans="3:4" x14ac:dyDescent="0.2">
      <c r="C294" s="19"/>
      <c r="D294" s="19"/>
    </row>
    <row r="295" spans="3:4" x14ac:dyDescent="0.2">
      <c r="C295" s="19"/>
      <c r="D295" s="19"/>
    </row>
    <row r="296" spans="3:4" x14ac:dyDescent="0.2">
      <c r="C296" s="19"/>
      <c r="D296" s="19"/>
    </row>
    <row r="297" spans="3:4" x14ac:dyDescent="0.2">
      <c r="C297" s="19"/>
      <c r="D297" s="19"/>
    </row>
    <row r="298" spans="3:4" x14ac:dyDescent="0.2">
      <c r="C298" s="19"/>
      <c r="D298" s="19"/>
    </row>
    <row r="299" spans="3:4" x14ac:dyDescent="0.2">
      <c r="C299" s="19"/>
      <c r="D299" s="19"/>
    </row>
    <row r="300" spans="3:4" x14ac:dyDescent="0.2">
      <c r="C300" s="19"/>
      <c r="D300" s="19"/>
    </row>
    <row r="301" spans="3:4" x14ac:dyDescent="0.2">
      <c r="C301" s="19"/>
      <c r="D301" s="19"/>
    </row>
    <row r="302" spans="3:4" x14ac:dyDescent="0.2">
      <c r="C302" s="19"/>
      <c r="D302" s="19"/>
    </row>
    <row r="303" spans="3:4" x14ac:dyDescent="0.2">
      <c r="C303" s="19"/>
      <c r="D303" s="19"/>
    </row>
    <row r="304" spans="3:4" x14ac:dyDescent="0.2">
      <c r="C304" s="19"/>
      <c r="D304" s="19"/>
    </row>
    <row r="305" spans="3:4" x14ac:dyDescent="0.2">
      <c r="C305" s="19"/>
      <c r="D305" s="19"/>
    </row>
    <row r="306" spans="3:4" x14ac:dyDescent="0.2">
      <c r="C306" s="19"/>
      <c r="D306" s="19"/>
    </row>
    <row r="307" spans="3:4" x14ac:dyDescent="0.2">
      <c r="C307" s="19"/>
      <c r="D307" s="19"/>
    </row>
    <row r="308" spans="3:4" x14ac:dyDescent="0.2">
      <c r="C308" s="19"/>
      <c r="D308" s="19"/>
    </row>
    <row r="309" spans="3:4" x14ac:dyDescent="0.2">
      <c r="C309" s="19"/>
      <c r="D309" s="19"/>
    </row>
    <row r="310" spans="3:4" x14ac:dyDescent="0.2">
      <c r="C310" s="19"/>
      <c r="D310" s="19"/>
    </row>
    <row r="311" spans="3:4" x14ac:dyDescent="0.2">
      <c r="C311" s="19"/>
      <c r="D311" s="19"/>
    </row>
    <row r="312" spans="3:4" x14ac:dyDescent="0.2">
      <c r="C312" s="19"/>
      <c r="D312" s="19"/>
    </row>
    <row r="313" spans="3:4" x14ac:dyDescent="0.2">
      <c r="C313" s="19"/>
      <c r="D313" s="19"/>
    </row>
    <row r="314" spans="3:4" x14ac:dyDescent="0.2">
      <c r="C314" s="19"/>
      <c r="D314" s="19"/>
    </row>
    <row r="315" spans="3:4" x14ac:dyDescent="0.2">
      <c r="C315" s="19"/>
      <c r="D315" s="19"/>
    </row>
    <row r="316" spans="3:4" x14ac:dyDescent="0.2">
      <c r="C316" s="19"/>
      <c r="D316" s="19"/>
    </row>
    <row r="317" spans="3:4" x14ac:dyDescent="0.2">
      <c r="C317" s="19"/>
      <c r="D317" s="19"/>
    </row>
    <row r="318" spans="3:4" x14ac:dyDescent="0.2">
      <c r="C318" s="19"/>
      <c r="D318" s="19"/>
    </row>
    <row r="319" spans="3:4" x14ac:dyDescent="0.2">
      <c r="C319" s="19"/>
      <c r="D319" s="19"/>
    </row>
    <row r="320" spans="3:4" x14ac:dyDescent="0.2">
      <c r="C320" s="19"/>
      <c r="D320" s="19"/>
    </row>
    <row r="321" spans="3:4" x14ac:dyDescent="0.2">
      <c r="C321" s="19"/>
      <c r="D321" s="19"/>
    </row>
    <row r="322" spans="3:4" x14ac:dyDescent="0.2">
      <c r="C322" s="19"/>
      <c r="D322" s="19"/>
    </row>
    <row r="323" spans="3:4" x14ac:dyDescent="0.2">
      <c r="C323" s="19"/>
      <c r="D323" s="19"/>
    </row>
    <row r="324" spans="3:4" x14ac:dyDescent="0.2">
      <c r="C324" s="19"/>
      <c r="D324" s="19"/>
    </row>
    <row r="325" spans="3:4" x14ac:dyDescent="0.2">
      <c r="C325" s="19"/>
      <c r="D325" s="19"/>
    </row>
    <row r="326" spans="3:4" x14ac:dyDescent="0.2">
      <c r="C326" s="19"/>
      <c r="D326" s="19"/>
    </row>
    <row r="327" spans="3:4" x14ac:dyDescent="0.2">
      <c r="C327" s="19"/>
      <c r="D327" s="19"/>
    </row>
    <row r="328" spans="3:4" x14ac:dyDescent="0.2">
      <c r="C328" s="19"/>
      <c r="D328" s="19"/>
    </row>
    <row r="329" spans="3:4" x14ac:dyDescent="0.2">
      <c r="C329" s="19"/>
      <c r="D329" s="19"/>
    </row>
    <row r="330" spans="3:4" x14ac:dyDescent="0.2">
      <c r="C330" s="19"/>
      <c r="D330" s="19"/>
    </row>
    <row r="331" spans="3:4" x14ac:dyDescent="0.2">
      <c r="C331" s="19"/>
      <c r="D331" s="19"/>
    </row>
    <row r="332" spans="3:4" x14ac:dyDescent="0.2">
      <c r="C332" s="19"/>
      <c r="D332" s="19"/>
    </row>
    <row r="333" spans="3:4" x14ac:dyDescent="0.2">
      <c r="C333" s="19"/>
      <c r="D333" s="19"/>
    </row>
    <row r="334" spans="3:4" x14ac:dyDescent="0.2">
      <c r="C334" s="19"/>
      <c r="D334" s="19"/>
    </row>
    <row r="335" spans="3:4" x14ac:dyDescent="0.2">
      <c r="C335" s="19"/>
      <c r="D335" s="19"/>
    </row>
    <row r="336" spans="3:4" x14ac:dyDescent="0.2">
      <c r="C336" s="19"/>
      <c r="D336" s="19"/>
    </row>
    <row r="337" spans="3:4" x14ac:dyDescent="0.2">
      <c r="C337" s="19"/>
      <c r="D337" s="19"/>
    </row>
    <row r="338" spans="3:4" x14ac:dyDescent="0.2">
      <c r="C338" s="19"/>
      <c r="D338" s="19"/>
    </row>
    <row r="339" spans="3:4" x14ac:dyDescent="0.2">
      <c r="C339" s="19"/>
      <c r="D339" s="19"/>
    </row>
    <row r="340" spans="3:4" x14ac:dyDescent="0.2">
      <c r="C340" s="19"/>
      <c r="D340" s="19"/>
    </row>
    <row r="341" spans="3:4" x14ac:dyDescent="0.2">
      <c r="C341" s="19"/>
      <c r="D341" s="19"/>
    </row>
    <row r="342" spans="3:4" x14ac:dyDescent="0.2">
      <c r="C342" s="19"/>
      <c r="D342" s="19"/>
    </row>
    <row r="343" spans="3:4" x14ac:dyDescent="0.2">
      <c r="C343" s="19"/>
      <c r="D343" s="19"/>
    </row>
    <row r="344" spans="3:4" x14ac:dyDescent="0.2">
      <c r="C344" s="19"/>
      <c r="D344" s="19"/>
    </row>
    <row r="345" spans="3:4" x14ac:dyDescent="0.2">
      <c r="C345" s="19"/>
      <c r="D345" s="19"/>
    </row>
    <row r="346" spans="3:4" x14ac:dyDescent="0.2">
      <c r="C346" s="19"/>
      <c r="D346" s="19"/>
    </row>
    <row r="347" spans="3:4" x14ac:dyDescent="0.2">
      <c r="C347" s="19"/>
      <c r="D347" s="19"/>
    </row>
    <row r="348" spans="3:4" x14ac:dyDescent="0.2">
      <c r="C348" s="19"/>
      <c r="D348" s="19"/>
    </row>
    <row r="349" spans="3:4" x14ac:dyDescent="0.2">
      <c r="C349" s="19"/>
      <c r="D349" s="19"/>
    </row>
    <row r="350" spans="3:4" x14ac:dyDescent="0.2">
      <c r="C350" s="19"/>
      <c r="D350" s="19"/>
    </row>
    <row r="351" spans="3:4" x14ac:dyDescent="0.2">
      <c r="C351" s="19"/>
      <c r="D351" s="19"/>
    </row>
    <row r="352" spans="3:4" x14ac:dyDescent="0.2">
      <c r="C352" s="19"/>
      <c r="D352" s="19"/>
    </row>
    <row r="353" spans="3:4" x14ac:dyDescent="0.2">
      <c r="C353" s="19"/>
      <c r="D353" s="19"/>
    </row>
    <row r="354" spans="3:4" x14ac:dyDescent="0.2">
      <c r="C354" s="19"/>
      <c r="D354" s="19"/>
    </row>
    <row r="355" spans="3:4" x14ac:dyDescent="0.2">
      <c r="C355" s="19"/>
      <c r="D355" s="19"/>
    </row>
    <row r="356" spans="3:4" x14ac:dyDescent="0.2">
      <c r="C356" s="19"/>
      <c r="D356" s="19"/>
    </row>
    <row r="357" spans="3:4" x14ac:dyDescent="0.2">
      <c r="C357" s="19"/>
      <c r="D357" s="19"/>
    </row>
    <row r="358" spans="3:4" x14ac:dyDescent="0.2">
      <c r="C358" s="19"/>
      <c r="D358" s="19"/>
    </row>
    <row r="359" spans="3:4" x14ac:dyDescent="0.2">
      <c r="C359" s="19"/>
      <c r="D359" s="19"/>
    </row>
    <row r="360" spans="3:4" x14ac:dyDescent="0.2">
      <c r="C360" s="19"/>
      <c r="D360" s="19"/>
    </row>
    <row r="361" spans="3:4" x14ac:dyDescent="0.2">
      <c r="C361" s="19"/>
      <c r="D361" s="19"/>
    </row>
    <row r="362" spans="3:4" x14ac:dyDescent="0.2">
      <c r="C362" s="19"/>
      <c r="D362" s="19"/>
    </row>
    <row r="363" spans="3:4" x14ac:dyDescent="0.2">
      <c r="C363" s="19"/>
      <c r="D363" s="19"/>
    </row>
    <row r="364" spans="3:4" x14ac:dyDescent="0.2">
      <c r="C364" s="19"/>
      <c r="D364" s="19"/>
    </row>
    <row r="365" spans="3:4" x14ac:dyDescent="0.2">
      <c r="C365" s="19"/>
      <c r="D365" s="19"/>
    </row>
    <row r="366" spans="3:4" x14ac:dyDescent="0.2">
      <c r="C366" s="19"/>
      <c r="D366" s="19"/>
    </row>
    <row r="367" spans="3:4" x14ac:dyDescent="0.2">
      <c r="C367" s="19"/>
      <c r="D367" s="19"/>
    </row>
    <row r="368" spans="3:4" x14ac:dyDescent="0.2">
      <c r="C368" s="19"/>
      <c r="D368" s="19"/>
    </row>
    <row r="369" spans="3:4" x14ac:dyDescent="0.2">
      <c r="C369" s="19"/>
      <c r="D369" s="19"/>
    </row>
    <row r="370" spans="3:4" x14ac:dyDescent="0.2">
      <c r="C370" s="19"/>
      <c r="D370" s="19"/>
    </row>
    <row r="371" spans="3:4" x14ac:dyDescent="0.2">
      <c r="C371" s="19"/>
      <c r="D371" s="19"/>
    </row>
    <row r="372" spans="3:4" x14ac:dyDescent="0.2">
      <c r="C372" s="19"/>
      <c r="D372" s="19"/>
    </row>
    <row r="373" spans="3:4" x14ac:dyDescent="0.2">
      <c r="C373" s="19"/>
      <c r="D373" s="19"/>
    </row>
    <row r="374" spans="3:4" x14ac:dyDescent="0.2">
      <c r="C374" s="19"/>
      <c r="D374" s="19"/>
    </row>
    <row r="375" spans="3:4" x14ac:dyDescent="0.2">
      <c r="C375" s="19"/>
      <c r="D375" s="19"/>
    </row>
    <row r="376" spans="3:4" x14ac:dyDescent="0.2">
      <c r="C376" s="19"/>
      <c r="D376" s="19"/>
    </row>
    <row r="377" spans="3:4" x14ac:dyDescent="0.2">
      <c r="C377" s="19"/>
      <c r="D377" s="19"/>
    </row>
    <row r="378" spans="3:4" x14ac:dyDescent="0.2">
      <c r="C378" s="19"/>
      <c r="D378" s="19"/>
    </row>
    <row r="379" spans="3:4" x14ac:dyDescent="0.2">
      <c r="C379" s="19"/>
      <c r="D379" s="19"/>
    </row>
    <row r="380" spans="3:4" x14ac:dyDescent="0.2">
      <c r="C380" s="19"/>
      <c r="D380" s="19"/>
    </row>
    <row r="381" spans="3:4" x14ac:dyDescent="0.2">
      <c r="C381" s="19"/>
      <c r="D381" s="19"/>
    </row>
    <row r="382" spans="3:4" x14ac:dyDescent="0.2">
      <c r="C382" s="19"/>
      <c r="D382" s="19"/>
    </row>
    <row r="383" spans="3:4" x14ac:dyDescent="0.2">
      <c r="C383" s="19"/>
      <c r="D383" s="19"/>
    </row>
    <row r="384" spans="3:4" x14ac:dyDescent="0.2">
      <c r="C384" s="19"/>
      <c r="D384" s="19"/>
    </row>
    <row r="385" spans="3:4" x14ac:dyDescent="0.2">
      <c r="C385" s="19"/>
      <c r="D385" s="19"/>
    </row>
    <row r="386" spans="3:4" x14ac:dyDescent="0.2">
      <c r="C386" s="19"/>
      <c r="D386" s="19"/>
    </row>
    <row r="387" spans="3:4" x14ac:dyDescent="0.2">
      <c r="C387" s="19"/>
      <c r="D387" s="19"/>
    </row>
    <row r="388" spans="3:4" x14ac:dyDescent="0.2">
      <c r="C388" s="19"/>
      <c r="D388" s="19"/>
    </row>
    <row r="389" spans="3:4" x14ac:dyDescent="0.2">
      <c r="C389" s="19"/>
      <c r="D389" s="19"/>
    </row>
    <row r="390" spans="3:4" x14ac:dyDescent="0.2">
      <c r="C390" s="19"/>
      <c r="D390" s="19"/>
    </row>
    <row r="391" spans="3:4" x14ac:dyDescent="0.2">
      <c r="C391" s="19"/>
      <c r="D391" s="19"/>
    </row>
    <row r="392" spans="3:4" x14ac:dyDescent="0.2">
      <c r="C392" s="19"/>
      <c r="D392" s="19"/>
    </row>
    <row r="393" spans="3:4" x14ac:dyDescent="0.2">
      <c r="C393" s="19"/>
      <c r="D393" s="19"/>
    </row>
    <row r="394" spans="3:4" x14ac:dyDescent="0.2">
      <c r="C394" s="19"/>
      <c r="D394" s="19"/>
    </row>
    <row r="395" spans="3:4" x14ac:dyDescent="0.2">
      <c r="C395" s="19"/>
      <c r="D395" s="19"/>
    </row>
    <row r="396" spans="3:4" x14ac:dyDescent="0.2">
      <c r="C396" s="19"/>
      <c r="D396" s="19"/>
    </row>
    <row r="397" spans="3:4" x14ac:dyDescent="0.2">
      <c r="C397" s="19"/>
      <c r="D397" s="19"/>
    </row>
    <row r="398" spans="3:4" x14ac:dyDescent="0.2">
      <c r="C398" s="19"/>
      <c r="D398" s="19"/>
    </row>
    <row r="399" spans="3:4" x14ac:dyDescent="0.2">
      <c r="C399" s="19"/>
      <c r="D399" s="19"/>
    </row>
    <row r="400" spans="3:4" x14ac:dyDescent="0.2">
      <c r="C400" s="19"/>
      <c r="D400" s="19"/>
    </row>
    <row r="401" spans="3:4" x14ac:dyDescent="0.2">
      <c r="C401" s="19"/>
      <c r="D401" s="19"/>
    </row>
    <row r="402" spans="3:4" x14ac:dyDescent="0.2">
      <c r="C402" s="19"/>
      <c r="D402" s="19"/>
    </row>
    <row r="403" spans="3:4" x14ac:dyDescent="0.2">
      <c r="C403" s="19"/>
      <c r="D403" s="19"/>
    </row>
    <row r="404" spans="3:4" x14ac:dyDescent="0.2">
      <c r="C404" s="19"/>
      <c r="D404" s="19"/>
    </row>
    <row r="405" spans="3:4" x14ac:dyDescent="0.2">
      <c r="C405" s="19"/>
      <c r="D405" s="19"/>
    </row>
    <row r="406" spans="3:4" x14ac:dyDescent="0.2">
      <c r="C406" s="19"/>
      <c r="D406" s="19"/>
    </row>
    <row r="407" spans="3:4" x14ac:dyDescent="0.2">
      <c r="C407" s="19"/>
      <c r="D407" s="19"/>
    </row>
    <row r="408" spans="3:4" x14ac:dyDescent="0.2">
      <c r="C408" s="19"/>
      <c r="D408" s="19"/>
    </row>
    <row r="409" spans="3:4" x14ac:dyDescent="0.2">
      <c r="C409" s="19"/>
      <c r="D409" s="19"/>
    </row>
    <row r="410" spans="3:4" x14ac:dyDescent="0.2">
      <c r="C410" s="19"/>
      <c r="D410" s="19"/>
    </row>
    <row r="411" spans="3:4" x14ac:dyDescent="0.2">
      <c r="C411" s="19"/>
      <c r="D411" s="19"/>
    </row>
    <row r="412" spans="3:4" x14ac:dyDescent="0.2">
      <c r="C412" s="19"/>
      <c r="D412" s="19"/>
    </row>
    <row r="413" spans="3:4" x14ac:dyDescent="0.2">
      <c r="C413" s="19"/>
      <c r="D413" s="19"/>
    </row>
    <row r="414" spans="3:4" x14ac:dyDescent="0.2">
      <c r="C414" s="19"/>
      <c r="D414" s="19"/>
    </row>
    <row r="415" spans="3:4" x14ac:dyDescent="0.2">
      <c r="C415" s="19"/>
      <c r="D415" s="19"/>
    </row>
    <row r="416" spans="3:4" x14ac:dyDescent="0.2">
      <c r="C416" s="19"/>
      <c r="D416" s="19"/>
    </row>
    <row r="417" spans="3:4" x14ac:dyDescent="0.2">
      <c r="C417" s="19"/>
      <c r="D417" s="19"/>
    </row>
    <row r="418" spans="3:4" x14ac:dyDescent="0.2">
      <c r="C418" s="19"/>
      <c r="D418" s="19"/>
    </row>
    <row r="419" spans="3:4" x14ac:dyDescent="0.2">
      <c r="C419" s="19"/>
      <c r="D419" s="19"/>
    </row>
    <row r="420" spans="3:4" x14ac:dyDescent="0.2">
      <c r="C420" s="19"/>
      <c r="D420" s="19"/>
    </row>
    <row r="421" spans="3:4" x14ac:dyDescent="0.2">
      <c r="C421" s="19"/>
      <c r="D421" s="19"/>
    </row>
    <row r="422" spans="3:4" x14ac:dyDescent="0.2">
      <c r="C422" s="19"/>
      <c r="D422" s="19"/>
    </row>
    <row r="423" spans="3:4" x14ac:dyDescent="0.2">
      <c r="C423" s="19"/>
      <c r="D423" s="19"/>
    </row>
    <row r="424" spans="3:4" x14ac:dyDescent="0.2">
      <c r="C424" s="19"/>
      <c r="D424" s="19"/>
    </row>
    <row r="425" spans="3:4" x14ac:dyDescent="0.2">
      <c r="C425" s="19"/>
      <c r="D425" s="19"/>
    </row>
    <row r="426" spans="3:4" x14ac:dyDescent="0.2">
      <c r="C426" s="19"/>
      <c r="D426" s="19"/>
    </row>
    <row r="427" spans="3:4" x14ac:dyDescent="0.2">
      <c r="C427" s="19"/>
      <c r="D427" s="19"/>
    </row>
    <row r="428" spans="3:4" x14ac:dyDescent="0.2">
      <c r="C428" s="19"/>
      <c r="D428" s="19"/>
    </row>
    <row r="429" spans="3:4" x14ac:dyDescent="0.2">
      <c r="C429" s="19"/>
      <c r="D429" s="19"/>
    </row>
    <row r="430" spans="3:4" x14ac:dyDescent="0.2">
      <c r="C430" s="19"/>
      <c r="D430" s="19"/>
    </row>
    <row r="431" spans="3:4" x14ac:dyDescent="0.2">
      <c r="C431" s="19"/>
      <c r="D431" s="19"/>
    </row>
    <row r="432" spans="3:4" x14ac:dyDescent="0.2">
      <c r="C432" s="19"/>
      <c r="D432" s="19"/>
    </row>
    <row r="433" spans="3:4" x14ac:dyDescent="0.2">
      <c r="C433" s="19"/>
      <c r="D433" s="19"/>
    </row>
    <row r="434" spans="3:4" x14ac:dyDescent="0.2">
      <c r="C434" s="19"/>
      <c r="D434" s="19"/>
    </row>
    <row r="435" spans="3:4" x14ac:dyDescent="0.2">
      <c r="C435" s="19"/>
      <c r="D435" s="19"/>
    </row>
    <row r="436" spans="3:4" x14ac:dyDescent="0.2">
      <c r="C436" s="19"/>
      <c r="D436" s="19"/>
    </row>
    <row r="437" spans="3:4" x14ac:dyDescent="0.2">
      <c r="C437" s="19"/>
      <c r="D437" s="19"/>
    </row>
    <row r="438" spans="3:4" x14ac:dyDescent="0.2">
      <c r="C438" s="19"/>
      <c r="D438" s="19"/>
    </row>
    <row r="439" spans="3:4" x14ac:dyDescent="0.2">
      <c r="C439" s="19"/>
      <c r="D439" s="19"/>
    </row>
    <row r="440" spans="3:4" x14ac:dyDescent="0.2">
      <c r="C440" s="19"/>
      <c r="D440" s="19"/>
    </row>
    <row r="441" spans="3:4" x14ac:dyDescent="0.2">
      <c r="C441" s="19"/>
      <c r="D441" s="19"/>
    </row>
    <row r="442" spans="3:4" x14ac:dyDescent="0.2">
      <c r="C442" s="19"/>
      <c r="D442" s="19"/>
    </row>
    <row r="443" spans="3:4" x14ac:dyDescent="0.2">
      <c r="C443" s="19"/>
      <c r="D443" s="19"/>
    </row>
    <row r="444" spans="3:4" x14ac:dyDescent="0.2">
      <c r="C444" s="19"/>
      <c r="D444" s="19"/>
    </row>
    <row r="445" spans="3:4" x14ac:dyDescent="0.2">
      <c r="C445" s="19"/>
      <c r="D445" s="19"/>
    </row>
    <row r="446" spans="3:4" x14ac:dyDescent="0.2">
      <c r="C446" s="19"/>
      <c r="D446" s="19"/>
    </row>
    <row r="447" spans="3:4" x14ac:dyDescent="0.2">
      <c r="C447" s="19"/>
      <c r="D447" s="19"/>
    </row>
    <row r="448" spans="3:4" x14ac:dyDescent="0.2">
      <c r="C448" s="19"/>
      <c r="D448" s="19"/>
    </row>
    <row r="449" spans="3:4" x14ac:dyDescent="0.2">
      <c r="C449" s="19"/>
      <c r="D449" s="19"/>
    </row>
    <row r="450" spans="3:4" x14ac:dyDescent="0.2">
      <c r="C450" s="19"/>
      <c r="D450" s="19"/>
    </row>
    <row r="451" spans="3:4" x14ac:dyDescent="0.2">
      <c r="C451" s="19"/>
      <c r="D451" s="19"/>
    </row>
    <row r="452" spans="3:4" x14ac:dyDescent="0.2">
      <c r="C452" s="19"/>
      <c r="D452" s="19"/>
    </row>
    <row r="453" spans="3:4" x14ac:dyDescent="0.2">
      <c r="C453" s="19"/>
      <c r="D453" s="19"/>
    </row>
    <row r="454" spans="3:4" x14ac:dyDescent="0.2">
      <c r="C454" s="19"/>
      <c r="D454" s="19"/>
    </row>
    <row r="455" spans="3:4" x14ac:dyDescent="0.2">
      <c r="C455" s="19"/>
      <c r="D455" s="19"/>
    </row>
    <row r="456" spans="3:4" x14ac:dyDescent="0.2">
      <c r="C456" s="19"/>
      <c r="D456" s="19"/>
    </row>
    <row r="457" spans="3:4" x14ac:dyDescent="0.2">
      <c r="C457" s="19"/>
      <c r="D457" s="19"/>
    </row>
    <row r="458" spans="3:4" x14ac:dyDescent="0.2">
      <c r="C458" s="19"/>
      <c r="D458" s="19"/>
    </row>
    <row r="459" spans="3:4" x14ac:dyDescent="0.2">
      <c r="C459" s="19"/>
      <c r="D459" s="19"/>
    </row>
    <row r="460" spans="3:4" x14ac:dyDescent="0.2">
      <c r="C460" s="19"/>
      <c r="D460" s="19"/>
    </row>
    <row r="461" spans="3:4" x14ac:dyDescent="0.2">
      <c r="C461" s="19"/>
      <c r="D461" s="19"/>
    </row>
    <row r="462" spans="3:4" x14ac:dyDescent="0.2">
      <c r="C462" s="19"/>
      <c r="D462" s="19"/>
    </row>
    <row r="463" spans="3:4" x14ac:dyDescent="0.2">
      <c r="C463" s="19"/>
      <c r="D463" s="19"/>
    </row>
    <row r="464" spans="3:4" x14ac:dyDescent="0.2">
      <c r="C464" s="19"/>
      <c r="D464" s="19"/>
    </row>
    <row r="465" spans="3:4" x14ac:dyDescent="0.2">
      <c r="C465" s="19"/>
      <c r="D465" s="19"/>
    </row>
    <row r="466" spans="3:4" x14ac:dyDescent="0.2">
      <c r="C466" s="19"/>
      <c r="D466" s="19"/>
    </row>
    <row r="467" spans="3:4" x14ac:dyDescent="0.2">
      <c r="C467" s="19"/>
      <c r="D467" s="19"/>
    </row>
    <row r="468" spans="3:4" x14ac:dyDescent="0.2">
      <c r="C468" s="19"/>
      <c r="D468" s="19"/>
    </row>
    <row r="469" spans="3:4" x14ac:dyDescent="0.2">
      <c r="C469" s="19"/>
      <c r="D469" s="19"/>
    </row>
    <row r="470" spans="3:4" x14ac:dyDescent="0.2">
      <c r="C470" s="19"/>
      <c r="D470" s="19"/>
    </row>
    <row r="471" spans="3:4" x14ac:dyDescent="0.2">
      <c r="C471" s="19"/>
      <c r="D471" s="19"/>
    </row>
    <row r="472" spans="3:4" x14ac:dyDescent="0.2">
      <c r="C472" s="19"/>
      <c r="D472" s="19"/>
    </row>
    <row r="473" spans="3:4" x14ac:dyDescent="0.2">
      <c r="C473" s="19"/>
      <c r="D473" s="19"/>
    </row>
    <row r="474" spans="3:4" x14ac:dyDescent="0.2">
      <c r="C474" s="19"/>
      <c r="D474" s="19"/>
    </row>
    <row r="475" spans="3:4" x14ac:dyDescent="0.2">
      <c r="C475" s="19"/>
      <c r="D475" s="19"/>
    </row>
    <row r="476" spans="3:4" x14ac:dyDescent="0.2">
      <c r="C476" s="19"/>
      <c r="D476" s="19"/>
    </row>
    <row r="477" spans="3:4" x14ac:dyDescent="0.2">
      <c r="C477" s="19"/>
      <c r="D477" s="19"/>
    </row>
    <row r="478" spans="3:4" x14ac:dyDescent="0.2">
      <c r="C478" s="19"/>
      <c r="D478" s="19"/>
    </row>
    <row r="479" spans="3:4" x14ac:dyDescent="0.2">
      <c r="C479" s="19"/>
      <c r="D479" s="19"/>
    </row>
    <row r="480" spans="3:4" x14ac:dyDescent="0.2">
      <c r="C480" s="19"/>
      <c r="D480" s="19"/>
    </row>
    <row r="481" spans="3:4" x14ac:dyDescent="0.2">
      <c r="C481" s="19"/>
      <c r="D481" s="19"/>
    </row>
    <row r="482" spans="3:4" x14ac:dyDescent="0.2">
      <c r="C482" s="19"/>
      <c r="D482" s="19"/>
    </row>
    <row r="483" spans="3:4" x14ac:dyDescent="0.2">
      <c r="C483" s="19"/>
      <c r="D483" s="19"/>
    </row>
    <row r="484" spans="3:4" x14ac:dyDescent="0.2">
      <c r="C484" s="19"/>
      <c r="D484" s="19"/>
    </row>
    <row r="485" spans="3:4" x14ac:dyDescent="0.2">
      <c r="C485" s="19"/>
      <c r="D485" s="19"/>
    </row>
    <row r="486" spans="3:4" x14ac:dyDescent="0.2">
      <c r="C486" s="19"/>
      <c r="D486" s="19"/>
    </row>
    <row r="487" spans="3:4" x14ac:dyDescent="0.2">
      <c r="C487" s="19"/>
      <c r="D487" s="19"/>
    </row>
    <row r="488" spans="3:4" x14ac:dyDescent="0.2">
      <c r="C488" s="19"/>
      <c r="D488" s="19"/>
    </row>
    <row r="489" spans="3:4" x14ac:dyDescent="0.2">
      <c r="C489" s="19"/>
      <c r="D489" s="19"/>
    </row>
    <row r="490" spans="3:4" x14ac:dyDescent="0.2">
      <c r="C490" s="19"/>
      <c r="D490" s="19"/>
    </row>
    <row r="491" spans="3:4" x14ac:dyDescent="0.2">
      <c r="C491" s="19"/>
      <c r="D491" s="19"/>
    </row>
    <row r="492" spans="3:4" x14ac:dyDescent="0.2">
      <c r="C492" s="19"/>
      <c r="D492" s="19"/>
    </row>
    <row r="493" spans="3:4" x14ac:dyDescent="0.2">
      <c r="C493" s="19"/>
      <c r="D493" s="19"/>
    </row>
    <row r="494" spans="3:4" x14ac:dyDescent="0.2">
      <c r="C494" s="19"/>
      <c r="D494" s="19"/>
    </row>
    <row r="495" spans="3:4" x14ac:dyDescent="0.2">
      <c r="C495" s="19"/>
      <c r="D495" s="19"/>
    </row>
    <row r="496" spans="3:4" x14ac:dyDescent="0.2">
      <c r="C496" s="19"/>
      <c r="D496" s="19"/>
    </row>
    <row r="497" spans="3:4" x14ac:dyDescent="0.2">
      <c r="C497" s="19"/>
      <c r="D497" s="19"/>
    </row>
    <row r="498" spans="3:4" x14ac:dyDescent="0.2">
      <c r="C498" s="19"/>
      <c r="D498" s="19"/>
    </row>
    <row r="499" spans="3:4" x14ac:dyDescent="0.2">
      <c r="C499" s="19"/>
      <c r="D499" s="19"/>
    </row>
    <row r="500" spans="3:4" x14ac:dyDescent="0.2">
      <c r="C500" s="19"/>
      <c r="D500" s="19"/>
    </row>
    <row r="501" spans="3:4" x14ac:dyDescent="0.2">
      <c r="C501" s="19"/>
      <c r="D501" s="19"/>
    </row>
    <row r="502" spans="3:4" x14ac:dyDescent="0.2">
      <c r="C502" s="19"/>
      <c r="D502" s="19"/>
    </row>
    <row r="503" spans="3:4" x14ac:dyDescent="0.2">
      <c r="C503" s="19"/>
      <c r="D503" s="19"/>
    </row>
    <row r="504" spans="3:4" x14ac:dyDescent="0.2">
      <c r="C504" s="19"/>
      <c r="D504" s="19"/>
    </row>
    <row r="505" spans="3:4" x14ac:dyDescent="0.2">
      <c r="C505" s="19"/>
      <c r="D505" s="19"/>
    </row>
    <row r="506" spans="3:4" x14ac:dyDescent="0.2">
      <c r="C506" s="19"/>
      <c r="D506" s="19"/>
    </row>
    <row r="507" spans="3:4" x14ac:dyDescent="0.2">
      <c r="C507" s="19"/>
      <c r="D507" s="19"/>
    </row>
    <row r="508" spans="3:4" x14ac:dyDescent="0.2">
      <c r="C508" s="19"/>
      <c r="D508" s="19"/>
    </row>
    <row r="509" spans="3:4" x14ac:dyDescent="0.2">
      <c r="C509" s="19"/>
      <c r="D509" s="19"/>
    </row>
    <row r="510" spans="3:4" x14ac:dyDescent="0.2">
      <c r="C510" s="19"/>
      <c r="D510" s="19"/>
    </row>
    <row r="511" spans="3:4" x14ac:dyDescent="0.2">
      <c r="C511" s="19"/>
      <c r="D511" s="19"/>
    </row>
    <row r="512" spans="3:4" x14ac:dyDescent="0.2">
      <c r="C512" s="19"/>
      <c r="D512" s="19"/>
    </row>
    <row r="513" spans="3:4" x14ac:dyDescent="0.2">
      <c r="C513" s="19"/>
      <c r="D513" s="19"/>
    </row>
    <row r="514" spans="3:4" x14ac:dyDescent="0.2">
      <c r="C514" s="19"/>
      <c r="D514" s="19"/>
    </row>
    <row r="515" spans="3:4" x14ac:dyDescent="0.2">
      <c r="C515" s="19"/>
      <c r="D515" s="19"/>
    </row>
    <row r="516" spans="3:4" x14ac:dyDescent="0.2">
      <c r="C516" s="19"/>
      <c r="D516" s="19"/>
    </row>
    <row r="517" spans="3:4" x14ac:dyDescent="0.2">
      <c r="C517" s="19"/>
      <c r="D517" s="19"/>
    </row>
    <row r="518" spans="3:4" x14ac:dyDescent="0.2">
      <c r="C518" s="19"/>
      <c r="D518" s="19"/>
    </row>
    <row r="519" spans="3:4" x14ac:dyDescent="0.2">
      <c r="C519" s="19"/>
      <c r="D519" s="19"/>
    </row>
    <row r="520" spans="3:4" x14ac:dyDescent="0.2">
      <c r="C520" s="19"/>
      <c r="D520" s="19"/>
    </row>
    <row r="521" spans="3:4" x14ac:dyDescent="0.2">
      <c r="C521" s="19"/>
      <c r="D521" s="19"/>
    </row>
    <row r="522" spans="3:4" x14ac:dyDescent="0.2">
      <c r="C522" s="19"/>
      <c r="D522" s="19"/>
    </row>
    <row r="523" spans="3:4" x14ac:dyDescent="0.2">
      <c r="C523" s="19"/>
      <c r="D523" s="19"/>
    </row>
    <row r="524" spans="3:4" x14ac:dyDescent="0.2">
      <c r="C524" s="19"/>
      <c r="D524" s="19"/>
    </row>
    <row r="525" spans="3:4" x14ac:dyDescent="0.2">
      <c r="C525" s="19"/>
      <c r="D525" s="19"/>
    </row>
    <row r="526" spans="3:4" x14ac:dyDescent="0.2">
      <c r="C526" s="19"/>
      <c r="D526" s="19"/>
    </row>
    <row r="527" spans="3:4" x14ac:dyDescent="0.2">
      <c r="C527" s="19"/>
      <c r="D527" s="19"/>
    </row>
    <row r="528" spans="3:4" x14ac:dyDescent="0.2">
      <c r="C528" s="19"/>
      <c r="D528" s="19"/>
    </row>
    <row r="529" spans="3:4" x14ac:dyDescent="0.2">
      <c r="C529" s="19"/>
      <c r="D529" s="19"/>
    </row>
    <row r="530" spans="3:4" x14ac:dyDescent="0.2">
      <c r="C530" s="19"/>
      <c r="D530" s="19"/>
    </row>
    <row r="531" spans="3:4" x14ac:dyDescent="0.2">
      <c r="C531" s="19"/>
      <c r="D531" s="19"/>
    </row>
    <row r="532" spans="3:4" x14ac:dyDescent="0.2">
      <c r="C532" s="19"/>
      <c r="D532" s="19"/>
    </row>
    <row r="533" spans="3:4" x14ac:dyDescent="0.2">
      <c r="C533" s="19"/>
      <c r="D533" s="19"/>
    </row>
    <row r="534" spans="3:4" x14ac:dyDescent="0.2">
      <c r="C534" s="19"/>
      <c r="D534" s="19"/>
    </row>
    <row r="535" spans="3:4" x14ac:dyDescent="0.2">
      <c r="C535" s="19"/>
      <c r="D535" s="19"/>
    </row>
    <row r="536" spans="3:4" x14ac:dyDescent="0.2">
      <c r="C536" s="19"/>
      <c r="D536" s="19"/>
    </row>
    <row r="537" spans="3:4" x14ac:dyDescent="0.2">
      <c r="C537" s="19"/>
      <c r="D537" s="19"/>
    </row>
    <row r="538" spans="3:4" x14ac:dyDescent="0.2">
      <c r="C538" s="19"/>
      <c r="D538" s="19"/>
    </row>
    <row r="539" spans="3:4" x14ac:dyDescent="0.2">
      <c r="C539" s="19"/>
      <c r="D539" s="19"/>
    </row>
    <row r="540" spans="3:4" x14ac:dyDescent="0.2">
      <c r="C540" s="19"/>
      <c r="D540" s="19"/>
    </row>
    <row r="541" spans="3:4" x14ac:dyDescent="0.2">
      <c r="C541" s="19"/>
      <c r="D541" s="19"/>
    </row>
    <row r="542" spans="3:4" x14ac:dyDescent="0.2">
      <c r="C542" s="19"/>
      <c r="D542" s="19"/>
    </row>
    <row r="543" spans="3:4" x14ac:dyDescent="0.2">
      <c r="C543" s="19"/>
      <c r="D543" s="19"/>
    </row>
    <row r="544" spans="3:4" x14ac:dyDescent="0.2">
      <c r="C544" s="19"/>
      <c r="D544" s="19"/>
    </row>
    <row r="545" spans="3:4" x14ac:dyDescent="0.2">
      <c r="C545" s="19"/>
      <c r="D545" s="19"/>
    </row>
    <row r="546" spans="3:4" x14ac:dyDescent="0.2">
      <c r="C546" s="19"/>
      <c r="D546" s="19"/>
    </row>
    <row r="547" spans="3:4" x14ac:dyDescent="0.2">
      <c r="C547" s="19"/>
      <c r="D547" s="19"/>
    </row>
    <row r="548" spans="3:4" x14ac:dyDescent="0.2">
      <c r="C548" s="19"/>
      <c r="D548" s="19"/>
    </row>
    <row r="549" spans="3:4" x14ac:dyDescent="0.2">
      <c r="C549" s="19"/>
      <c r="D549" s="19"/>
    </row>
    <row r="550" spans="3:4" x14ac:dyDescent="0.2">
      <c r="C550" s="19"/>
      <c r="D550" s="19"/>
    </row>
    <row r="551" spans="3:4" x14ac:dyDescent="0.2">
      <c r="C551" s="19"/>
      <c r="D551" s="19"/>
    </row>
    <row r="552" spans="3:4" x14ac:dyDescent="0.2">
      <c r="C552" s="19"/>
      <c r="D552" s="19"/>
    </row>
    <row r="553" spans="3:4" x14ac:dyDescent="0.2">
      <c r="C553" s="19"/>
      <c r="D553" s="19"/>
    </row>
    <row r="554" spans="3:4" x14ac:dyDescent="0.2">
      <c r="C554" s="19"/>
      <c r="D554" s="19"/>
    </row>
    <row r="555" spans="3:4" x14ac:dyDescent="0.2">
      <c r="C555" s="19"/>
      <c r="D555" s="19"/>
    </row>
    <row r="556" spans="3:4" x14ac:dyDescent="0.2">
      <c r="C556" s="19"/>
      <c r="D556" s="19"/>
    </row>
    <row r="557" spans="3:4" x14ac:dyDescent="0.2">
      <c r="C557" s="19"/>
      <c r="D557" s="19"/>
    </row>
    <row r="558" spans="3:4" x14ac:dyDescent="0.2">
      <c r="C558" s="19"/>
      <c r="D558" s="19"/>
    </row>
    <row r="559" spans="3:4" x14ac:dyDescent="0.2">
      <c r="C559" s="19"/>
      <c r="D559" s="19"/>
    </row>
    <row r="560" spans="3:4" x14ac:dyDescent="0.2">
      <c r="C560" s="19"/>
      <c r="D560" s="19"/>
    </row>
    <row r="561" spans="3:4" x14ac:dyDescent="0.2">
      <c r="C561" s="19"/>
      <c r="D561" s="19"/>
    </row>
    <row r="562" spans="3:4" x14ac:dyDescent="0.2">
      <c r="C562" s="19"/>
      <c r="D562" s="19"/>
    </row>
    <row r="563" spans="3:4" x14ac:dyDescent="0.2">
      <c r="C563" s="19"/>
      <c r="D563" s="19"/>
    </row>
    <row r="564" spans="3:4" x14ac:dyDescent="0.2">
      <c r="C564" s="19"/>
      <c r="D564" s="19"/>
    </row>
    <row r="565" spans="3:4" x14ac:dyDescent="0.2">
      <c r="C565" s="19"/>
      <c r="D565" s="19"/>
    </row>
    <row r="566" spans="3:4" x14ac:dyDescent="0.2">
      <c r="C566" s="19"/>
      <c r="D566" s="19"/>
    </row>
    <row r="567" spans="3:4" x14ac:dyDescent="0.2">
      <c r="C567" s="19"/>
      <c r="D567" s="19"/>
    </row>
    <row r="568" spans="3:4" x14ac:dyDescent="0.2">
      <c r="C568" s="19"/>
      <c r="D568" s="19"/>
    </row>
    <row r="569" spans="3:4" x14ac:dyDescent="0.2">
      <c r="C569" s="19"/>
      <c r="D569" s="19"/>
    </row>
    <row r="570" spans="3:4" x14ac:dyDescent="0.2">
      <c r="C570" s="19"/>
      <c r="D570" s="19"/>
    </row>
    <row r="571" spans="3:4" x14ac:dyDescent="0.2">
      <c r="C571" s="19"/>
      <c r="D571" s="19"/>
    </row>
    <row r="572" spans="3:4" x14ac:dyDescent="0.2">
      <c r="C572" s="19"/>
      <c r="D572" s="19"/>
    </row>
    <row r="573" spans="3:4" x14ac:dyDescent="0.2">
      <c r="C573" s="19"/>
      <c r="D573" s="19"/>
    </row>
    <row r="574" spans="3:4" x14ac:dyDescent="0.2">
      <c r="C574" s="19"/>
      <c r="D574" s="19"/>
    </row>
    <row r="575" spans="3:4" x14ac:dyDescent="0.2">
      <c r="C575" s="19"/>
      <c r="D575" s="19"/>
    </row>
    <row r="576" spans="3:4" x14ac:dyDescent="0.2">
      <c r="C576" s="19"/>
      <c r="D576" s="19"/>
    </row>
    <row r="577" spans="3:4" x14ac:dyDescent="0.2">
      <c r="C577" s="19"/>
      <c r="D577" s="19"/>
    </row>
    <row r="578" spans="3:4" x14ac:dyDescent="0.2">
      <c r="C578" s="19"/>
      <c r="D578" s="19"/>
    </row>
    <row r="579" spans="3:4" x14ac:dyDescent="0.2">
      <c r="C579" s="19"/>
      <c r="D579" s="19"/>
    </row>
    <row r="580" spans="3:4" x14ac:dyDescent="0.2">
      <c r="C580" s="19"/>
      <c r="D580" s="19"/>
    </row>
    <row r="581" spans="3:4" x14ac:dyDescent="0.2">
      <c r="C581" s="19"/>
      <c r="D581" s="19"/>
    </row>
    <row r="582" spans="3:4" x14ac:dyDescent="0.2">
      <c r="C582" s="19"/>
      <c r="D582" s="19"/>
    </row>
    <row r="583" spans="3:4" x14ac:dyDescent="0.2">
      <c r="C583" s="19"/>
      <c r="D583" s="19"/>
    </row>
    <row r="584" spans="3:4" x14ac:dyDescent="0.2">
      <c r="C584" s="19"/>
      <c r="D584" s="19"/>
    </row>
    <row r="585" spans="3:4" x14ac:dyDescent="0.2">
      <c r="C585" s="19"/>
      <c r="D585" s="19"/>
    </row>
    <row r="586" spans="3:4" x14ac:dyDescent="0.2">
      <c r="C586" s="19"/>
      <c r="D586" s="19"/>
    </row>
    <row r="587" spans="3:4" x14ac:dyDescent="0.2">
      <c r="C587" s="19"/>
      <c r="D587" s="19"/>
    </row>
    <row r="588" spans="3:4" x14ac:dyDescent="0.2">
      <c r="C588" s="19"/>
      <c r="D588" s="19"/>
    </row>
    <row r="589" spans="3:4" x14ac:dyDescent="0.2">
      <c r="C589" s="19"/>
      <c r="D589" s="19"/>
    </row>
    <row r="590" spans="3:4" x14ac:dyDescent="0.2">
      <c r="C590" s="19"/>
      <c r="D590" s="19"/>
    </row>
    <row r="591" spans="3:4" x14ac:dyDescent="0.2">
      <c r="C591" s="19"/>
      <c r="D591" s="19"/>
    </row>
    <row r="592" spans="3:4" x14ac:dyDescent="0.2">
      <c r="C592" s="19"/>
      <c r="D592" s="19"/>
    </row>
    <row r="593" spans="3:4" x14ac:dyDescent="0.2">
      <c r="C593" s="19"/>
      <c r="D593" s="19"/>
    </row>
    <row r="594" spans="3:4" x14ac:dyDescent="0.2">
      <c r="C594" s="19"/>
      <c r="D594" s="19"/>
    </row>
    <row r="595" spans="3:4" x14ac:dyDescent="0.2">
      <c r="C595" s="19"/>
      <c r="D595" s="19"/>
    </row>
    <row r="596" spans="3:4" x14ac:dyDescent="0.2">
      <c r="C596" s="19"/>
      <c r="D596" s="19"/>
    </row>
    <row r="597" spans="3:4" x14ac:dyDescent="0.2">
      <c r="C597" s="19"/>
      <c r="D597" s="19"/>
    </row>
    <row r="598" spans="3:4" x14ac:dyDescent="0.2">
      <c r="C598" s="19"/>
      <c r="D598" s="19"/>
    </row>
    <row r="599" spans="3:4" x14ac:dyDescent="0.2">
      <c r="C599" s="19"/>
      <c r="D599" s="19"/>
    </row>
    <row r="600" spans="3:4" x14ac:dyDescent="0.2">
      <c r="C600" s="19"/>
      <c r="D600" s="19"/>
    </row>
    <row r="601" spans="3:4" x14ac:dyDescent="0.2">
      <c r="C601" s="19"/>
      <c r="D601" s="19"/>
    </row>
    <row r="602" spans="3:4" x14ac:dyDescent="0.2">
      <c r="C602" s="19"/>
      <c r="D602" s="19"/>
    </row>
    <row r="603" spans="3:4" x14ac:dyDescent="0.2">
      <c r="C603" s="19"/>
      <c r="D603" s="19"/>
    </row>
    <row r="604" spans="3:4" x14ac:dyDescent="0.2">
      <c r="C604" s="19"/>
      <c r="D604" s="19"/>
    </row>
    <row r="605" spans="3:4" x14ac:dyDescent="0.2">
      <c r="C605" s="19"/>
      <c r="D605" s="19"/>
    </row>
    <row r="606" spans="3:4" x14ac:dyDescent="0.2">
      <c r="C606" s="19"/>
      <c r="D606" s="19"/>
    </row>
    <row r="607" spans="3:4" x14ac:dyDescent="0.2">
      <c r="C607" s="19"/>
      <c r="D607" s="19"/>
    </row>
    <row r="608" spans="3:4" x14ac:dyDescent="0.2">
      <c r="C608" s="19"/>
      <c r="D608" s="19"/>
    </row>
    <row r="609" spans="3:4" x14ac:dyDescent="0.2">
      <c r="C609" s="19"/>
      <c r="D609" s="19"/>
    </row>
    <row r="610" spans="3:4" x14ac:dyDescent="0.2">
      <c r="C610" s="19"/>
      <c r="D610" s="19"/>
    </row>
    <row r="611" spans="3:4" x14ac:dyDescent="0.2">
      <c r="C611" s="19"/>
      <c r="D611" s="19"/>
    </row>
    <row r="612" spans="3:4" x14ac:dyDescent="0.2">
      <c r="C612" s="19"/>
      <c r="D612" s="19"/>
    </row>
    <row r="613" spans="3:4" x14ac:dyDescent="0.2">
      <c r="C613" s="19"/>
      <c r="D613" s="19"/>
    </row>
    <row r="614" spans="3:4" x14ac:dyDescent="0.2">
      <c r="C614" s="19"/>
      <c r="D614" s="19"/>
    </row>
    <row r="615" spans="3:4" x14ac:dyDescent="0.2">
      <c r="C615" s="19"/>
      <c r="D615" s="19"/>
    </row>
    <row r="616" spans="3:4" x14ac:dyDescent="0.2">
      <c r="C616" s="19"/>
      <c r="D616" s="19"/>
    </row>
    <row r="617" spans="3:4" x14ac:dyDescent="0.2">
      <c r="C617" s="19"/>
      <c r="D617" s="19"/>
    </row>
    <row r="618" spans="3:4" x14ac:dyDescent="0.2">
      <c r="C618" s="19"/>
      <c r="D618" s="19"/>
    </row>
    <row r="619" spans="3:4" x14ac:dyDescent="0.2">
      <c r="C619" s="19"/>
      <c r="D619" s="19"/>
    </row>
    <row r="620" spans="3:4" x14ac:dyDescent="0.2">
      <c r="C620" s="19"/>
      <c r="D620" s="19"/>
    </row>
    <row r="621" spans="3:4" x14ac:dyDescent="0.2">
      <c r="C621" s="19"/>
      <c r="D621" s="19"/>
    </row>
    <row r="622" spans="3:4" x14ac:dyDescent="0.2">
      <c r="C622" s="19"/>
      <c r="D622" s="19"/>
    </row>
    <row r="623" spans="3:4" x14ac:dyDescent="0.2">
      <c r="C623" s="19"/>
      <c r="D623" s="19"/>
    </row>
    <row r="624" spans="3:4" x14ac:dyDescent="0.2">
      <c r="C624" s="19"/>
      <c r="D624" s="19"/>
    </row>
    <row r="625" spans="3:4" x14ac:dyDescent="0.2">
      <c r="C625" s="19"/>
      <c r="D625" s="19"/>
    </row>
    <row r="626" spans="3:4" x14ac:dyDescent="0.2">
      <c r="C626" s="19"/>
      <c r="D626" s="19"/>
    </row>
    <row r="627" spans="3:4" x14ac:dyDescent="0.2">
      <c r="C627" s="19"/>
      <c r="D627" s="19"/>
    </row>
    <row r="628" spans="3:4" x14ac:dyDescent="0.2">
      <c r="C628" s="19"/>
      <c r="D628" s="19"/>
    </row>
    <row r="629" spans="3:4" x14ac:dyDescent="0.2">
      <c r="C629" s="19"/>
      <c r="D629" s="19"/>
    </row>
    <row r="630" spans="3:4" x14ac:dyDescent="0.2">
      <c r="C630" s="19"/>
      <c r="D630" s="19"/>
    </row>
    <row r="631" spans="3:4" x14ac:dyDescent="0.2">
      <c r="C631" s="19"/>
      <c r="D631" s="19"/>
    </row>
    <row r="632" spans="3:4" x14ac:dyDescent="0.2">
      <c r="C632" s="19"/>
      <c r="D632" s="19"/>
    </row>
    <row r="633" spans="3:4" x14ac:dyDescent="0.2">
      <c r="C633" s="19"/>
      <c r="D633" s="19"/>
    </row>
    <row r="634" spans="3:4" x14ac:dyDescent="0.2">
      <c r="C634" s="19"/>
      <c r="D634" s="19"/>
    </row>
    <row r="635" spans="3:4" x14ac:dyDescent="0.2">
      <c r="C635" s="19"/>
      <c r="D635" s="19"/>
    </row>
    <row r="636" spans="3:4" x14ac:dyDescent="0.2">
      <c r="C636" s="19"/>
      <c r="D636" s="19"/>
    </row>
    <row r="637" spans="3:4" x14ac:dyDescent="0.2">
      <c r="C637" s="19"/>
      <c r="D637" s="19"/>
    </row>
    <row r="638" spans="3:4" x14ac:dyDescent="0.2">
      <c r="C638" s="19"/>
      <c r="D638" s="19"/>
    </row>
    <row r="639" spans="3:4" x14ac:dyDescent="0.2">
      <c r="C639" s="19"/>
      <c r="D639" s="19"/>
    </row>
    <row r="640" spans="3:4" x14ac:dyDescent="0.2">
      <c r="C640" s="19"/>
      <c r="D640" s="19"/>
    </row>
    <row r="641" spans="3:4" x14ac:dyDescent="0.2">
      <c r="C641" s="19"/>
      <c r="D641" s="19"/>
    </row>
    <row r="642" spans="3:4" x14ac:dyDescent="0.2">
      <c r="C642" s="19"/>
      <c r="D642" s="19"/>
    </row>
    <row r="643" spans="3:4" x14ac:dyDescent="0.2">
      <c r="C643" s="19"/>
      <c r="D643" s="19"/>
    </row>
    <row r="644" spans="3:4" x14ac:dyDescent="0.2">
      <c r="C644" s="19"/>
      <c r="D644" s="19"/>
    </row>
    <row r="645" spans="3:4" x14ac:dyDescent="0.2">
      <c r="C645" s="19"/>
      <c r="D645" s="19"/>
    </row>
    <row r="646" spans="3:4" x14ac:dyDescent="0.2">
      <c r="C646" s="19"/>
      <c r="D646" s="19"/>
    </row>
    <row r="647" spans="3:4" x14ac:dyDescent="0.2">
      <c r="C647" s="19"/>
      <c r="D647" s="19"/>
    </row>
    <row r="648" spans="3:4" x14ac:dyDescent="0.2">
      <c r="C648" s="19"/>
      <c r="D648" s="19"/>
    </row>
    <row r="649" spans="3:4" x14ac:dyDescent="0.2">
      <c r="C649" s="19"/>
      <c r="D649" s="19"/>
    </row>
    <row r="650" spans="3:4" x14ac:dyDescent="0.2">
      <c r="C650" s="19"/>
      <c r="D650" s="19"/>
    </row>
    <row r="651" spans="3:4" x14ac:dyDescent="0.2">
      <c r="C651" s="19"/>
      <c r="D651" s="19"/>
    </row>
    <row r="652" spans="3:4" x14ac:dyDescent="0.2">
      <c r="C652" s="19"/>
      <c r="D652" s="19"/>
    </row>
    <row r="653" spans="3:4" x14ac:dyDescent="0.2">
      <c r="C653" s="19"/>
      <c r="D653" s="19"/>
    </row>
    <row r="654" spans="3:4" x14ac:dyDescent="0.2">
      <c r="C654" s="19"/>
      <c r="D654" s="19"/>
    </row>
    <row r="655" spans="3:4" x14ac:dyDescent="0.2">
      <c r="C655" s="19"/>
      <c r="D655" s="19"/>
    </row>
    <row r="656" spans="3:4" x14ac:dyDescent="0.2">
      <c r="C656" s="19"/>
      <c r="D656" s="19"/>
    </row>
    <row r="657" spans="3:4" x14ac:dyDescent="0.2">
      <c r="C657" s="19"/>
      <c r="D657" s="19"/>
    </row>
    <row r="658" spans="3:4" x14ac:dyDescent="0.2">
      <c r="C658" s="19"/>
      <c r="D658" s="19"/>
    </row>
    <row r="659" spans="3:4" x14ac:dyDescent="0.2">
      <c r="C659" s="19"/>
      <c r="D659" s="19"/>
    </row>
    <row r="660" spans="3:4" x14ac:dyDescent="0.2">
      <c r="C660" s="19"/>
      <c r="D660" s="19"/>
    </row>
    <row r="661" spans="3:4" x14ac:dyDescent="0.2">
      <c r="C661" s="19"/>
      <c r="D661" s="19"/>
    </row>
    <row r="662" spans="3:4" x14ac:dyDescent="0.2">
      <c r="C662" s="19"/>
      <c r="D662" s="19"/>
    </row>
    <row r="663" spans="3:4" x14ac:dyDescent="0.2">
      <c r="C663" s="19"/>
      <c r="D663" s="19"/>
    </row>
    <row r="664" spans="3:4" x14ac:dyDescent="0.2">
      <c r="C664" s="19"/>
      <c r="D664" s="19"/>
    </row>
    <row r="665" spans="3:4" x14ac:dyDescent="0.2">
      <c r="C665" s="19"/>
      <c r="D665" s="19"/>
    </row>
    <row r="666" spans="3:4" x14ac:dyDescent="0.2">
      <c r="C666" s="19"/>
      <c r="D666" s="19"/>
    </row>
    <row r="667" spans="3:4" x14ac:dyDescent="0.2">
      <c r="C667" s="19"/>
      <c r="D667" s="19"/>
    </row>
    <row r="668" spans="3:4" x14ac:dyDescent="0.2">
      <c r="C668" s="19"/>
      <c r="D668" s="19"/>
    </row>
    <row r="669" spans="3:4" x14ac:dyDescent="0.2">
      <c r="C669" s="19"/>
      <c r="D669" s="19"/>
    </row>
    <row r="670" spans="3:4" x14ac:dyDescent="0.2">
      <c r="C670" s="19"/>
      <c r="D670" s="19"/>
    </row>
    <row r="671" spans="3:4" x14ac:dyDescent="0.2">
      <c r="C671" s="19"/>
      <c r="D671" s="19"/>
    </row>
    <row r="672" spans="3:4" x14ac:dyDescent="0.2">
      <c r="C672" s="19"/>
      <c r="D672" s="19"/>
    </row>
    <row r="673" spans="3:4" x14ac:dyDescent="0.2">
      <c r="C673" s="19"/>
      <c r="D673" s="19"/>
    </row>
    <row r="674" spans="3:4" x14ac:dyDescent="0.2">
      <c r="C674" s="19"/>
      <c r="D674" s="19"/>
    </row>
    <row r="675" spans="3:4" x14ac:dyDescent="0.2">
      <c r="C675" s="19"/>
      <c r="D675" s="19"/>
    </row>
    <row r="676" spans="3:4" x14ac:dyDescent="0.2">
      <c r="C676" s="19"/>
      <c r="D676" s="19"/>
    </row>
    <row r="677" spans="3:4" x14ac:dyDescent="0.2">
      <c r="C677" s="19"/>
      <c r="D677" s="19"/>
    </row>
    <row r="678" spans="3:4" x14ac:dyDescent="0.2">
      <c r="C678" s="19"/>
      <c r="D678" s="19"/>
    </row>
    <row r="679" spans="3:4" x14ac:dyDescent="0.2">
      <c r="C679" s="19"/>
      <c r="D679" s="19"/>
    </row>
    <row r="680" spans="3:4" x14ac:dyDescent="0.2">
      <c r="C680" s="19"/>
      <c r="D680" s="19"/>
    </row>
    <row r="681" spans="3:4" x14ac:dyDescent="0.2">
      <c r="C681" s="19"/>
      <c r="D681" s="19"/>
    </row>
    <row r="682" spans="3:4" x14ac:dyDescent="0.2">
      <c r="C682" s="19"/>
      <c r="D682" s="19"/>
    </row>
    <row r="683" spans="3:4" x14ac:dyDescent="0.2">
      <c r="C683" s="19"/>
      <c r="D683" s="19"/>
    </row>
    <row r="684" spans="3:4" x14ac:dyDescent="0.2">
      <c r="C684" s="19"/>
      <c r="D684" s="19"/>
    </row>
    <row r="685" spans="3:4" x14ac:dyDescent="0.2">
      <c r="C685" s="19"/>
      <c r="D685" s="19"/>
    </row>
    <row r="686" spans="3:4" x14ac:dyDescent="0.2">
      <c r="C686" s="19"/>
      <c r="D686" s="19"/>
    </row>
    <row r="687" spans="3:4" x14ac:dyDescent="0.2">
      <c r="C687" s="19"/>
      <c r="D687" s="19"/>
    </row>
    <row r="688" spans="3:4" x14ac:dyDescent="0.2">
      <c r="C688" s="19"/>
      <c r="D688" s="19"/>
    </row>
    <row r="689" spans="3:4" x14ac:dyDescent="0.2">
      <c r="C689" s="19"/>
      <c r="D689" s="19"/>
    </row>
    <row r="690" spans="3:4" x14ac:dyDescent="0.2">
      <c r="C690" s="19"/>
      <c r="D690" s="19"/>
    </row>
    <row r="691" spans="3:4" x14ac:dyDescent="0.2">
      <c r="C691" s="19"/>
      <c r="D691" s="19"/>
    </row>
    <row r="692" spans="3:4" x14ac:dyDescent="0.2">
      <c r="C692" s="19"/>
      <c r="D692" s="19"/>
    </row>
    <row r="693" spans="3:4" x14ac:dyDescent="0.2">
      <c r="C693" s="19"/>
      <c r="D693" s="19"/>
    </row>
    <row r="694" spans="3:4" x14ac:dyDescent="0.2">
      <c r="C694" s="19"/>
      <c r="D694" s="19"/>
    </row>
    <row r="695" spans="3:4" x14ac:dyDescent="0.2">
      <c r="C695" s="19"/>
      <c r="D695" s="19"/>
    </row>
    <row r="696" spans="3:4" x14ac:dyDescent="0.2">
      <c r="C696" s="19"/>
      <c r="D696" s="19"/>
    </row>
    <row r="697" spans="3:4" x14ac:dyDescent="0.2">
      <c r="C697" s="19"/>
      <c r="D697" s="19"/>
    </row>
    <row r="698" spans="3:4" x14ac:dyDescent="0.2">
      <c r="C698" s="19"/>
      <c r="D698" s="19"/>
    </row>
    <row r="699" spans="3:4" x14ac:dyDescent="0.2">
      <c r="C699" s="19"/>
      <c r="D699" s="19"/>
    </row>
    <row r="700" spans="3:4" x14ac:dyDescent="0.2">
      <c r="C700" s="19"/>
      <c r="D700" s="19"/>
    </row>
    <row r="701" spans="3:4" x14ac:dyDescent="0.2">
      <c r="C701" s="19"/>
      <c r="D701" s="19"/>
    </row>
    <row r="702" spans="3:4" x14ac:dyDescent="0.2">
      <c r="C702" s="19"/>
      <c r="D702" s="19"/>
    </row>
    <row r="703" spans="3:4" x14ac:dyDescent="0.2">
      <c r="C703" s="19"/>
      <c r="D703" s="19"/>
    </row>
    <row r="704" spans="3:4" x14ac:dyDescent="0.2">
      <c r="C704" s="19"/>
      <c r="D704" s="19"/>
    </row>
    <row r="705" spans="3:4" x14ac:dyDescent="0.2">
      <c r="C705" s="19"/>
      <c r="D705" s="19"/>
    </row>
    <row r="706" spans="3:4" x14ac:dyDescent="0.2">
      <c r="C706" s="19"/>
      <c r="D706" s="19"/>
    </row>
    <row r="707" spans="3:4" x14ac:dyDescent="0.2">
      <c r="C707" s="19"/>
      <c r="D707" s="19"/>
    </row>
    <row r="708" spans="3:4" x14ac:dyDescent="0.2">
      <c r="C708" s="19"/>
      <c r="D708" s="19"/>
    </row>
    <row r="709" spans="3:4" x14ac:dyDescent="0.2">
      <c r="C709" s="19"/>
      <c r="D709" s="19"/>
    </row>
    <row r="710" spans="3:4" x14ac:dyDescent="0.2">
      <c r="C710" s="19"/>
      <c r="D710" s="19"/>
    </row>
    <row r="711" spans="3:4" x14ac:dyDescent="0.2">
      <c r="C711" s="19"/>
      <c r="D711" s="19"/>
    </row>
    <row r="712" spans="3:4" x14ac:dyDescent="0.2">
      <c r="C712" s="19"/>
      <c r="D712" s="19"/>
    </row>
    <row r="713" spans="3:4" x14ac:dyDescent="0.2">
      <c r="C713" s="19"/>
      <c r="D713" s="19"/>
    </row>
    <row r="714" spans="3:4" x14ac:dyDescent="0.2">
      <c r="C714" s="19"/>
      <c r="D714" s="19"/>
    </row>
    <row r="715" spans="3:4" x14ac:dyDescent="0.2">
      <c r="C715" s="19"/>
      <c r="D715" s="19"/>
    </row>
    <row r="716" spans="3:4" x14ac:dyDescent="0.2">
      <c r="C716" s="19"/>
      <c r="D716" s="19"/>
    </row>
    <row r="717" spans="3:4" x14ac:dyDescent="0.2">
      <c r="C717" s="19"/>
      <c r="D717" s="19"/>
    </row>
    <row r="718" spans="3:4" x14ac:dyDescent="0.2">
      <c r="C718" s="19"/>
      <c r="D718" s="19"/>
    </row>
    <row r="719" spans="3:4" x14ac:dyDescent="0.2">
      <c r="C719" s="19"/>
      <c r="D719" s="19"/>
    </row>
    <row r="720" spans="3:4" x14ac:dyDescent="0.2">
      <c r="C720" s="19"/>
      <c r="D720" s="19"/>
    </row>
    <row r="721" spans="3:4" x14ac:dyDescent="0.2">
      <c r="C721" s="19"/>
      <c r="D721" s="19"/>
    </row>
    <row r="722" spans="3:4" x14ac:dyDescent="0.2">
      <c r="C722" s="19"/>
      <c r="D722" s="19"/>
    </row>
    <row r="723" spans="3:4" x14ac:dyDescent="0.2">
      <c r="C723" s="19"/>
      <c r="D723" s="19"/>
    </row>
    <row r="724" spans="3:4" x14ac:dyDescent="0.2">
      <c r="C724" s="19"/>
      <c r="D724" s="19"/>
    </row>
    <row r="725" spans="3:4" x14ac:dyDescent="0.2">
      <c r="C725" s="19"/>
      <c r="D725" s="19"/>
    </row>
    <row r="726" spans="3:4" x14ac:dyDescent="0.2">
      <c r="C726" s="19"/>
      <c r="D726" s="19"/>
    </row>
    <row r="727" spans="3:4" x14ac:dyDescent="0.2">
      <c r="C727" s="19"/>
      <c r="D727" s="19"/>
    </row>
    <row r="728" spans="3:4" x14ac:dyDescent="0.2">
      <c r="C728" s="19"/>
      <c r="D728" s="19"/>
    </row>
    <row r="729" spans="3:4" x14ac:dyDescent="0.2">
      <c r="C729" s="19"/>
      <c r="D729" s="19"/>
    </row>
    <row r="730" spans="3:4" x14ac:dyDescent="0.2">
      <c r="C730" s="19"/>
      <c r="D730" s="19"/>
    </row>
    <row r="731" spans="3:4" x14ac:dyDescent="0.2">
      <c r="C731" s="19"/>
      <c r="D731" s="19"/>
    </row>
    <row r="732" spans="3:4" x14ac:dyDescent="0.2">
      <c r="C732" s="19"/>
      <c r="D732" s="19"/>
    </row>
    <row r="733" spans="3:4" x14ac:dyDescent="0.2">
      <c r="C733" s="19"/>
      <c r="D733" s="19"/>
    </row>
    <row r="734" spans="3:4" x14ac:dyDescent="0.2">
      <c r="C734" s="19"/>
      <c r="D734" s="19"/>
    </row>
    <row r="735" spans="3:4" x14ac:dyDescent="0.2">
      <c r="C735" s="19"/>
      <c r="D735" s="19"/>
    </row>
    <row r="736" spans="3:4" x14ac:dyDescent="0.2">
      <c r="C736" s="19"/>
      <c r="D736" s="19"/>
    </row>
    <row r="737" spans="3:4" x14ac:dyDescent="0.2">
      <c r="C737" s="19"/>
      <c r="D737" s="19"/>
    </row>
    <row r="738" spans="3:4" x14ac:dyDescent="0.2">
      <c r="C738" s="19"/>
      <c r="D738" s="19"/>
    </row>
    <row r="739" spans="3:4" x14ac:dyDescent="0.2">
      <c r="C739" s="19"/>
      <c r="D739" s="19"/>
    </row>
    <row r="740" spans="3:4" x14ac:dyDescent="0.2">
      <c r="C740" s="19"/>
      <c r="D740" s="19"/>
    </row>
    <row r="741" spans="3:4" x14ac:dyDescent="0.2">
      <c r="C741" s="19"/>
      <c r="D741" s="19"/>
    </row>
    <row r="742" spans="3:4" x14ac:dyDescent="0.2">
      <c r="C742" s="19"/>
      <c r="D742" s="19"/>
    </row>
    <row r="743" spans="3:4" x14ac:dyDescent="0.2">
      <c r="C743" s="19"/>
      <c r="D743" s="19"/>
    </row>
    <row r="744" spans="3:4" x14ac:dyDescent="0.2">
      <c r="C744" s="19"/>
      <c r="D744" s="19"/>
    </row>
    <row r="745" spans="3:4" x14ac:dyDescent="0.2">
      <c r="C745" s="19"/>
      <c r="D745" s="19"/>
    </row>
    <row r="746" spans="3:4" x14ac:dyDescent="0.2">
      <c r="C746" s="19"/>
      <c r="D746" s="19"/>
    </row>
    <row r="747" spans="3:4" x14ac:dyDescent="0.2">
      <c r="C747" s="19"/>
      <c r="D747" s="19"/>
    </row>
    <row r="748" spans="3:4" x14ac:dyDescent="0.2">
      <c r="C748" s="19"/>
      <c r="D748" s="19"/>
    </row>
    <row r="749" spans="3:4" x14ac:dyDescent="0.2">
      <c r="C749" s="19"/>
      <c r="D749" s="19"/>
    </row>
    <row r="750" spans="3:4" x14ac:dyDescent="0.2">
      <c r="C750" s="19"/>
      <c r="D750" s="19"/>
    </row>
    <row r="751" spans="3:4" x14ac:dyDescent="0.2">
      <c r="C751" s="19"/>
      <c r="D751" s="19"/>
    </row>
    <row r="752" spans="3:4" x14ac:dyDescent="0.2">
      <c r="C752" s="19"/>
      <c r="D752" s="19"/>
    </row>
    <row r="753" spans="3:4" x14ac:dyDescent="0.2">
      <c r="C753" s="19"/>
      <c r="D753" s="19"/>
    </row>
    <row r="754" spans="3:4" x14ac:dyDescent="0.2">
      <c r="C754" s="19"/>
      <c r="D754" s="19"/>
    </row>
    <row r="755" spans="3:4" x14ac:dyDescent="0.2">
      <c r="C755" s="19"/>
      <c r="D755" s="19"/>
    </row>
    <row r="756" spans="3:4" x14ac:dyDescent="0.2">
      <c r="C756" s="19"/>
      <c r="D756" s="19"/>
    </row>
    <row r="757" spans="3:4" x14ac:dyDescent="0.2">
      <c r="C757" s="19"/>
      <c r="D757" s="19"/>
    </row>
    <row r="758" spans="3:4" x14ac:dyDescent="0.2">
      <c r="C758" s="19"/>
      <c r="D758" s="19"/>
    </row>
    <row r="759" spans="3:4" x14ac:dyDescent="0.2">
      <c r="C759" s="19"/>
      <c r="D759" s="19"/>
    </row>
    <row r="760" spans="3:4" x14ac:dyDescent="0.2">
      <c r="C760" s="19"/>
      <c r="D760" s="19"/>
    </row>
    <row r="761" spans="3:4" x14ac:dyDescent="0.2">
      <c r="C761" s="19"/>
      <c r="D761" s="19"/>
    </row>
    <row r="762" spans="3:4" x14ac:dyDescent="0.2">
      <c r="C762" s="19"/>
      <c r="D762" s="19"/>
    </row>
    <row r="763" spans="3:4" x14ac:dyDescent="0.2">
      <c r="C763" s="19"/>
      <c r="D763" s="19"/>
    </row>
    <row r="764" spans="3:4" x14ac:dyDescent="0.2">
      <c r="C764" s="19"/>
      <c r="D764" s="19"/>
    </row>
    <row r="765" spans="3:4" x14ac:dyDescent="0.2">
      <c r="C765" s="19"/>
      <c r="D765" s="19"/>
    </row>
    <row r="766" spans="3:4" x14ac:dyDescent="0.2">
      <c r="C766" s="19"/>
      <c r="D766" s="19"/>
    </row>
    <row r="767" spans="3:4" x14ac:dyDescent="0.2">
      <c r="C767" s="19"/>
      <c r="D767" s="19"/>
    </row>
    <row r="768" spans="3:4" x14ac:dyDescent="0.2">
      <c r="C768" s="19"/>
      <c r="D768" s="19"/>
    </row>
    <row r="769" spans="3:4" x14ac:dyDescent="0.2">
      <c r="C769" s="19"/>
      <c r="D769" s="19"/>
    </row>
    <row r="770" spans="3:4" x14ac:dyDescent="0.2">
      <c r="C770" s="19"/>
      <c r="D770" s="19"/>
    </row>
    <row r="771" spans="3:4" x14ac:dyDescent="0.2">
      <c r="C771" s="19"/>
      <c r="D771" s="19"/>
    </row>
    <row r="772" spans="3:4" x14ac:dyDescent="0.2">
      <c r="C772" s="19"/>
      <c r="D772" s="19"/>
    </row>
    <row r="773" spans="3:4" x14ac:dyDescent="0.2">
      <c r="C773" s="19"/>
      <c r="D773" s="19"/>
    </row>
    <row r="774" spans="3:4" x14ac:dyDescent="0.2">
      <c r="C774" s="19"/>
      <c r="D774" s="19"/>
    </row>
    <row r="775" spans="3:4" x14ac:dyDescent="0.2">
      <c r="C775" s="19"/>
      <c r="D775" s="19"/>
    </row>
    <row r="776" spans="3:4" x14ac:dyDescent="0.2">
      <c r="C776" s="19"/>
      <c r="D776" s="19"/>
    </row>
    <row r="777" spans="3:4" x14ac:dyDescent="0.2">
      <c r="C777" s="19"/>
      <c r="D777" s="19"/>
    </row>
    <row r="778" spans="3:4" x14ac:dyDescent="0.2">
      <c r="C778" s="19"/>
      <c r="D778" s="19"/>
    </row>
    <row r="779" spans="3:4" x14ac:dyDescent="0.2">
      <c r="C779" s="19"/>
      <c r="D779" s="19"/>
    </row>
    <row r="780" spans="3:4" x14ac:dyDescent="0.2">
      <c r="C780" s="19"/>
      <c r="D780" s="19"/>
    </row>
    <row r="781" spans="3:4" x14ac:dyDescent="0.2">
      <c r="C781" s="19"/>
      <c r="D781" s="19"/>
    </row>
    <row r="782" spans="3:4" x14ac:dyDescent="0.2">
      <c r="C782" s="19"/>
      <c r="D782" s="19"/>
    </row>
    <row r="783" spans="3:4" x14ac:dyDescent="0.2">
      <c r="C783" s="19"/>
      <c r="D783" s="19"/>
    </row>
    <row r="784" spans="3:4" x14ac:dyDescent="0.2">
      <c r="C784" s="19"/>
      <c r="D784" s="19"/>
    </row>
    <row r="785" spans="3:4" x14ac:dyDescent="0.2">
      <c r="C785" s="19"/>
      <c r="D785" s="19"/>
    </row>
    <row r="786" spans="3:4" x14ac:dyDescent="0.2">
      <c r="C786" s="19"/>
      <c r="D786" s="19"/>
    </row>
    <row r="787" spans="3:4" x14ac:dyDescent="0.2">
      <c r="C787" s="19"/>
      <c r="D787" s="19"/>
    </row>
    <row r="788" spans="3:4" x14ac:dyDescent="0.2">
      <c r="C788" s="19"/>
      <c r="D788" s="19"/>
    </row>
    <row r="789" spans="3:4" x14ac:dyDescent="0.2">
      <c r="C789" s="19"/>
      <c r="D789" s="19"/>
    </row>
    <row r="790" spans="3:4" x14ac:dyDescent="0.2">
      <c r="C790" s="19"/>
      <c r="D790" s="19"/>
    </row>
    <row r="791" spans="3:4" x14ac:dyDescent="0.2">
      <c r="C791" s="19"/>
      <c r="D791" s="19"/>
    </row>
    <row r="792" spans="3:4" x14ac:dyDescent="0.2">
      <c r="C792" s="19"/>
      <c r="D792" s="19"/>
    </row>
    <row r="793" spans="3:4" x14ac:dyDescent="0.2">
      <c r="C793" s="19"/>
      <c r="D793" s="19"/>
    </row>
    <row r="794" spans="3:4" x14ac:dyDescent="0.2">
      <c r="C794" s="19"/>
      <c r="D794" s="19"/>
    </row>
    <row r="795" spans="3:4" x14ac:dyDescent="0.2">
      <c r="C795" s="19"/>
      <c r="D795" s="19"/>
    </row>
    <row r="796" spans="3:4" x14ac:dyDescent="0.2">
      <c r="C796" s="19"/>
      <c r="D796" s="19"/>
    </row>
    <row r="797" spans="3:4" x14ac:dyDescent="0.2">
      <c r="C797" s="19"/>
      <c r="D797" s="19"/>
    </row>
    <row r="798" spans="3:4" x14ac:dyDescent="0.2">
      <c r="C798" s="19"/>
      <c r="D798" s="19"/>
    </row>
    <row r="799" spans="3:4" x14ac:dyDescent="0.2">
      <c r="C799" s="19"/>
      <c r="D799" s="19"/>
    </row>
    <row r="800" spans="3:4" x14ac:dyDescent="0.2">
      <c r="C800" s="19"/>
      <c r="D800" s="19"/>
    </row>
    <row r="801" spans="3:4" x14ac:dyDescent="0.2">
      <c r="C801" s="19"/>
      <c r="D801" s="19"/>
    </row>
    <row r="802" spans="3:4" x14ac:dyDescent="0.2">
      <c r="C802" s="19"/>
      <c r="D802" s="19"/>
    </row>
    <row r="803" spans="3:4" x14ac:dyDescent="0.2">
      <c r="C803" s="19"/>
      <c r="D803" s="19"/>
    </row>
    <row r="804" spans="3:4" x14ac:dyDescent="0.2">
      <c r="C804" s="19"/>
      <c r="D804" s="19"/>
    </row>
    <row r="805" spans="3:4" x14ac:dyDescent="0.2">
      <c r="C805" s="19"/>
      <c r="D805" s="19"/>
    </row>
    <row r="806" spans="3:4" x14ac:dyDescent="0.2">
      <c r="C806" s="19"/>
      <c r="D806" s="19"/>
    </row>
    <row r="807" spans="3:4" x14ac:dyDescent="0.2">
      <c r="C807" s="19"/>
      <c r="D807" s="19"/>
    </row>
    <row r="808" spans="3:4" x14ac:dyDescent="0.2">
      <c r="C808" s="19"/>
      <c r="D808" s="19"/>
    </row>
    <row r="809" spans="3:4" x14ac:dyDescent="0.2">
      <c r="C809" s="19"/>
      <c r="D809" s="19"/>
    </row>
    <row r="810" spans="3:4" x14ac:dyDescent="0.2">
      <c r="C810" s="19"/>
      <c r="D810" s="19"/>
    </row>
    <row r="811" spans="3:4" x14ac:dyDescent="0.2">
      <c r="C811" s="19"/>
      <c r="D811" s="19"/>
    </row>
    <row r="812" spans="3:4" x14ac:dyDescent="0.2">
      <c r="C812" s="19"/>
      <c r="D812" s="19"/>
    </row>
    <row r="813" spans="3:4" x14ac:dyDescent="0.2">
      <c r="C813" s="19"/>
      <c r="D813" s="19"/>
    </row>
    <row r="814" spans="3:4" x14ac:dyDescent="0.2">
      <c r="C814" s="19"/>
      <c r="D814" s="19"/>
    </row>
    <row r="815" spans="3:4" x14ac:dyDescent="0.2">
      <c r="C815" s="19"/>
      <c r="D815" s="19"/>
    </row>
    <row r="816" spans="3:4" x14ac:dyDescent="0.2">
      <c r="C816" s="19"/>
      <c r="D816" s="19"/>
    </row>
    <row r="817" spans="3:4" x14ac:dyDescent="0.2">
      <c r="C817" s="19"/>
      <c r="D817" s="19"/>
    </row>
    <row r="818" spans="3:4" x14ac:dyDescent="0.2">
      <c r="C818" s="19"/>
      <c r="D818" s="19"/>
    </row>
    <row r="819" spans="3:4" x14ac:dyDescent="0.2">
      <c r="C819" s="19"/>
      <c r="D819" s="19"/>
    </row>
    <row r="820" spans="3:4" x14ac:dyDescent="0.2">
      <c r="C820" s="19"/>
      <c r="D820" s="19"/>
    </row>
    <row r="821" spans="3:4" x14ac:dyDescent="0.2">
      <c r="C821" s="19"/>
      <c r="D821" s="19"/>
    </row>
    <row r="822" spans="3:4" x14ac:dyDescent="0.2">
      <c r="C822" s="19"/>
      <c r="D822" s="19"/>
    </row>
    <row r="823" spans="3:4" x14ac:dyDescent="0.2">
      <c r="C823" s="19"/>
      <c r="D823" s="19"/>
    </row>
    <row r="824" spans="3:4" x14ac:dyDescent="0.2">
      <c r="C824" s="19"/>
      <c r="D824" s="19"/>
    </row>
    <row r="825" spans="3:4" x14ac:dyDescent="0.2">
      <c r="C825" s="19"/>
      <c r="D825" s="19"/>
    </row>
    <row r="826" spans="3:4" x14ac:dyDescent="0.2">
      <c r="C826" s="19"/>
      <c r="D826" s="19"/>
    </row>
    <row r="827" spans="3:4" x14ac:dyDescent="0.2">
      <c r="C827" s="19"/>
      <c r="D827" s="19"/>
    </row>
    <row r="828" spans="3:4" x14ac:dyDescent="0.2">
      <c r="C828" s="19"/>
      <c r="D828" s="19"/>
    </row>
    <row r="829" spans="3:4" x14ac:dyDescent="0.2">
      <c r="C829" s="19"/>
      <c r="D829" s="19"/>
    </row>
    <row r="830" spans="3:4" x14ac:dyDescent="0.2">
      <c r="C830" s="19"/>
      <c r="D830" s="19"/>
    </row>
    <row r="831" spans="3:4" x14ac:dyDescent="0.2">
      <c r="C831" s="19"/>
      <c r="D831" s="19"/>
    </row>
    <row r="832" spans="3:4" x14ac:dyDescent="0.2">
      <c r="C832" s="19"/>
      <c r="D832" s="19"/>
    </row>
    <row r="833" spans="3:4" x14ac:dyDescent="0.2">
      <c r="C833" s="19"/>
      <c r="D833" s="19"/>
    </row>
    <row r="834" spans="3:4" x14ac:dyDescent="0.2">
      <c r="C834" s="19"/>
      <c r="D834" s="19"/>
    </row>
    <row r="835" spans="3:4" x14ac:dyDescent="0.2">
      <c r="C835" s="19"/>
      <c r="D835" s="19"/>
    </row>
    <row r="836" spans="3:4" x14ac:dyDescent="0.2">
      <c r="C836" s="19"/>
      <c r="D836" s="19"/>
    </row>
    <row r="837" spans="3:4" x14ac:dyDescent="0.2">
      <c r="C837" s="19"/>
      <c r="D837" s="19"/>
    </row>
    <row r="838" spans="3:4" x14ac:dyDescent="0.2">
      <c r="C838" s="19"/>
      <c r="D838" s="19"/>
    </row>
    <row r="839" spans="3:4" x14ac:dyDescent="0.2">
      <c r="C839" s="19"/>
      <c r="D839" s="19"/>
    </row>
    <row r="840" spans="3:4" x14ac:dyDescent="0.2">
      <c r="C840" s="19"/>
      <c r="D840" s="19"/>
    </row>
    <row r="841" spans="3:4" x14ac:dyDescent="0.2">
      <c r="C841" s="19"/>
      <c r="D841" s="19"/>
    </row>
    <row r="842" spans="3:4" x14ac:dyDescent="0.2">
      <c r="C842" s="19"/>
      <c r="D842" s="19"/>
    </row>
    <row r="843" spans="3:4" x14ac:dyDescent="0.2">
      <c r="C843" s="19"/>
      <c r="D843" s="19"/>
    </row>
    <row r="844" spans="3:4" x14ac:dyDescent="0.2">
      <c r="C844" s="19"/>
      <c r="D844" s="19"/>
    </row>
    <row r="845" spans="3:4" x14ac:dyDescent="0.2">
      <c r="C845" s="19"/>
      <c r="D845" s="19"/>
    </row>
    <row r="846" spans="3:4" x14ac:dyDescent="0.2">
      <c r="C846" s="19"/>
      <c r="D846" s="19"/>
    </row>
    <row r="847" spans="3:4" x14ac:dyDescent="0.2">
      <c r="C847" s="19"/>
      <c r="D847" s="19"/>
    </row>
    <row r="848" spans="3:4" x14ac:dyDescent="0.2">
      <c r="C848" s="19"/>
      <c r="D848" s="19"/>
    </row>
    <row r="849" spans="3:4" x14ac:dyDescent="0.2">
      <c r="C849" s="19"/>
      <c r="D849" s="19"/>
    </row>
    <row r="850" spans="3:4" x14ac:dyDescent="0.2">
      <c r="C850" s="19"/>
      <c r="D850" s="19"/>
    </row>
    <row r="851" spans="3:4" x14ac:dyDescent="0.2">
      <c r="C851" s="19"/>
      <c r="D851" s="19"/>
    </row>
    <row r="852" spans="3:4" x14ac:dyDescent="0.2">
      <c r="C852" s="19"/>
      <c r="D852" s="19"/>
    </row>
    <row r="853" spans="3:4" x14ac:dyDescent="0.2">
      <c r="C853" s="19"/>
      <c r="D853" s="19"/>
    </row>
    <row r="854" spans="3:4" x14ac:dyDescent="0.2">
      <c r="C854" s="19"/>
      <c r="D854" s="19"/>
    </row>
    <row r="855" spans="3:4" x14ac:dyDescent="0.2">
      <c r="C855" s="19"/>
      <c r="D855" s="19"/>
    </row>
    <row r="856" spans="3:4" x14ac:dyDescent="0.2">
      <c r="C856" s="19"/>
      <c r="D856" s="19"/>
    </row>
    <row r="857" spans="3:4" x14ac:dyDescent="0.2">
      <c r="C857" s="19"/>
      <c r="D857" s="19"/>
    </row>
    <row r="858" spans="3:4" x14ac:dyDescent="0.2">
      <c r="C858" s="19"/>
      <c r="D858" s="19"/>
    </row>
    <row r="859" spans="3:4" x14ac:dyDescent="0.2">
      <c r="C859" s="19"/>
      <c r="D859" s="19"/>
    </row>
    <row r="860" spans="3:4" x14ac:dyDescent="0.2">
      <c r="C860" s="19"/>
      <c r="D860" s="19"/>
    </row>
    <row r="861" spans="3:4" x14ac:dyDescent="0.2">
      <c r="C861" s="19"/>
      <c r="D861" s="19"/>
    </row>
    <row r="862" spans="3:4" x14ac:dyDescent="0.2">
      <c r="C862" s="19"/>
      <c r="D862" s="19"/>
    </row>
    <row r="863" spans="3:4" x14ac:dyDescent="0.2">
      <c r="C863" s="19"/>
      <c r="D863" s="19"/>
    </row>
    <row r="864" spans="3:4" x14ac:dyDescent="0.2">
      <c r="C864" s="19"/>
      <c r="D864" s="19"/>
    </row>
    <row r="865" spans="3:4" x14ac:dyDescent="0.2">
      <c r="C865" s="19"/>
      <c r="D865" s="19"/>
    </row>
    <row r="866" spans="3:4" x14ac:dyDescent="0.2">
      <c r="C866" s="19"/>
      <c r="D866" s="19"/>
    </row>
    <row r="867" spans="3:4" x14ac:dyDescent="0.2">
      <c r="C867" s="19"/>
      <c r="D867" s="19"/>
    </row>
    <row r="868" spans="3:4" x14ac:dyDescent="0.2">
      <c r="C868" s="19"/>
      <c r="D868" s="19"/>
    </row>
    <row r="869" spans="3:4" x14ac:dyDescent="0.2">
      <c r="C869" s="19"/>
      <c r="D869" s="19"/>
    </row>
    <row r="870" spans="3:4" x14ac:dyDescent="0.2">
      <c r="C870" s="19"/>
      <c r="D870" s="19"/>
    </row>
    <row r="871" spans="3:4" x14ac:dyDescent="0.2">
      <c r="C871" s="19"/>
      <c r="D871" s="19"/>
    </row>
    <row r="872" spans="3:4" x14ac:dyDescent="0.2">
      <c r="C872" s="19"/>
      <c r="D872" s="19"/>
    </row>
    <row r="873" spans="3:4" x14ac:dyDescent="0.2">
      <c r="C873" s="19"/>
      <c r="D873" s="19"/>
    </row>
    <row r="874" spans="3:4" x14ac:dyDescent="0.2">
      <c r="C874" s="19"/>
      <c r="D874" s="19"/>
    </row>
    <row r="875" spans="3:4" x14ac:dyDescent="0.2">
      <c r="C875" s="19"/>
      <c r="D875" s="19"/>
    </row>
    <row r="876" spans="3:4" x14ac:dyDescent="0.2">
      <c r="C876" s="19"/>
      <c r="D876" s="19"/>
    </row>
    <row r="877" spans="3:4" x14ac:dyDescent="0.2">
      <c r="C877" s="19"/>
      <c r="D877" s="19"/>
    </row>
    <row r="878" spans="3:4" x14ac:dyDescent="0.2">
      <c r="C878" s="19"/>
      <c r="D878" s="19"/>
    </row>
    <row r="879" spans="3:4" x14ac:dyDescent="0.2">
      <c r="C879" s="19"/>
      <c r="D879" s="19"/>
    </row>
    <row r="880" spans="3:4" x14ac:dyDescent="0.2">
      <c r="C880" s="19"/>
      <c r="D880" s="19"/>
    </row>
    <row r="881" spans="3:4" x14ac:dyDescent="0.2">
      <c r="C881" s="19"/>
      <c r="D881" s="19"/>
    </row>
    <row r="882" spans="3:4" x14ac:dyDescent="0.2">
      <c r="C882" s="19"/>
      <c r="D882" s="19"/>
    </row>
    <row r="883" spans="3:4" x14ac:dyDescent="0.2">
      <c r="C883" s="19"/>
      <c r="D883" s="19"/>
    </row>
    <row r="884" spans="3:4" x14ac:dyDescent="0.2">
      <c r="C884" s="19"/>
      <c r="D884" s="19"/>
    </row>
    <row r="885" spans="3:4" x14ac:dyDescent="0.2">
      <c r="C885" s="19"/>
      <c r="D885" s="19"/>
    </row>
    <row r="886" spans="3:4" x14ac:dyDescent="0.2">
      <c r="C886" s="19"/>
      <c r="D886" s="19"/>
    </row>
    <row r="887" spans="3:4" x14ac:dyDescent="0.2">
      <c r="C887" s="19"/>
      <c r="D887" s="19"/>
    </row>
    <row r="888" spans="3:4" x14ac:dyDescent="0.2">
      <c r="C888" s="19"/>
      <c r="D888" s="19"/>
    </row>
    <row r="889" spans="3:4" x14ac:dyDescent="0.2">
      <c r="C889" s="19"/>
      <c r="D889" s="19"/>
    </row>
    <row r="890" spans="3:4" x14ac:dyDescent="0.2">
      <c r="C890" s="19"/>
      <c r="D890" s="19"/>
    </row>
    <row r="891" spans="3:4" x14ac:dyDescent="0.2">
      <c r="C891" s="19"/>
      <c r="D891" s="19"/>
    </row>
    <row r="892" spans="3:4" x14ac:dyDescent="0.2">
      <c r="C892" s="19"/>
      <c r="D892" s="19"/>
    </row>
    <row r="893" spans="3:4" x14ac:dyDescent="0.2">
      <c r="C893" s="19"/>
      <c r="D893" s="19"/>
    </row>
    <row r="894" spans="3:4" x14ac:dyDescent="0.2">
      <c r="C894" s="19"/>
      <c r="D894" s="19"/>
    </row>
    <row r="895" spans="3:4" x14ac:dyDescent="0.2">
      <c r="C895" s="19"/>
      <c r="D895" s="19"/>
    </row>
    <row r="896" spans="3:4" x14ac:dyDescent="0.2">
      <c r="C896" s="19"/>
      <c r="D896" s="19"/>
    </row>
    <row r="897" spans="3:4" x14ac:dyDescent="0.2">
      <c r="C897" s="19"/>
      <c r="D897" s="19"/>
    </row>
    <row r="898" spans="3:4" x14ac:dyDescent="0.2">
      <c r="C898" s="19"/>
      <c r="D898" s="19"/>
    </row>
    <row r="899" spans="3:4" x14ac:dyDescent="0.2">
      <c r="C899" s="19"/>
      <c r="D899" s="19"/>
    </row>
    <row r="900" spans="3:4" x14ac:dyDescent="0.2">
      <c r="C900" s="19"/>
      <c r="D900" s="19"/>
    </row>
    <row r="901" spans="3:4" x14ac:dyDescent="0.2">
      <c r="C901" s="19"/>
      <c r="D901" s="19"/>
    </row>
    <row r="902" spans="3:4" x14ac:dyDescent="0.2">
      <c r="C902" s="19"/>
      <c r="D902" s="19"/>
    </row>
    <row r="903" spans="3:4" x14ac:dyDescent="0.2">
      <c r="C903" s="19"/>
      <c r="D903" s="19"/>
    </row>
    <row r="904" spans="3:4" x14ac:dyDescent="0.2">
      <c r="C904" s="19"/>
      <c r="D904" s="19"/>
    </row>
    <row r="905" spans="3:4" x14ac:dyDescent="0.2">
      <c r="C905" s="19"/>
      <c r="D905" s="19"/>
    </row>
    <row r="906" spans="3:4" x14ac:dyDescent="0.2">
      <c r="C906" s="19"/>
      <c r="D906" s="19"/>
    </row>
    <row r="907" spans="3:4" x14ac:dyDescent="0.2">
      <c r="C907" s="19"/>
      <c r="D907" s="19"/>
    </row>
    <row r="908" spans="3:4" x14ac:dyDescent="0.2">
      <c r="C908" s="19"/>
      <c r="D908" s="19"/>
    </row>
    <row r="909" spans="3:4" x14ac:dyDescent="0.2">
      <c r="C909" s="19"/>
      <c r="D909" s="19"/>
    </row>
    <row r="910" spans="3:4" x14ac:dyDescent="0.2">
      <c r="C910" s="19"/>
      <c r="D910" s="19"/>
    </row>
    <row r="911" spans="3:4" x14ac:dyDescent="0.2">
      <c r="C911" s="19"/>
      <c r="D911" s="19"/>
    </row>
    <row r="912" spans="3:4" x14ac:dyDescent="0.2">
      <c r="C912" s="19"/>
      <c r="D912" s="19"/>
    </row>
    <row r="913" spans="3:4" x14ac:dyDescent="0.2">
      <c r="C913" s="19"/>
      <c r="D913" s="19"/>
    </row>
    <row r="914" spans="3:4" x14ac:dyDescent="0.2">
      <c r="C914" s="19"/>
      <c r="D914" s="19"/>
    </row>
    <row r="915" spans="3:4" x14ac:dyDescent="0.2">
      <c r="C915" s="19"/>
      <c r="D915" s="19"/>
    </row>
    <row r="916" spans="3:4" x14ac:dyDescent="0.2">
      <c r="C916" s="19"/>
      <c r="D916" s="19"/>
    </row>
    <row r="917" spans="3:4" x14ac:dyDescent="0.2">
      <c r="C917" s="19"/>
      <c r="D917" s="19"/>
    </row>
    <row r="918" spans="3:4" x14ac:dyDescent="0.2">
      <c r="C918" s="19"/>
      <c r="D918" s="19"/>
    </row>
    <row r="919" spans="3:4" x14ac:dyDescent="0.2">
      <c r="C919" s="19"/>
      <c r="D919" s="19"/>
    </row>
    <row r="920" spans="3:4" x14ac:dyDescent="0.2">
      <c r="C920" s="19"/>
      <c r="D920" s="19"/>
    </row>
    <row r="921" spans="3:4" x14ac:dyDescent="0.2">
      <c r="C921" s="19"/>
      <c r="D921" s="19"/>
    </row>
    <row r="922" spans="3:4" x14ac:dyDescent="0.2">
      <c r="C922" s="19"/>
      <c r="D922" s="19"/>
    </row>
    <row r="923" spans="3:4" x14ac:dyDescent="0.2">
      <c r="C923" s="19"/>
      <c r="D923" s="19"/>
    </row>
    <row r="924" spans="3:4" x14ac:dyDescent="0.2">
      <c r="C924" s="19"/>
      <c r="D924" s="19"/>
    </row>
    <row r="925" spans="3:4" x14ac:dyDescent="0.2">
      <c r="C925" s="19"/>
      <c r="D925" s="19"/>
    </row>
    <row r="926" spans="3:4" x14ac:dyDescent="0.2">
      <c r="C926" s="19"/>
      <c r="D926" s="19"/>
    </row>
    <row r="927" spans="3:4" x14ac:dyDescent="0.2">
      <c r="C927" s="19"/>
      <c r="D927" s="19"/>
    </row>
    <row r="928" spans="3:4" x14ac:dyDescent="0.2">
      <c r="C928" s="19"/>
      <c r="D928" s="19"/>
    </row>
    <row r="929" spans="3:4" x14ac:dyDescent="0.2">
      <c r="C929" s="19"/>
      <c r="D929" s="19"/>
    </row>
    <row r="930" spans="3:4" x14ac:dyDescent="0.2">
      <c r="C930" s="19"/>
      <c r="D930" s="19"/>
    </row>
    <row r="931" spans="3:4" x14ac:dyDescent="0.2">
      <c r="C931" s="19"/>
      <c r="D931" s="19"/>
    </row>
    <row r="932" spans="3:4" x14ac:dyDescent="0.2">
      <c r="C932" s="19"/>
      <c r="D932" s="19"/>
    </row>
    <row r="933" spans="3:4" x14ac:dyDescent="0.2">
      <c r="C933" s="19"/>
      <c r="D933" s="19"/>
    </row>
    <row r="934" spans="3:4" x14ac:dyDescent="0.2">
      <c r="C934" s="19"/>
      <c r="D934" s="19"/>
    </row>
    <row r="935" spans="3:4" x14ac:dyDescent="0.2">
      <c r="C935" s="19"/>
      <c r="D935" s="19"/>
    </row>
    <row r="936" spans="3:4" x14ac:dyDescent="0.2">
      <c r="C936" s="19"/>
      <c r="D936" s="19"/>
    </row>
    <row r="937" spans="3:4" x14ac:dyDescent="0.2">
      <c r="C937" s="19"/>
      <c r="D937" s="19"/>
    </row>
    <row r="938" spans="3:4" x14ac:dyDescent="0.2">
      <c r="C938" s="19"/>
      <c r="D938" s="19"/>
    </row>
    <row r="939" spans="3:4" x14ac:dyDescent="0.2">
      <c r="C939" s="19"/>
      <c r="D939" s="19"/>
    </row>
    <row r="940" spans="3:4" x14ac:dyDescent="0.2">
      <c r="C940" s="19"/>
      <c r="D940" s="19"/>
    </row>
    <row r="941" spans="3:4" x14ac:dyDescent="0.2">
      <c r="C941" s="19"/>
      <c r="D941" s="19"/>
    </row>
    <row r="942" spans="3:4" x14ac:dyDescent="0.2">
      <c r="C942" s="19"/>
      <c r="D942" s="19"/>
    </row>
    <row r="943" spans="3:4" x14ac:dyDescent="0.2">
      <c r="C943" s="19"/>
      <c r="D943" s="19"/>
    </row>
    <row r="944" spans="3:4" x14ac:dyDescent="0.2">
      <c r="C944" s="19"/>
      <c r="D944" s="19"/>
    </row>
    <row r="945" spans="3:4" x14ac:dyDescent="0.2">
      <c r="C945" s="19"/>
      <c r="D945" s="19"/>
    </row>
    <row r="946" spans="3:4" x14ac:dyDescent="0.2">
      <c r="C946" s="19"/>
      <c r="D946" s="19"/>
    </row>
    <row r="947" spans="3:4" x14ac:dyDescent="0.2">
      <c r="C947" s="19"/>
      <c r="D947" s="19"/>
    </row>
    <row r="948" spans="3:4" x14ac:dyDescent="0.2">
      <c r="C948" s="19"/>
      <c r="D948" s="19"/>
    </row>
    <row r="949" spans="3:4" x14ac:dyDescent="0.2">
      <c r="C949" s="19"/>
      <c r="D949" s="19"/>
    </row>
    <row r="950" spans="3:4" x14ac:dyDescent="0.2">
      <c r="C950" s="19"/>
      <c r="D950" s="19"/>
    </row>
    <row r="951" spans="3:4" x14ac:dyDescent="0.2">
      <c r="C951" s="19"/>
      <c r="D951" s="19"/>
    </row>
    <row r="952" spans="3:4" x14ac:dyDescent="0.2">
      <c r="C952" s="19"/>
      <c r="D952" s="19"/>
    </row>
    <row r="953" spans="3:4" x14ac:dyDescent="0.2">
      <c r="C953" s="19"/>
      <c r="D953" s="19"/>
    </row>
    <row r="954" spans="3:4" x14ac:dyDescent="0.2">
      <c r="C954" s="19"/>
      <c r="D954" s="19"/>
    </row>
    <row r="955" spans="3:4" x14ac:dyDescent="0.2">
      <c r="C955" s="19"/>
      <c r="D955" s="19"/>
    </row>
    <row r="956" spans="3:4" x14ac:dyDescent="0.2">
      <c r="C956" s="19"/>
      <c r="D956" s="19"/>
    </row>
    <row r="957" spans="3:4" x14ac:dyDescent="0.2">
      <c r="C957" s="19"/>
      <c r="D957" s="19"/>
    </row>
    <row r="958" spans="3:4" x14ac:dyDescent="0.2">
      <c r="C958" s="19"/>
      <c r="D958" s="19"/>
    </row>
    <row r="959" spans="3:4" x14ac:dyDescent="0.2">
      <c r="C959" s="19"/>
      <c r="D959" s="19"/>
    </row>
    <row r="960" spans="3:4" x14ac:dyDescent="0.2">
      <c r="C960" s="19"/>
      <c r="D960" s="19"/>
    </row>
    <row r="961" spans="3:4" x14ac:dyDescent="0.2">
      <c r="C961" s="19"/>
      <c r="D961" s="19"/>
    </row>
    <row r="962" spans="3:4" x14ac:dyDescent="0.2">
      <c r="C962" s="19"/>
      <c r="D962" s="19"/>
    </row>
    <row r="963" spans="3:4" x14ac:dyDescent="0.2">
      <c r="C963" s="19"/>
      <c r="D963" s="19"/>
    </row>
    <row r="964" spans="3:4" x14ac:dyDescent="0.2">
      <c r="C964" s="19"/>
      <c r="D964" s="19"/>
    </row>
    <row r="965" spans="3:4" x14ac:dyDescent="0.2">
      <c r="C965" s="19"/>
      <c r="D965" s="19"/>
    </row>
    <row r="966" spans="3:4" x14ac:dyDescent="0.2">
      <c r="C966" s="19"/>
      <c r="D966" s="19"/>
    </row>
    <row r="967" spans="3:4" x14ac:dyDescent="0.2">
      <c r="C967" s="19"/>
      <c r="D967" s="19"/>
    </row>
    <row r="968" spans="3:4" x14ac:dyDescent="0.2">
      <c r="C968" s="19"/>
      <c r="D968" s="19"/>
    </row>
    <row r="969" spans="3:4" x14ac:dyDescent="0.2">
      <c r="C969" s="19"/>
      <c r="D969" s="19"/>
    </row>
    <row r="970" spans="3:4" x14ac:dyDescent="0.2">
      <c r="C970" s="19"/>
      <c r="D970" s="19"/>
    </row>
    <row r="971" spans="3:4" x14ac:dyDescent="0.2">
      <c r="C971" s="19"/>
      <c r="D971" s="19"/>
    </row>
    <row r="972" spans="3:4" x14ac:dyDescent="0.2">
      <c r="C972" s="19"/>
      <c r="D972" s="19"/>
    </row>
    <row r="973" spans="3:4" x14ac:dyDescent="0.2">
      <c r="C973" s="19"/>
      <c r="D973" s="19"/>
    </row>
    <row r="974" spans="3:4" x14ac:dyDescent="0.2">
      <c r="C974" s="19"/>
      <c r="D974" s="19"/>
    </row>
    <row r="975" spans="3:4" x14ac:dyDescent="0.2">
      <c r="C975" s="19"/>
      <c r="D975" s="19"/>
    </row>
    <row r="976" spans="3:4" x14ac:dyDescent="0.2">
      <c r="C976" s="19"/>
      <c r="D976" s="19"/>
    </row>
    <row r="977" spans="3:4" x14ac:dyDescent="0.2">
      <c r="C977" s="19"/>
      <c r="D977" s="19"/>
    </row>
    <row r="978" spans="3:4" x14ac:dyDescent="0.2">
      <c r="C978" s="19"/>
      <c r="D978" s="19"/>
    </row>
    <row r="979" spans="3:4" x14ac:dyDescent="0.2">
      <c r="C979" s="19"/>
      <c r="D979" s="19"/>
    </row>
    <row r="980" spans="3:4" x14ac:dyDescent="0.2">
      <c r="C980" s="19"/>
      <c r="D980" s="19"/>
    </row>
    <row r="981" spans="3:4" x14ac:dyDescent="0.2">
      <c r="C981" s="19"/>
      <c r="D981" s="19"/>
    </row>
    <row r="982" spans="3:4" x14ac:dyDescent="0.2">
      <c r="C982" s="19"/>
      <c r="D982" s="19"/>
    </row>
    <row r="983" spans="3:4" x14ac:dyDescent="0.2">
      <c r="C983" s="19"/>
      <c r="D983" s="19"/>
    </row>
    <row r="984" spans="3:4" x14ac:dyDescent="0.2">
      <c r="C984" s="19"/>
      <c r="D984" s="19"/>
    </row>
    <row r="985" spans="3:4" x14ac:dyDescent="0.2">
      <c r="C985" s="19"/>
      <c r="D985" s="19"/>
    </row>
    <row r="986" spans="3:4" x14ac:dyDescent="0.2">
      <c r="C986" s="19"/>
      <c r="D986" s="19"/>
    </row>
    <row r="987" spans="3:4" x14ac:dyDescent="0.2">
      <c r="C987" s="19"/>
      <c r="D987" s="19"/>
    </row>
    <row r="988" spans="3:4" x14ac:dyDescent="0.2">
      <c r="C988" s="19"/>
      <c r="D988" s="19"/>
    </row>
    <row r="989" spans="3:4" x14ac:dyDescent="0.2">
      <c r="C989" s="19"/>
      <c r="D989" s="19"/>
    </row>
    <row r="990" spans="3:4" x14ac:dyDescent="0.2">
      <c r="C990" s="19"/>
      <c r="D990" s="19"/>
    </row>
    <row r="991" spans="3:4" x14ac:dyDescent="0.2">
      <c r="C991" s="19"/>
      <c r="D991" s="19"/>
    </row>
    <row r="992" spans="3:4" x14ac:dyDescent="0.2">
      <c r="C992" s="19"/>
      <c r="D992" s="19"/>
    </row>
    <row r="993" spans="3:4" x14ac:dyDescent="0.2">
      <c r="C993" s="19"/>
      <c r="D993" s="19"/>
    </row>
    <row r="994" spans="3:4" x14ac:dyDescent="0.2">
      <c r="C994" s="19"/>
      <c r="D994" s="19"/>
    </row>
    <row r="995" spans="3:4" x14ac:dyDescent="0.2">
      <c r="C995" s="19"/>
      <c r="D995" s="19"/>
    </row>
    <row r="996" spans="3:4" x14ac:dyDescent="0.2">
      <c r="C996" s="19"/>
      <c r="D996" s="19"/>
    </row>
    <row r="997" spans="3:4" x14ac:dyDescent="0.2">
      <c r="C997" s="19"/>
      <c r="D997" s="19"/>
    </row>
    <row r="998" spans="3:4" x14ac:dyDescent="0.2">
      <c r="C998" s="19"/>
      <c r="D998" s="19"/>
    </row>
    <row r="999" spans="3:4" x14ac:dyDescent="0.2">
      <c r="C999" s="19"/>
      <c r="D999" s="19"/>
    </row>
    <row r="1000" spans="3:4" x14ac:dyDescent="0.2">
      <c r="C1000" s="19"/>
      <c r="D1000" s="19"/>
    </row>
    <row r="1001" spans="3:4" x14ac:dyDescent="0.2">
      <c r="C1001" s="19"/>
      <c r="D1001" s="19"/>
    </row>
    <row r="1002" spans="3:4" x14ac:dyDescent="0.2">
      <c r="C1002" s="19"/>
      <c r="D1002" s="19"/>
    </row>
    <row r="1003" spans="3:4" x14ac:dyDescent="0.2">
      <c r="C1003" s="19"/>
      <c r="D1003" s="19"/>
    </row>
    <row r="1004" spans="3:4" x14ac:dyDescent="0.2">
      <c r="C1004" s="19"/>
      <c r="D1004" s="19"/>
    </row>
    <row r="1005" spans="3:4" x14ac:dyDescent="0.2">
      <c r="C1005" s="19"/>
      <c r="D1005" s="19"/>
    </row>
    <row r="1006" spans="3:4" x14ac:dyDescent="0.2">
      <c r="C1006" s="19"/>
      <c r="D1006" s="19"/>
    </row>
    <row r="1007" spans="3:4" x14ac:dyDescent="0.2">
      <c r="C1007" s="19"/>
      <c r="D1007" s="19"/>
    </row>
    <row r="1008" spans="3:4" x14ac:dyDescent="0.2">
      <c r="C1008" s="19"/>
      <c r="D1008" s="19"/>
    </row>
    <row r="1009" spans="3:4" x14ac:dyDescent="0.2">
      <c r="C1009" s="19"/>
      <c r="D1009" s="19"/>
    </row>
    <row r="1010" spans="3:4" x14ac:dyDescent="0.2">
      <c r="C1010" s="19"/>
      <c r="D1010" s="19"/>
    </row>
    <row r="1011" spans="3:4" x14ac:dyDescent="0.2">
      <c r="C1011" s="19"/>
      <c r="D1011" s="19"/>
    </row>
    <row r="1012" spans="3:4" x14ac:dyDescent="0.2">
      <c r="C1012" s="19"/>
      <c r="D1012" s="19"/>
    </row>
    <row r="1013" spans="3:4" x14ac:dyDescent="0.2">
      <c r="C1013" s="19"/>
      <c r="D1013" s="19"/>
    </row>
    <row r="1014" spans="3:4" x14ac:dyDescent="0.2">
      <c r="C1014" s="19"/>
      <c r="D1014" s="19"/>
    </row>
    <row r="1015" spans="3:4" x14ac:dyDescent="0.2">
      <c r="C1015" s="19"/>
      <c r="D1015" s="19"/>
    </row>
    <row r="1016" spans="3:4" x14ac:dyDescent="0.2">
      <c r="C1016" s="19"/>
      <c r="D1016" s="19"/>
    </row>
    <row r="1017" spans="3:4" x14ac:dyDescent="0.2">
      <c r="C1017" s="19"/>
      <c r="D1017" s="19"/>
    </row>
    <row r="1018" spans="3:4" x14ac:dyDescent="0.2">
      <c r="C1018" s="19"/>
      <c r="D1018" s="19"/>
    </row>
    <row r="1019" spans="3:4" x14ac:dyDescent="0.2">
      <c r="C1019" s="19"/>
      <c r="D1019" s="19"/>
    </row>
    <row r="1020" spans="3:4" x14ac:dyDescent="0.2">
      <c r="C1020" s="19"/>
      <c r="D1020" s="19"/>
    </row>
    <row r="1021" spans="3:4" x14ac:dyDescent="0.2">
      <c r="C1021" s="19"/>
      <c r="D1021" s="19"/>
    </row>
    <row r="1022" spans="3:4" x14ac:dyDescent="0.2">
      <c r="C1022" s="19"/>
      <c r="D1022" s="19"/>
    </row>
    <row r="1023" spans="3:4" x14ac:dyDescent="0.2">
      <c r="C1023" s="19"/>
      <c r="D1023" s="19"/>
    </row>
    <row r="1024" spans="3:4" x14ac:dyDescent="0.2">
      <c r="C1024" s="19"/>
      <c r="D1024" s="19"/>
    </row>
    <row r="1025" spans="3:4" x14ac:dyDescent="0.2">
      <c r="C1025" s="19"/>
      <c r="D1025" s="19"/>
    </row>
    <row r="1026" spans="3:4" x14ac:dyDescent="0.2">
      <c r="C1026" s="19"/>
      <c r="D1026" s="19"/>
    </row>
    <row r="1027" spans="3:4" x14ac:dyDescent="0.2">
      <c r="C1027" s="19"/>
      <c r="D1027" s="19"/>
    </row>
    <row r="1028" spans="3:4" x14ac:dyDescent="0.2">
      <c r="C1028" s="19"/>
      <c r="D1028" s="19"/>
    </row>
    <row r="1029" spans="3:4" x14ac:dyDescent="0.2">
      <c r="C1029" s="19"/>
      <c r="D1029" s="19"/>
    </row>
    <row r="1030" spans="3:4" x14ac:dyDescent="0.2">
      <c r="C1030" s="19"/>
      <c r="D1030" s="19"/>
    </row>
    <row r="1031" spans="3:4" x14ac:dyDescent="0.2">
      <c r="C1031" s="19"/>
      <c r="D1031" s="19"/>
    </row>
    <row r="1032" spans="3:4" x14ac:dyDescent="0.2">
      <c r="C1032" s="19"/>
      <c r="D1032" s="19"/>
    </row>
    <row r="1033" spans="3:4" x14ac:dyDescent="0.2">
      <c r="C1033" s="19"/>
      <c r="D1033" s="19"/>
    </row>
    <row r="1034" spans="3:4" x14ac:dyDescent="0.2">
      <c r="C1034" s="19"/>
      <c r="D1034" s="19"/>
    </row>
    <row r="1035" spans="3:4" x14ac:dyDescent="0.2">
      <c r="C1035" s="19"/>
      <c r="D1035" s="19"/>
    </row>
    <row r="1036" spans="3:4" x14ac:dyDescent="0.2">
      <c r="C1036" s="19"/>
      <c r="D1036" s="19"/>
    </row>
    <row r="1037" spans="3:4" x14ac:dyDescent="0.2">
      <c r="C1037" s="19"/>
      <c r="D1037" s="19"/>
    </row>
    <row r="1038" spans="3:4" x14ac:dyDescent="0.2">
      <c r="C1038" s="19"/>
      <c r="D1038" s="19"/>
    </row>
    <row r="1039" spans="3:4" x14ac:dyDescent="0.2">
      <c r="C1039" s="19"/>
      <c r="D1039" s="19"/>
    </row>
    <row r="1040" spans="3:4" x14ac:dyDescent="0.2">
      <c r="C1040" s="19"/>
      <c r="D1040" s="19"/>
    </row>
    <row r="1041" spans="3:4" x14ac:dyDescent="0.2">
      <c r="C1041" s="19"/>
      <c r="D1041" s="19"/>
    </row>
    <row r="1042" spans="3:4" x14ac:dyDescent="0.2">
      <c r="C1042" s="19"/>
      <c r="D1042" s="19"/>
    </row>
    <row r="1043" spans="3:4" x14ac:dyDescent="0.2">
      <c r="C1043" s="19"/>
      <c r="D1043" s="19"/>
    </row>
    <row r="1044" spans="3:4" x14ac:dyDescent="0.2">
      <c r="C1044" s="19"/>
      <c r="D1044" s="19"/>
    </row>
    <row r="1045" spans="3:4" x14ac:dyDescent="0.2">
      <c r="C1045" s="19"/>
      <c r="D1045" s="19"/>
    </row>
    <row r="1046" spans="3:4" x14ac:dyDescent="0.2">
      <c r="C1046" s="19"/>
      <c r="D1046" s="19"/>
    </row>
    <row r="1047" spans="3:4" x14ac:dyDescent="0.2">
      <c r="C1047" s="19"/>
      <c r="D1047" s="19"/>
    </row>
    <row r="1048" spans="3:4" x14ac:dyDescent="0.2">
      <c r="C1048" s="19"/>
      <c r="D1048" s="19"/>
    </row>
    <row r="1049" spans="3:4" x14ac:dyDescent="0.2">
      <c r="C1049" s="19"/>
      <c r="D1049" s="19"/>
    </row>
    <row r="1050" spans="3:4" x14ac:dyDescent="0.2">
      <c r="C1050" s="19"/>
      <c r="D1050" s="19"/>
    </row>
    <row r="1051" spans="3:4" x14ac:dyDescent="0.2">
      <c r="C1051" s="19"/>
      <c r="D1051" s="19"/>
    </row>
    <row r="1052" spans="3:4" x14ac:dyDescent="0.2">
      <c r="C1052" s="19"/>
      <c r="D1052" s="19"/>
    </row>
    <row r="1053" spans="3:4" x14ac:dyDescent="0.2">
      <c r="C1053" s="19"/>
      <c r="D1053" s="19"/>
    </row>
    <row r="1054" spans="3:4" x14ac:dyDescent="0.2">
      <c r="C1054" s="19"/>
      <c r="D1054" s="19"/>
    </row>
    <row r="1055" spans="3:4" x14ac:dyDescent="0.2">
      <c r="C1055" s="19"/>
      <c r="D1055" s="19"/>
    </row>
    <row r="1056" spans="3:4" x14ac:dyDescent="0.2">
      <c r="C1056" s="19"/>
      <c r="D1056" s="19"/>
    </row>
    <row r="1057" spans="3:4" x14ac:dyDescent="0.2">
      <c r="C1057" s="19"/>
      <c r="D1057" s="19"/>
    </row>
    <row r="1058" spans="3:4" x14ac:dyDescent="0.2">
      <c r="C1058" s="19"/>
      <c r="D1058" s="19"/>
    </row>
    <row r="1059" spans="3:4" x14ac:dyDescent="0.2">
      <c r="C1059" s="19"/>
      <c r="D1059" s="19"/>
    </row>
    <row r="1060" spans="3:4" x14ac:dyDescent="0.2">
      <c r="C1060" s="19"/>
      <c r="D1060" s="19"/>
    </row>
    <row r="1061" spans="3:4" x14ac:dyDescent="0.2">
      <c r="C1061" s="19"/>
      <c r="D1061" s="19"/>
    </row>
    <row r="1062" spans="3:4" x14ac:dyDescent="0.2">
      <c r="C1062" s="19"/>
      <c r="D1062" s="19"/>
    </row>
    <row r="1063" spans="3:4" x14ac:dyDescent="0.2">
      <c r="C1063" s="19"/>
      <c r="D1063" s="19"/>
    </row>
    <row r="1064" spans="3:4" x14ac:dyDescent="0.2">
      <c r="C1064" s="19"/>
      <c r="D1064" s="19"/>
    </row>
    <row r="1065" spans="3:4" x14ac:dyDescent="0.2">
      <c r="C1065" s="19"/>
      <c r="D1065" s="19"/>
    </row>
    <row r="1066" spans="3:4" x14ac:dyDescent="0.2">
      <c r="C1066" s="19"/>
      <c r="D1066" s="19"/>
    </row>
    <row r="1067" spans="3:4" x14ac:dyDescent="0.2">
      <c r="C1067" s="19"/>
      <c r="D1067" s="19"/>
    </row>
    <row r="1068" spans="3:4" x14ac:dyDescent="0.2">
      <c r="C1068" s="19"/>
      <c r="D1068" s="19"/>
    </row>
    <row r="1069" spans="3:4" x14ac:dyDescent="0.2">
      <c r="C1069" s="19"/>
      <c r="D1069" s="19"/>
    </row>
    <row r="1070" spans="3:4" x14ac:dyDescent="0.2">
      <c r="C1070" s="19"/>
      <c r="D1070" s="19"/>
    </row>
    <row r="1071" spans="3:4" x14ac:dyDescent="0.2">
      <c r="C1071" s="19"/>
      <c r="D1071" s="19"/>
    </row>
    <row r="1072" spans="3:4" x14ac:dyDescent="0.2">
      <c r="C1072" s="19"/>
      <c r="D1072" s="19"/>
    </row>
    <row r="1073" spans="3:4" x14ac:dyDescent="0.2">
      <c r="C1073" s="19"/>
      <c r="D1073" s="19"/>
    </row>
    <row r="1074" spans="3:4" x14ac:dyDescent="0.2">
      <c r="C1074" s="19"/>
      <c r="D1074" s="19"/>
    </row>
    <row r="1075" spans="3:4" x14ac:dyDescent="0.2">
      <c r="C1075" s="19"/>
      <c r="D1075" s="19"/>
    </row>
    <row r="1076" spans="3:4" x14ac:dyDescent="0.2">
      <c r="C1076" s="19"/>
      <c r="D1076" s="19"/>
    </row>
    <row r="1077" spans="3:4" x14ac:dyDescent="0.2">
      <c r="C1077" s="19"/>
      <c r="D1077" s="19"/>
    </row>
    <row r="1078" spans="3:4" x14ac:dyDescent="0.2">
      <c r="C1078" s="19"/>
      <c r="D1078" s="19"/>
    </row>
    <row r="1079" spans="3:4" x14ac:dyDescent="0.2">
      <c r="C1079" s="19"/>
      <c r="D1079" s="19"/>
    </row>
    <row r="1080" spans="3:4" x14ac:dyDescent="0.2">
      <c r="C1080" s="19"/>
      <c r="D1080" s="19"/>
    </row>
    <row r="1081" spans="3:4" x14ac:dyDescent="0.2">
      <c r="C1081" s="19"/>
      <c r="D1081" s="19"/>
    </row>
    <row r="1082" spans="3:4" x14ac:dyDescent="0.2">
      <c r="C1082" s="19"/>
      <c r="D1082" s="19"/>
    </row>
    <row r="1083" spans="3:4" x14ac:dyDescent="0.2">
      <c r="C1083" s="19"/>
      <c r="D1083" s="19"/>
    </row>
    <row r="1084" spans="3:4" x14ac:dyDescent="0.2">
      <c r="C1084" s="19"/>
      <c r="D1084" s="19"/>
    </row>
    <row r="1085" spans="3:4" x14ac:dyDescent="0.2">
      <c r="C1085" s="19"/>
      <c r="D1085" s="19"/>
    </row>
    <row r="1086" spans="3:4" x14ac:dyDescent="0.2">
      <c r="C1086" s="19"/>
      <c r="D1086" s="19"/>
    </row>
    <row r="1087" spans="3:4" x14ac:dyDescent="0.2">
      <c r="C1087" s="19"/>
      <c r="D1087" s="19"/>
    </row>
    <row r="1088" spans="3:4" x14ac:dyDescent="0.2">
      <c r="C1088" s="19"/>
      <c r="D1088" s="19"/>
    </row>
    <row r="1089" spans="3:4" x14ac:dyDescent="0.2">
      <c r="C1089" s="19"/>
      <c r="D1089" s="19"/>
    </row>
    <row r="1090" spans="3:4" x14ac:dyDescent="0.2">
      <c r="C1090" s="19"/>
      <c r="D1090" s="19"/>
    </row>
    <row r="1091" spans="3:4" x14ac:dyDescent="0.2">
      <c r="C1091" s="19"/>
      <c r="D1091" s="19"/>
    </row>
    <row r="1092" spans="3:4" x14ac:dyDescent="0.2">
      <c r="C1092" s="19"/>
      <c r="D1092" s="19"/>
    </row>
    <row r="1093" spans="3:4" x14ac:dyDescent="0.2">
      <c r="C1093" s="19"/>
      <c r="D1093" s="19"/>
    </row>
    <row r="1094" spans="3:4" x14ac:dyDescent="0.2">
      <c r="C1094" s="19"/>
      <c r="D1094" s="19"/>
    </row>
    <row r="1095" spans="3:4" x14ac:dyDescent="0.2">
      <c r="C1095" s="19"/>
      <c r="D1095" s="19"/>
    </row>
    <row r="1096" spans="3:4" x14ac:dyDescent="0.2">
      <c r="C1096" s="19"/>
      <c r="D1096" s="19"/>
    </row>
    <row r="1097" spans="3:4" x14ac:dyDescent="0.2">
      <c r="C1097" s="19"/>
      <c r="D1097" s="19"/>
    </row>
    <row r="1098" spans="3:4" x14ac:dyDescent="0.2">
      <c r="C1098" s="19"/>
      <c r="D1098" s="19"/>
    </row>
    <row r="1099" spans="3:4" x14ac:dyDescent="0.2">
      <c r="C1099" s="19"/>
      <c r="D1099" s="19"/>
    </row>
    <row r="1100" spans="3:4" x14ac:dyDescent="0.2">
      <c r="C1100" s="19"/>
      <c r="D1100" s="19"/>
    </row>
    <row r="1101" spans="3:4" x14ac:dyDescent="0.2">
      <c r="C1101" s="19"/>
      <c r="D1101" s="19"/>
    </row>
    <row r="1102" spans="3:4" x14ac:dyDescent="0.2">
      <c r="C1102" s="19"/>
      <c r="D1102" s="19"/>
    </row>
    <row r="1103" spans="3:4" x14ac:dyDescent="0.2">
      <c r="C1103" s="19"/>
      <c r="D1103" s="19"/>
    </row>
    <row r="1104" spans="3:4" x14ac:dyDescent="0.2">
      <c r="C1104" s="19"/>
      <c r="D1104" s="19"/>
    </row>
    <row r="1105" spans="3:4" x14ac:dyDescent="0.2">
      <c r="C1105" s="19"/>
      <c r="D1105" s="19"/>
    </row>
    <row r="1106" spans="3:4" x14ac:dyDescent="0.2">
      <c r="C1106" s="19"/>
      <c r="D1106" s="19"/>
    </row>
    <row r="1107" spans="3:4" x14ac:dyDescent="0.2">
      <c r="C1107" s="19"/>
      <c r="D1107" s="19"/>
    </row>
    <row r="1108" spans="3:4" x14ac:dyDescent="0.2">
      <c r="C1108" s="19"/>
      <c r="D1108" s="19"/>
    </row>
    <row r="1109" spans="3:4" x14ac:dyDescent="0.2">
      <c r="C1109" s="19"/>
      <c r="D1109" s="19"/>
    </row>
    <row r="1110" spans="3:4" x14ac:dyDescent="0.2">
      <c r="C1110" s="19"/>
      <c r="D1110" s="19"/>
    </row>
    <row r="1111" spans="3:4" x14ac:dyDescent="0.2">
      <c r="C1111" s="19"/>
      <c r="D1111" s="19"/>
    </row>
    <row r="1112" spans="3:4" x14ac:dyDescent="0.2">
      <c r="C1112" s="19"/>
      <c r="D1112" s="19"/>
    </row>
    <row r="1113" spans="3:4" x14ac:dyDescent="0.2">
      <c r="C1113" s="19"/>
      <c r="D1113" s="19"/>
    </row>
    <row r="1114" spans="3:4" x14ac:dyDescent="0.2">
      <c r="C1114" s="19"/>
      <c r="D1114" s="19"/>
    </row>
    <row r="1115" spans="3:4" x14ac:dyDescent="0.2">
      <c r="C1115" s="19"/>
      <c r="D1115" s="19"/>
    </row>
    <row r="1116" spans="3:4" x14ac:dyDescent="0.2">
      <c r="C1116" s="19"/>
      <c r="D1116" s="19"/>
    </row>
    <row r="1117" spans="3:4" x14ac:dyDescent="0.2">
      <c r="C1117" s="19"/>
      <c r="D1117" s="19"/>
    </row>
    <row r="1118" spans="3:4" x14ac:dyDescent="0.2">
      <c r="C1118" s="19"/>
      <c r="D1118" s="19"/>
    </row>
    <row r="1119" spans="3:4" x14ac:dyDescent="0.2">
      <c r="C1119" s="19"/>
      <c r="D1119" s="19"/>
    </row>
    <row r="1120" spans="3:4" x14ac:dyDescent="0.2">
      <c r="C1120" s="19"/>
      <c r="D1120" s="19"/>
    </row>
    <row r="1121" spans="3:4" x14ac:dyDescent="0.2">
      <c r="C1121" s="19"/>
      <c r="D1121" s="19"/>
    </row>
    <row r="1122" spans="3:4" x14ac:dyDescent="0.2">
      <c r="C1122" s="19"/>
      <c r="D1122" s="19"/>
    </row>
    <row r="1123" spans="3:4" x14ac:dyDescent="0.2">
      <c r="C1123" s="19"/>
      <c r="D1123" s="19"/>
    </row>
    <row r="1124" spans="3:4" x14ac:dyDescent="0.2">
      <c r="C1124" s="19"/>
      <c r="D1124" s="19"/>
    </row>
    <row r="1125" spans="3:4" x14ac:dyDescent="0.2">
      <c r="C1125" s="19"/>
      <c r="D1125" s="19"/>
    </row>
    <row r="1126" spans="3:4" x14ac:dyDescent="0.2">
      <c r="C1126" s="19"/>
      <c r="D1126" s="19"/>
    </row>
    <row r="1127" spans="3:4" x14ac:dyDescent="0.2">
      <c r="C1127" s="19"/>
      <c r="D1127" s="19"/>
    </row>
    <row r="1128" spans="3:4" x14ac:dyDescent="0.2">
      <c r="C1128" s="19"/>
      <c r="D1128" s="19"/>
    </row>
    <row r="1129" spans="3:4" x14ac:dyDescent="0.2">
      <c r="C1129" s="19"/>
      <c r="D1129" s="19"/>
    </row>
    <row r="1130" spans="3:4" x14ac:dyDescent="0.2">
      <c r="C1130" s="19"/>
      <c r="D1130" s="19"/>
    </row>
    <row r="1131" spans="3:4" x14ac:dyDescent="0.2">
      <c r="C1131" s="19"/>
      <c r="D1131" s="19"/>
    </row>
    <row r="1132" spans="3:4" x14ac:dyDescent="0.2">
      <c r="C1132" s="19"/>
      <c r="D1132" s="19"/>
    </row>
    <row r="1133" spans="3:4" x14ac:dyDescent="0.2">
      <c r="C1133" s="19"/>
      <c r="D1133" s="19"/>
    </row>
    <row r="1134" spans="3:4" x14ac:dyDescent="0.2">
      <c r="C1134" s="19"/>
      <c r="D1134" s="19"/>
    </row>
    <row r="1135" spans="3:4" x14ac:dyDescent="0.2">
      <c r="C1135" s="19"/>
      <c r="D1135" s="19"/>
    </row>
    <row r="1136" spans="3:4" x14ac:dyDescent="0.2">
      <c r="C1136" s="19"/>
      <c r="D1136" s="19"/>
    </row>
    <row r="1137" spans="3:4" x14ac:dyDescent="0.2">
      <c r="C1137" s="19"/>
      <c r="D1137" s="19"/>
    </row>
    <row r="1138" spans="3:4" x14ac:dyDescent="0.2">
      <c r="C1138" s="19"/>
      <c r="D1138" s="19"/>
    </row>
    <row r="1139" spans="3:4" x14ac:dyDescent="0.2">
      <c r="C1139" s="19"/>
      <c r="D1139" s="19"/>
    </row>
    <row r="1140" spans="3:4" x14ac:dyDescent="0.2">
      <c r="C1140" s="19"/>
      <c r="D1140" s="19"/>
    </row>
    <row r="1141" spans="3:4" x14ac:dyDescent="0.2">
      <c r="C1141" s="19"/>
      <c r="D1141" s="19"/>
    </row>
    <row r="1142" spans="3:4" x14ac:dyDescent="0.2">
      <c r="C1142" s="19"/>
      <c r="D1142" s="19"/>
    </row>
    <row r="1143" spans="3:4" x14ac:dyDescent="0.2">
      <c r="C1143" s="19"/>
      <c r="D1143" s="19"/>
    </row>
    <row r="1144" spans="3:4" x14ac:dyDescent="0.2">
      <c r="C1144" s="19"/>
      <c r="D1144" s="19"/>
    </row>
    <row r="1145" spans="3:4" x14ac:dyDescent="0.2">
      <c r="C1145" s="19"/>
      <c r="D1145" s="19"/>
    </row>
    <row r="1146" spans="3:4" x14ac:dyDescent="0.2">
      <c r="C1146" s="19"/>
      <c r="D1146" s="19"/>
    </row>
    <row r="1147" spans="3:4" x14ac:dyDescent="0.2">
      <c r="C1147" s="19"/>
      <c r="D1147" s="19"/>
    </row>
    <row r="1148" spans="3:4" x14ac:dyDescent="0.2">
      <c r="C1148" s="19"/>
      <c r="D1148" s="19"/>
    </row>
    <row r="1149" spans="3:4" x14ac:dyDescent="0.2">
      <c r="C1149" s="19"/>
      <c r="D1149" s="19"/>
    </row>
    <row r="1150" spans="3:4" x14ac:dyDescent="0.2">
      <c r="C1150" s="19"/>
      <c r="D1150" s="19"/>
    </row>
    <row r="1151" spans="3:4" x14ac:dyDescent="0.2">
      <c r="C1151" s="19"/>
      <c r="D1151" s="19"/>
    </row>
    <row r="1152" spans="3:4" x14ac:dyDescent="0.2">
      <c r="C1152" s="19"/>
      <c r="D1152" s="19"/>
    </row>
    <row r="1153" spans="3:4" x14ac:dyDescent="0.2">
      <c r="C1153" s="19"/>
      <c r="D1153" s="19"/>
    </row>
    <row r="1154" spans="3:4" x14ac:dyDescent="0.2">
      <c r="C1154" s="19"/>
      <c r="D1154" s="19"/>
    </row>
    <row r="1155" spans="3:4" x14ac:dyDescent="0.2">
      <c r="C1155" s="19"/>
      <c r="D1155" s="19"/>
    </row>
    <row r="1156" spans="3:4" x14ac:dyDescent="0.2">
      <c r="C1156" s="19"/>
      <c r="D1156" s="19"/>
    </row>
    <row r="1157" spans="3:4" x14ac:dyDescent="0.2">
      <c r="C1157" s="19"/>
      <c r="D1157" s="19"/>
    </row>
    <row r="1158" spans="3:4" x14ac:dyDescent="0.2">
      <c r="C1158" s="19"/>
      <c r="D1158" s="19"/>
    </row>
    <row r="1159" spans="3:4" x14ac:dyDescent="0.2">
      <c r="C1159" s="19"/>
      <c r="D1159" s="19"/>
    </row>
    <row r="1160" spans="3:4" x14ac:dyDescent="0.2">
      <c r="C1160" s="19"/>
      <c r="D1160" s="19"/>
    </row>
    <row r="1161" spans="3:4" x14ac:dyDescent="0.2">
      <c r="C1161" s="19"/>
      <c r="D1161" s="19"/>
    </row>
    <row r="1162" spans="3:4" x14ac:dyDescent="0.2">
      <c r="C1162" s="19"/>
      <c r="D1162" s="19"/>
    </row>
    <row r="1163" spans="3:4" x14ac:dyDescent="0.2">
      <c r="C1163" s="19"/>
      <c r="D1163" s="19"/>
    </row>
    <row r="1164" spans="3:4" x14ac:dyDescent="0.2">
      <c r="C1164" s="19"/>
      <c r="D1164" s="19"/>
    </row>
    <row r="1165" spans="3:4" x14ac:dyDescent="0.2">
      <c r="C1165" s="19"/>
      <c r="D1165" s="19"/>
    </row>
    <row r="1166" spans="3:4" x14ac:dyDescent="0.2">
      <c r="C1166" s="19"/>
      <c r="D1166" s="19"/>
    </row>
    <row r="1167" spans="3:4" x14ac:dyDescent="0.2">
      <c r="C1167" s="19"/>
      <c r="D1167" s="19"/>
    </row>
    <row r="1168" spans="3:4" x14ac:dyDescent="0.2">
      <c r="C1168" s="19"/>
      <c r="D1168" s="19"/>
    </row>
    <row r="1169" spans="3:4" x14ac:dyDescent="0.2">
      <c r="C1169" s="19"/>
      <c r="D1169" s="19"/>
    </row>
    <row r="1170" spans="3:4" x14ac:dyDescent="0.2">
      <c r="C1170" s="19"/>
      <c r="D1170" s="19"/>
    </row>
    <row r="1171" spans="3:4" x14ac:dyDescent="0.2">
      <c r="C1171" s="19"/>
      <c r="D1171" s="19"/>
    </row>
    <row r="1172" spans="3:4" x14ac:dyDescent="0.2">
      <c r="C1172" s="19"/>
      <c r="D1172" s="19"/>
    </row>
    <row r="1173" spans="3:4" x14ac:dyDescent="0.2">
      <c r="C1173" s="19"/>
      <c r="D1173" s="19"/>
    </row>
    <row r="1174" spans="3:4" x14ac:dyDescent="0.2">
      <c r="C1174" s="19"/>
      <c r="D1174" s="19"/>
    </row>
    <row r="1175" spans="3:4" x14ac:dyDescent="0.2">
      <c r="C1175" s="19"/>
      <c r="D1175" s="19"/>
    </row>
    <row r="1176" spans="3:4" x14ac:dyDescent="0.2">
      <c r="C1176" s="19"/>
      <c r="D1176" s="19"/>
    </row>
    <row r="1177" spans="3:4" x14ac:dyDescent="0.2">
      <c r="C1177" s="19"/>
      <c r="D1177" s="19"/>
    </row>
    <row r="1178" spans="3:4" x14ac:dyDescent="0.2">
      <c r="C1178" s="19"/>
      <c r="D1178" s="19"/>
    </row>
    <row r="1179" spans="3:4" x14ac:dyDescent="0.2">
      <c r="C1179" s="19"/>
      <c r="D1179" s="19"/>
    </row>
    <row r="1180" spans="3:4" x14ac:dyDescent="0.2">
      <c r="C1180" s="19"/>
      <c r="D1180" s="19"/>
    </row>
    <row r="1181" spans="3:4" x14ac:dyDescent="0.2">
      <c r="C1181" s="19"/>
      <c r="D1181" s="19"/>
    </row>
    <row r="1182" spans="3:4" x14ac:dyDescent="0.2">
      <c r="C1182" s="19"/>
      <c r="D1182" s="19"/>
    </row>
    <row r="1183" spans="3:4" x14ac:dyDescent="0.2">
      <c r="C1183" s="19"/>
      <c r="D1183" s="19"/>
    </row>
    <row r="1184" spans="3:4" x14ac:dyDescent="0.2">
      <c r="C1184" s="19"/>
      <c r="D1184" s="19"/>
    </row>
    <row r="1185" spans="3:4" x14ac:dyDescent="0.2">
      <c r="C1185" s="19"/>
      <c r="D1185" s="19"/>
    </row>
    <row r="1186" spans="3:4" x14ac:dyDescent="0.2">
      <c r="C1186" s="19"/>
      <c r="D1186" s="19"/>
    </row>
    <row r="1187" spans="3:4" x14ac:dyDescent="0.2">
      <c r="C1187" s="19"/>
      <c r="D1187" s="19"/>
    </row>
    <row r="1188" spans="3:4" x14ac:dyDescent="0.2">
      <c r="C1188" s="19"/>
      <c r="D1188" s="19"/>
    </row>
    <row r="1189" spans="3:4" x14ac:dyDescent="0.2">
      <c r="C1189" s="19"/>
      <c r="D1189" s="19"/>
    </row>
    <row r="1190" spans="3:4" x14ac:dyDescent="0.2">
      <c r="C1190" s="19"/>
      <c r="D1190" s="19"/>
    </row>
    <row r="1191" spans="3:4" x14ac:dyDescent="0.2">
      <c r="C1191" s="19"/>
      <c r="D1191" s="19"/>
    </row>
    <row r="1192" spans="3:4" x14ac:dyDescent="0.2">
      <c r="C1192" s="19"/>
      <c r="D1192" s="19"/>
    </row>
    <row r="1193" spans="3:4" x14ac:dyDescent="0.2">
      <c r="C1193" s="19"/>
      <c r="D1193" s="19"/>
    </row>
    <row r="1194" spans="3:4" x14ac:dyDescent="0.2">
      <c r="C1194" s="19"/>
      <c r="D1194" s="19"/>
    </row>
    <row r="1195" spans="3:4" x14ac:dyDescent="0.2">
      <c r="C1195" s="19"/>
      <c r="D1195" s="19"/>
    </row>
    <row r="1196" spans="3:4" x14ac:dyDescent="0.2">
      <c r="C1196" s="19"/>
      <c r="D1196" s="19"/>
    </row>
    <row r="1197" spans="3:4" x14ac:dyDescent="0.2">
      <c r="C1197" s="19"/>
      <c r="D1197" s="19"/>
    </row>
    <row r="1198" spans="3:4" x14ac:dyDescent="0.2">
      <c r="C1198" s="19"/>
      <c r="D1198" s="19"/>
    </row>
    <row r="1199" spans="3:4" x14ac:dyDescent="0.2">
      <c r="C1199" s="19"/>
      <c r="D1199" s="19"/>
    </row>
    <row r="1200" spans="3:4" x14ac:dyDescent="0.2">
      <c r="C1200" s="19"/>
      <c r="D1200" s="19"/>
    </row>
    <row r="1201" spans="3:4" x14ac:dyDescent="0.2">
      <c r="C1201" s="19"/>
      <c r="D1201" s="19"/>
    </row>
    <row r="1202" spans="3:4" x14ac:dyDescent="0.2">
      <c r="C1202" s="19"/>
      <c r="D1202" s="19"/>
    </row>
    <row r="1203" spans="3:4" x14ac:dyDescent="0.2">
      <c r="C1203" s="19"/>
      <c r="D1203" s="19"/>
    </row>
    <row r="1204" spans="3:4" x14ac:dyDescent="0.2">
      <c r="C1204" s="19"/>
      <c r="D1204" s="19"/>
    </row>
    <row r="1205" spans="3:4" x14ac:dyDescent="0.2">
      <c r="C1205" s="19"/>
      <c r="D1205" s="19"/>
    </row>
    <row r="1206" spans="3:4" x14ac:dyDescent="0.2">
      <c r="C1206" s="19"/>
      <c r="D1206" s="19"/>
    </row>
    <row r="1207" spans="3:4" x14ac:dyDescent="0.2">
      <c r="C1207" s="19"/>
      <c r="D1207" s="19"/>
    </row>
    <row r="1208" spans="3:4" x14ac:dyDescent="0.2">
      <c r="C1208" s="19"/>
      <c r="D1208" s="19"/>
    </row>
    <row r="1209" spans="3:4" x14ac:dyDescent="0.2">
      <c r="C1209" s="19"/>
      <c r="D1209" s="19"/>
    </row>
    <row r="1210" spans="3:4" x14ac:dyDescent="0.2">
      <c r="C1210" s="19"/>
      <c r="D1210" s="19"/>
    </row>
    <row r="1211" spans="3:4" x14ac:dyDescent="0.2">
      <c r="C1211" s="19"/>
      <c r="D1211" s="19"/>
    </row>
    <row r="1212" spans="3:4" x14ac:dyDescent="0.2">
      <c r="C1212" s="19"/>
      <c r="D1212" s="19"/>
    </row>
    <row r="1213" spans="3:4" x14ac:dyDescent="0.2">
      <c r="C1213" s="19"/>
      <c r="D1213" s="19"/>
    </row>
    <row r="1214" spans="3:4" x14ac:dyDescent="0.2">
      <c r="C1214" s="19"/>
      <c r="D1214" s="19"/>
    </row>
    <row r="1215" spans="3:4" x14ac:dyDescent="0.2">
      <c r="C1215" s="19"/>
      <c r="D1215" s="19"/>
    </row>
    <row r="1216" spans="3:4" x14ac:dyDescent="0.2">
      <c r="C1216" s="19"/>
      <c r="D1216" s="19"/>
    </row>
    <row r="1217" spans="3:4" x14ac:dyDescent="0.2">
      <c r="C1217" s="19"/>
      <c r="D1217" s="19"/>
    </row>
    <row r="1218" spans="3:4" x14ac:dyDescent="0.2">
      <c r="C1218" s="19"/>
      <c r="D1218" s="19"/>
    </row>
    <row r="1219" spans="3:4" x14ac:dyDescent="0.2">
      <c r="C1219" s="19"/>
      <c r="D1219" s="19"/>
    </row>
    <row r="1220" spans="3:4" x14ac:dyDescent="0.2">
      <c r="C1220" s="19"/>
      <c r="D1220" s="19"/>
    </row>
    <row r="1221" spans="3:4" x14ac:dyDescent="0.2">
      <c r="C1221" s="19"/>
      <c r="D1221" s="19"/>
    </row>
    <row r="1222" spans="3:4" x14ac:dyDescent="0.2">
      <c r="C1222" s="19"/>
      <c r="D1222" s="19"/>
    </row>
    <row r="1223" spans="3:4" x14ac:dyDescent="0.2">
      <c r="C1223" s="19"/>
      <c r="D1223" s="19"/>
    </row>
    <row r="1224" spans="3:4" x14ac:dyDescent="0.2">
      <c r="C1224" s="19"/>
      <c r="D1224" s="19"/>
    </row>
    <row r="1225" spans="3:4" x14ac:dyDescent="0.2">
      <c r="C1225" s="19"/>
      <c r="D1225" s="19"/>
    </row>
    <row r="1226" spans="3:4" x14ac:dyDescent="0.2">
      <c r="C1226" s="19"/>
      <c r="D1226" s="19"/>
    </row>
    <row r="1227" spans="3:4" x14ac:dyDescent="0.2">
      <c r="C1227" s="19"/>
      <c r="D1227" s="19"/>
    </row>
    <row r="1228" spans="3:4" x14ac:dyDescent="0.2">
      <c r="C1228" s="19"/>
      <c r="D1228" s="19"/>
    </row>
    <row r="1229" spans="3:4" x14ac:dyDescent="0.2">
      <c r="C1229" s="19"/>
      <c r="D1229" s="19"/>
    </row>
    <row r="1230" spans="3:4" x14ac:dyDescent="0.2">
      <c r="C1230" s="19"/>
      <c r="D1230" s="19"/>
    </row>
    <row r="1231" spans="3:4" x14ac:dyDescent="0.2">
      <c r="C1231" s="19"/>
      <c r="D1231" s="19"/>
    </row>
    <row r="1232" spans="3:4" x14ac:dyDescent="0.2">
      <c r="C1232" s="19"/>
      <c r="D1232" s="19"/>
    </row>
    <row r="1233" spans="3:4" x14ac:dyDescent="0.2">
      <c r="C1233" s="19"/>
      <c r="D1233" s="19"/>
    </row>
    <row r="1234" spans="3:4" x14ac:dyDescent="0.2">
      <c r="C1234" s="19"/>
      <c r="D1234" s="19"/>
    </row>
    <row r="1235" spans="3:4" x14ac:dyDescent="0.2">
      <c r="C1235" s="19"/>
      <c r="D1235" s="19"/>
    </row>
    <row r="1236" spans="3:4" x14ac:dyDescent="0.2">
      <c r="C1236" s="19"/>
      <c r="D1236" s="19"/>
    </row>
    <row r="1237" spans="3:4" x14ac:dyDescent="0.2">
      <c r="C1237" s="19"/>
      <c r="D1237" s="19"/>
    </row>
    <row r="1238" spans="3:4" x14ac:dyDescent="0.2">
      <c r="C1238" s="19"/>
      <c r="D1238" s="19"/>
    </row>
    <row r="1239" spans="3:4" x14ac:dyDescent="0.2">
      <c r="C1239" s="19"/>
      <c r="D1239" s="19"/>
    </row>
    <row r="1240" spans="3:4" x14ac:dyDescent="0.2">
      <c r="C1240" s="19"/>
      <c r="D1240" s="19"/>
    </row>
    <row r="1241" spans="3:4" x14ac:dyDescent="0.2">
      <c r="C1241" s="19"/>
      <c r="D1241" s="19"/>
    </row>
    <row r="1242" spans="3:4" x14ac:dyDescent="0.2">
      <c r="C1242" s="19"/>
      <c r="D1242" s="19"/>
    </row>
    <row r="1243" spans="3:4" x14ac:dyDescent="0.2">
      <c r="C1243" s="19"/>
      <c r="D1243" s="19"/>
    </row>
    <row r="1244" spans="3:4" x14ac:dyDescent="0.2">
      <c r="C1244" s="19"/>
      <c r="D1244" s="19"/>
    </row>
    <row r="1245" spans="3:4" x14ac:dyDescent="0.2">
      <c r="C1245" s="19"/>
      <c r="D1245" s="19"/>
    </row>
    <row r="1246" spans="3:4" x14ac:dyDescent="0.2">
      <c r="C1246" s="19"/>
      <c r="D1246" s="19"/>
    </row>
    <row r="1247" spans="3:4" x14ac:dyDescent="0.2">
      <c r="C1247" s="19"/>
      <c r="D1247" s="19"/>
    </row>
    <row r="1248" spans="3:4" x14ac:dyDescent="0.2">
      <c r="C1248" s="19"/>
      <c r="D1248" s="19"/>
    </row>
    <row r="1249" spans="3:4" x14ac:dyDescent="0.2">
      <c r="C1249" s="19"/>
      <c r="D1249" s="19"/>
    </row>
    <row r="1250" spans="3:4" x14ac:dyDescent="0.2">
      <c r="C1250" s="19"/>
      <c r="D1250" s="19"/>
    </row>
    <row r="1251" spans="3:4" x14ac:dyDescent="0.2">
      <c r="C1251" s="19"/>
      <c r="D1251" s="19"/>
    </row>
    <row r="1252" spans="3:4" x14ac:dyDescent="0.2">
      <c r="C1252" s="19"/>
      <c r="D1252" s="19"/>
    </row>
    <row r="1253" spans="3:4" x14ac:dyDescent="0.2">
      <c r="C1253" s="19"/>
      <c r="D1253" s="19"/>
    </row>
    <row r="1254" spans="3:4" x14ac:dyDescent="0.2">
      <c r="C1254" s="19"/>
      <c r="D1254" s="19"/>
    </row>
    <row r="1255" spans="3:4" x14ac:dyDescent="0.2">
      <c r="C1255" s="19"/>
      <c r="D1255" s="19"/>
    </row>
    <row r="1256" spans="3:4" x14ac:dyDescent="0.2">
      <c r="C1256" s="19"/>
      <c r="D1256" s="19"/>
    </row>
    <row r="1257" spans="3:4" x14ac:dyDescent="0.2">
      <c r="C1257" s="19"/>
      <c r="D1257" s="19"/>
    </row>
    <row r="1258" spans="3:4" x14ac:dyDescent="0.2">
      <c r="C1258" s="19"/>
      <c r="D1258" s="19"/>
    </row>
    <row r="1259" spans="3:4" x14ac:dyDescent="0.2">
      <c r="C1259" s="19"/>
      <c r="D1259" s="19"/>
    </row>
    <row r="1260" spans="3:4" x14ac:dyDescent="0.2">
      <c r="C1260" s="19"/>
      <c r="D1260" s="19"/>
    </row>
    <row r="1261" spans="3:4" x14ac:dyDescent="0.2">
      <c r="C1261" s="19"/>
      <c r="D1261" s="19"/>
    </row>
    <row r="1262" spans="3:4" x14ac:dyDescent="0.2">
      <c r="C1262" s="19"/>
      <c r="D1262" s="19"/>
    </row>
    <row r="1263" spans="3:4" x14ac:dyDescent="0.2">
      <c r="C1263" s="19"/>
      <c r="D1263" s="19"/>
    </row>
    <row r="1264" spans="3:4" x14ac:dyDescent="0.2">
      <c r="C1264" s="19"/>
      <c r="D1264" s="19"/>
    </row>
    <row r="1265" spans="3:4" x14ac:dyDescent="0.2">
      <c r="C1265" s="19"/>
      <c r="D1265" s="19"/>
    </row>
    <row r="1266" spans="3:4" x14ac:dyDescent="0.2">
      <c r="C1266" s="19"/>
      <c r="D1266" s="19"/>
    </row>
    <row r="1267" spans="3:4" x14ac:dyDescent="0.2">
      <c r="C1267" s="19"/>
      <c r="D1267" s="19"/>
    </row>
    <row r="1268" spans="3:4" x14ac:dyDescent="0.2">
      <c r="C1268" s="19"/>
      <c r="D1268" s="19"/>
    </row>
    <row r="1269" spans="3:4" x14ac:dyDescent="0.2">
      <c r="C1269" s="19"/>
      <c r="D1269" s="19"/>
    </row>
    <row r="1270" spans="3:4" x14ac:dyDescent="0.2">
      <c r="C1270" s="19"/>
      <c r="D1270" s="19"/>
    </row>
    <row r="1271" spans="3:4" x14ac:dyDescent="0.2">
      <c r="C1271" s="19"/>
      <c r="D1271" s="19"/>
    </row>
    <row r="1272" spans="3:4" x14ac:dyDescent="0.2">
      <c r="C1272" s="19"/>
      <c r="D1272" s="19"/>
    </row>
    <row r="1273" spans="3:4" x14ac:dyDescent="0.2">
      <c r="C1273" s="19"/>
      <c r="D1273" s="19"/>
    </row>
    <row r="1274" spans="3:4" x14ac:dyDescent="0.2">
      <c r="C1274" s="19"/>
      <c r="D1274" s="19"/>
    </row>
    <row r="1275" spans="3:4" x14ac:dyDescent="0.2">
      <c r="C1275" s="19"/>
      <c r="D1275" s="19"/>
    </row>
    <row r="1276" spans="3:4" x14ac:dyDescent="0.2">
      <c r="C1276" s="19"/>
      <c r="D1276" s="19"/>
    </row>
    <row r="1277" spans="3:4" x14ac:dyDescent="0.2">
      <c r="C1277" s="19"/>
      <c r="D1277" s="19"/>
    </row>
    <row r="1278" spans="3:4" x14ac:dyDescent="0.2">
      <c r="C1278" s="19"/>
      <c r="D1278" s="19"/>
    </row>
    <row r="1279" spans="3:4" x14ac:dyDescent="0.2">
      <c r="C1279" s="19"/>
      <c r="D1279" s="19"/>
    </row>
    <row r="1280" spans="3:4" x14ac:dyDescent="0.2">
      <c r="C1280" s="19"/>
      <c r="D1280" s="19"/>
    </row>
    <row r="1281" spans="3:4" x14ac:dyDescent="0.2">
      <c r="C1281" s="19"/>
      <c r="D1281" s="19"/>
    </row>
    <row r="1282" spans="3:4" x14ac:dyDescent="0.2">
      <c r="C1282" s="19"/>
      <c r="D1282" s="19"/>
    </row>
    <row r="1283" spans="3:4" x14ac:dyDescent="0.2">
      <c r="C1283" s="19"/>
      <c r="D1283" s="19"/>
    </row>
    <row r="1284" spans="3:4" x14ac:dyDescent="0.2">
      <c r="C1284" s="19"/>
      <c r="D1284" s="19"/>
    </row>
    <row r="1285" spans="3:4" x14ac:dyDescent="0.2">
      <c r="C1285" s="19"/>
      <c r="D1285" s="19"/>
    </row>
    <row r="1286" spans="3:4" x14ac:dyDescent="0.2">
      <c r="C1286" s="19"/>
      <c r="D1286" s="19"/>
    </row>
    <row r="1287" spans="3:4" x14ac:dyDescent="0.2">
      <c r="C1287" s="19"/>
      <c r="D1287" s="19"/>
    </row>
    <row r="1288" spans="3:4" x14ac:dyDescent="0.2">
      <c r="C1288" s="19"/>
      <c r="D1288" s="19"/>
    </row>
    <row r="1289" spans="3:4" x14ac:dyDescent="0.2">
      <c r="C1289" s="19"/>
      <c r="D1289" s="19"/>
    </row>
    <row r="1290" spans="3:4" x14ac:dyDescent="0.2">
      <c r="C1290" s="19"/>
      <c r="D1290" s="19"/>
    </row>
    <row r="1291" spans="3:4" x14ac:dyDescent="0.2">
      <c r="C1291" s="19"/>
      <c r="D1291" s="19"/>
    </row>
    <row r="1292" spans="3:4" x14ac:dyDescent="0.2">
      <c r="C1292" s="19"/>
      <c r="D1292" s="19"/>
    </row>
    <row r="1293" spans="3:4" x14ac:dyDescent="0.2">
      <c r="C1293" s="19"/>
      <c r="D1293" s="19"/>
    </row>
    <row r="1294" spans="3:4" x14ac:dyDescent="0.2">
      <c r="C1294" s="19"/>
      <c r="D1294" s="19"/>
    </row>
    <row r="1295" spans="3:4" x14ac:dyDescent="0.2">
      <c r="C1295" s="19"/>
      <c r="D1295" s="19"/>
    </row>
    <row r="1296" spans="3:4" x14ac:dyDescent="0.2">
      <c r="C1296" s="19"/>
      <c r="D1296" s="19"/>
    </row>
    <row r="1297" spans="3:4" x14ac:dyDescent="0.2">
      <c r="C1297" s="19"/>
      <c r="D1297" s="19"/>
    </row>
    <row r="1298" spans="3:4" x14ac:dyDescent="0.2">
      <c r="C1298" s="19"/>
      <c r="D1298" s="19"/>
    </row>
    <row r="1299" spans="3:4" x14ac:dyDescent="0.2">
      <c r="C1299" s="19"/>
      <c r="D1299" s="19"/>
    </row>
    <row r="1300" spans="3:4" x14ac:dyDescent="0.2">
      <c r="C1300" s="19"/>
      <c r="D1300" s="19"/>
    </row>
    <row r="1301" spans="3:4" x14ac:dyDescent="0.2">
      <c r="C1301" s="19"/>
      <c r="D1301" s="19"/>
    </row>
    <row r="1302" spans="3:4" x14ac:dyDescent="0.2">
      <c r="C1302" s="19"/>
      <c r="D1302" s="19"/>
    </row>
    <row r="1303" spans="3:4" x14ac:dyDescent="0.2">
      <c r="C1303" s="19"/>
      <c r="D1303" s="19"/>
    </row>
    <row r="1304" spans="3:4" x14ac:dyDescent="0.2">
      <c r="C1304" s="19"/>
      <c r="D1304" s="19"/>
    </row>
    <row r="1305" spans="3:4" x14ac:dyDescent="0.2">
      <c r="C1305" s="19"/>
      <c r="D1305" s="19"/>
    </row>
    <row r="1306" spans="3:4" x14ac:dyDescent="0.2">
      <c r="C1306" s="19"/>
      <c r="D1306" s="19"/>
    </row>
    <row r="1307" spans="3:4" x14ac:dyDescent="0.2">
      <c r="C1307" s="19"/>
      <c r="D1307" s="19"/>
    </row>
    <row r="1308" spans="3:4" x14ac:dyDescent="0.2">
      <c r="C1308" s="19"/>
      <c r="D1308" s="19"/>
    </row>
    <row r="1309" spans="3:4" x14ac:dyDescent="0.2">
      <c r="C1309" s="19"/>
      <c r="D1309" s="19"/>
    </row>
    <row r="1310" spans="3:4" x14ac:dyDescent="0.2">
      <c r="C1310" s="19"/>
      <c r="D1310" s="19"/>
    </row>
    <row r="1311" spans="3:4" x14ac:dyDescent="0.2">
      <c r="C1311" s="19"/>
      <c r="D1311" s="19"/>
    </row>
    <row r="1312" spans="3:4" x14ac:dyDescent="0.2">
      <c r="C1312" s="19"/>
      <c r="D1312" s="19"/>
    </row>
    <row r="1313" spans="3:4" x14ac:dyDescent="0.2">
      <c r="C1313" s="19"/>
      <c r="D1313" s="19"/>
    </row>
    <row r="1314" spans="3:4" x14ac:dyDescent="0.2">
      <c r="C1314" s="19"/>
      <c r="D1314" s="19"/>
    </row>
    <row r="1315" spans="3:4" x14ac:dyDescent="0.2">
      <c r="C1315" s="19"/>
      <c r="D1315" s="19"/>
    </row>
    <row r="1316" spans="3:4" x14ac:dyDescent="0.2">
      <c r="C1316" s="19"/>
      <c r="D1316" s="19"/>
    </row>
    <row r="1317" spans="3:4" x14ac:dyDescent="0.2">
      <c r="C1317" s="19"/>
      <c r="D1317" s="19"/>
    </row>
    <row r="1318" spans="3:4" x14ac:dyDescent="0.2">
      <c r="C1318" s="19"/>
      <c r="D1318" s="19"/>
    </row>
    <row r="1319" spans="3:4" x14ac:dyDescent="0.2">
      <c r="C1319" s="19"/>
      <c r="D1319" s="19"/>
    </row>
    <row r="1320" spans="3:4" x14ac:dyDescent="0.2">
      <c r="C1320" s="19"/>
      <c r="D1320" s="19"/>
    </row>
    <row r="1321" spans="3:4" x14ac:dyDescent="0.2">
      <c r="C1321" s="19"/>
      <c r="D1321" s="19"/>
    </row>
    <row r="1322" spans="3:4" x14ac:dyDescent="0.2">
      <c r="C1322" s="19"/>
      <c r="D1322" s="19"/>
    </row>
    <row r="1323" spans="3:4" x14ac:dyDescent="0.2">
      <c r="C1323" s="19"/>
      <c r="D1323" s="19"/>
    </row>
    <row r="1324" spans="3:4" x14ac:dyDescent="0.2">
      <c r="C1324" s="19"/>
      <c r="D1324" s="19"/>
    </row>
    <row r="1325" spans="3:4" x14ac:dyDescent="0.2">
      <c r="C1325" s="19"/>
      <c r="D1325" s="19"/>
    </row>
    <row r="1326" spans="3:4" x14ac:dyDescent="0.2">
      <c r="C1326" s="19"/>
      <c r="D1326" s="19"/>
    </row>
    <row r="1327" spans="3:4" x14ac:dyDescent="0.2">
      <c r="C1327" s="19"/>
      <c r="D1327" s="19"/>
    </row>
    <row r="1328" spans="3:4" x14ac:dyDescent="0.2">
      <c r="C1328" s="19"/>
      <c r="D1328" s="19"/>
    </row>
    <row r="1329" spans="3:4" x14ac:dyDescent="0.2">
      <c r="C1329" s="19"/>
      <c r="D1329" s="19"/>
    </row>
    <row r="1330" spans="3:4" x14ac:dyDescent="0.2">
      <c r="C1330" s="19"/>
      <c r="D1330" s="19"/>
    </row>
    <row r="1331" spans="3:4" x14ac:dyDescent="0.2">
      <c r="C1331" s="19"/>
      <c r="D1331" s="19"/>
    </row>
    <row r="1332" spans="3:4" x14ac:dyDescent="0.2">
      <c r="C1332" s="19"/>
      <c r="D1332" s="19"/>
    </row>
    <row r="1333" spans="3:4" x14ac:dyDescent="0.2">
      <c r="C1333" s="19"/>
      <c r="D1333" s="19"/>
    </row>
    <row r="1334" spans="3:4" x14ac:dyDescent="0.2">
      <c r="C1334" s="19"/>
      <c r="D1334" s="19"/>
    </row>
    <row r="1335" spans="3:4" x14ac:dyDescent="0.2">
      <c r="C1335" s="19"/>
      <c r="D1335" s="19"/>
    </row>
    <row r="1336" spans="3:4" x14ac:dyDescent="0.2">
      <c r="C1336" s="19"/>
      <c r="D1336" s="19"/>
    </row>
    <row r="1337" spans="3:4" x14ac:dyDescent="0.2">
      <c r="C1337" s="19"/>
      <c r="D1337" s="19"/>
    </row>
    <row r="1338" spans="3:4" x14ac:dyDescent="0.2">
      <c r="C1338" s="19"/>
      <c r="D1338" s="19"/>
    </row>
    <row r="1339" spans="3:4" x14ac:dyDescent="0.2">
      <c r="C1339" s="19"/>
      <c r="D1339" s="19"/>
    </row>
    <row r="1340" spans="3:4" x14ac:dyDescent="0.2">
      <c r="C1340" s="19"/>
      <c r="D1340" s="19"/>
    </row>
    <row r="1341" spans="3:4" x14ac:dyDescent="0.2">
      <c r="C1341" s="19"/>
      <c r="D1341" s="19"/>
    </row>
    <row r="1342" spans="3:4" x14ac:dyDescent="0.2">
      <c r="C1342" s="19"/>
      <c r="D1342" s="19"/>
    </row>
    <row r="1343" spans="3:4" x14ac:dyDescent="0.2">
      <c r="C1343" s="19"/>
      <c r="D1343" s="19"/>
    </row>
    <row r="1344" spans="3:4" x14ac:dyDescent="0.2">
      <c r="C1344" s="19"/>
      <c r="D1344" s="19"/>
    </row>
    <row r="1345" spans="3:4" x14ac:dyDescent="0.2">
      <c r="C1345" s="19"/>
      <c r="D1345" s="19"/>
    </row>
    <row r="1346" spans="3:4" x14ac:dyDescent="0.2">
      <c r="C1346" s="19"/>
      <c r="D1346" s="19"/>
    </row>
    <row r="1347" spans="3:4" x14ac:dyDescent="0.2">
      <c r="C1347" s="19"/>
      <c r="D1347" s="19"/>
    </row>
    <row r="1348" spans="3:4" x14ac:dyDescent="0.2">
      <c r="C1348" s="19"/>
      <c r="D1348" s="19"/>
    </row>
    <row r="1349" spans="3:4" x14ac:dyDescent="0.2">
      <c r="C1349" s="19"/>
      <c r="D1349" s="19"/>
    </row>
    <row r="1350" spans="3:4" x14ac:dyDescent="0.2">
      <c r="C1350" s="19"/>
      <c r="D1350" s="19"/>
    </row>
    <row r="1351" spans="3:4" x14ac:dyDescent="0.2">
      <c r="C1351" s="19"/>
      <c r="D1351" s="19"/>
    </row>
    <row r="1352" spans="3:4" x14ac:dyDescent="0.2">
      <c r="C1352" s="19"/>
      <c r="D1352" s="19"/>
    </row>
    <row r="1353" spans="3:4" x14ac:dyDescent="0.2">
      <c r="C1353" s="19"/>
      <c r="D1353" s="19"/>
    </row>
    <row r="1354" spans="3:4" x14ac:dyDescent="0.2">
      <c r="C1354" s="19"/>
      <c r="D1354" s="19"/>
    </row>
    <row r="1355" spans="3:4" x14ac:dyDescent="0.2">
      <c r="C1355" s="19"/>
      <c r="D1355" s="19"/>
    </row>
    <row r="1356" spans="3:4" x14ac:dyDescent="0.2">
      <c r="C1356" s="19"/>
      <c r="D1356" s="19"/>
    </row>
    <row r="1357" spans="3:4" x14ac:dyDescent="0.2">
      <c r="C1357" s="19"/>
      <c r="D1357" s="19"/>
    </row>
    <row r="1358" spans="3:4" x14ac:dyDescent="0.2">
      <c r="C1358" s="19"/>
      <c r="D1358" s="19"/>
    </row>
    <row r="1359" spans="3:4" x14ac:dyDescent="0.2">
      <c r="C1359" s="19"/>
      <c r="D1359" s="19"/>
    </row>
    <row r="1360" spans="3:4" x14ac:dyDescent="0.2">
      <c r="C1360" s="19"/>
      <c r="D1360" s="19"/>
    </row>
    <row r="1361" spans="3:4" x14ac:dyDescent="0.2">
      <c r="C1361" s="19"/>
      <c r="D1361" s="19"/>
    </row>
    <row r="1362" spans="3:4" x14ac:dyDescent="0.2">
      <c r="C1362" s="19"/>
      <c r="D1362" s="19"/>
    </row>
    <row r="1363" spans="3:4" x14ac:dyDescent="0.2">
      <c r="C1363" s="19"/>
      <c r="D1363" s="19"/>
    </row>
    <row r="1364" spans="3:4" x14ac:dyDescent="0.2">
      <c r="C1364" s="19"/>
      <c r="D1364" s="19"/>
    </row>
    <row r="1365" spans="3:4" x14ac:dyDescent="0.2">
      <c r="C1365" s="19"/>
      <c r="D1365" s="19"/>
    </row>
    <row r="1366" spans="3:4" x14ac:dyDescent="0.2">
      <c r="C1366" s="19"/>
      <c r="D1366" s="19"/>
    </row>
    <row r="1367" spans="3:4" x14ac:dyDescent="0.2">
      <c r="C1367" s="19"/>
      <c r="D1367" s="19"/>
    </row>
    <row r="1368" spans="3:4" x14ac:dyDescent="0.2">
      <c r="C1368" s="19"/>
      <c r="D1368" s="19"/>
    </row>
    <row r="1369" spans="3:4" x14ac:dyDescent="0.2">
      <c r="C1369" s="19"/>
      <c r="D1369" s="19"/>
    </row>
    <row r="1370" spans="3:4" x14ac:dyDescent="0.2">
      <c r="C1370" s="19"/>
      <c r="D1370" s="19"/>
    </row>
    <row r="1371" spans="3:4" x14ac:dyDescent="0.2">
      <c r="C1371" s="19"/>
      <c r="D1371" s="19"/>
    </row>
    <row r="1372" spans="3:4" x14ac:dyDescent="0.2">
      <c r="C1372" s="19"/>
      <c r="D1372" s="19"/>
    </row>
    <row r="1373" spans="3:4" x14ac:dyDescent="0.2">
      <c r="C1373" s="19"/>
      <c r="D1373" s="19"/>
    </row>
    <row r="1374" spans="3:4" x14ac:dyDescent="0.2">
      <c r="C1374" s="19"/>
      <c r="D1374" s="19"/>
    </row>
    <row r="1375" spans="3:4" x14ac:dyDescent="0.2">
      <c r="C1375" s="19"/>
      <c r="D1375" s="19"/>
    </row>
    <row r="1376" spans="3:4" x14ac:dyDescent="0.2">
      <c r="C1376" s="19"/>
      <c r="D1376" s="19"/>
    </row>
    <row r="1377" spans="3:4" x14ac:dyDescent="0.2">
      <c r="C1377" s="19"/>
      <c r="D1377" s="19"/>
    </row>
    <row r="1378" spans="3:4" x14ac:dyDescent="0.2">
      <c r="C1378" s="19"/>
      <c r="D1378" s="19"/>
    </row>
    <row r="1379" spans="3:4" x14ac:dyDescent="0.2">
      <c r="C1379" s="19"/>
      <c r="D1379" s="19"/>
    </row>
    <row r="1380" spans="3:4" x14ac:dyDescent="0.2">
      <c r="C1380" s="19"/>
      <c r="D1380" s="19"/>
    </row>
    <row r="1381" spans="3:4" x14ac:dyDescent="0.2">
      <c r="C1381" s="19"/>
      <c r="D1381" s="19"/>
    </row>
    <row r="1382" spans="3:4" x14ac:dyDescent="0.2">
      <c r="C1382" s="19"/>
      <c r="D1382" s="19"/>
    </row>
    <row r="1383" spans="3:4" x14ac:dyDescent="0.2">
      <c r="C1383" s="19"/>
      <c r="D1383" s="19"/>
    </row>
    <row r="1384" spans="3:4" x14ac:dyDescent="0.2">
      <c r="C1384" s="19"/>
      <c r="D1384" s="19"/>
    </row>
    <row r="1385" spans="3:4" x14ac:dyDescent="0.2">
      <c r="C1385" s="19"/>
      <c r="D1385" s="19"/>
    </row>
    <row r="1386" spans="3:4" x14ac:dyDescent="0.2">
      <c r="C1386" s="19"/>
      <c r="D1386" s="19"/>
    </row>
    <row r="1387" spans="3:4" x14ac:dyDescent="0.2">
      <c r="C1387" s="19"/>
      <c r="D1387" s="19"/>
    </row>
    <row r="1388" spans="3:4" x14ac:dyDescent="0.2">
      <c r="C1388" s="19"/>
      <c r="D1388" s="19"/>
    </row>
    <row r="1389" spans="3:4" x14ac:dyDescent="0.2">
      <c r="C1389" s="19"/>
      <c r="D1389" s="19"/>
    </row>
    <row r="1390" spans="3:4" x14ac:dyDescent="0.2">
      <c r="C1390" s="19"/>
      <c r="D1390" s="19"/>
    </row>
    <row r="1391" spans="3:4" x14ac:dyDescent="0.2">
      <c r="C1391" s="19"/>
      <c r="D1391" s="19"/>
    </row>
    <row r="1392" spans="3:4" x14ac:dyDescent="0.2">
      <c r="C1392" s="19"/>
      <c r="D1392" s="19"/>
    </row>
    <row r="1393" spans="3:4" x14ac:dyDescent="0.2">
      <c r="C1393" s="19"/>
      <c r="D1393" s="19"/>
    </row>
    <row r="1394" spans="3:4" x14ac:dyDescent="0.2">
      <c r="C1394" s="19"/>
      <c r="D1394" s="19"/>
    </row>
    <row r="1395" spans="3:4" x14ac:dyDescent="0.2">
      <c r="C1395" s="19"/>
      <c r="D1395" s="19"/>
    </row>
    <row r="1396" spans="3:4" x14ac:dyDescent="0.2">
      <c r="C1396" s="19"/>
      <c r="D1396" s="19"/>
    </row>
    <row r="1397" spans="3:4" x14ac:dyDescent="0.2">
      <c r="C1397" s="19"/>
      <c r="D1397" s="19"/>
    </row>
    <row r="1398" spans="3:4" x14ac:dyDescent="0.2">
      <c r="C1398" s="19"/>
      <c r="D1398" s="19"/>
    </row>
    <row r="1399" spans="3:4" x14ac:dyDescent="0.2">
      <c r="C1399" s="19"/>
      <c r="D1399" s="19"/>
    </row>
    <row r="1400" spans="3:4" x14ac:dyDescent="0.2">
      <c r="C1400" s="19"/>
      <c r="D1400" s="19"/>
    </row>
    <row r="1401" spans="3:4" x14ac:dyDescent="0.2">
      <c r="C1401" s="19"/>
      <c r="D1401" s="19"/>
    </row>
    <row r="1402" spans="3:4" x14ac:dyDescent="0.2">
      <c r="C1402" s="19"/>
      <c r="D1402" s="19"/>
    </row>
    <row r="1403" spans="3:4" x14ac:dyDescent="0.2">
      <c r="C1403" s="19"/>
      <c r="D1403" s="19"/>
    </row>
    <row r="1404" spans="3:4" x14ac:dyDescent="0.2">
      <c r="C1404" s="19"/>
      <c r="D1404" s="19"/>
    </row>
    <row r="1405" spans="3:4" x14ac:dyDescent="0.2">
      <c r="C1405" s="19"/>
      <c r="D1405" s="19"/>
    </row>
    <row r="1406" spans="3:4" x14ac:dyDescent="0.2">
      <c r="C1406" s="19"/>
      <c r="D1406" s="19"/>
    </row>
    <row r="1407" spans="3:4" x14ac:dyDescent="0.2">
      <c r="C1407" s="19"/>
      <c r="D1407" s="19"/>
    </row>
    <row r="1408" spans="3:4" x14ac:dyDescent="0.2">
      <c r="C1408" s="19"/>
      <c r="D1408" s="19"/>
    </row>
    <row r="1409" spans="3:4" x14ac:dyDescent="0.2">
      <c r="C1409" s="19"/>
      <c r="D1409" s="19"/>
    </row>
    <row r="1410" spans="3:4" x14ac:dyDescent="0.2">
      <c r="C1410" s="19"/>
      <c r="D1410" s="19"/>
    </row>
    <row r="1411" spans="3:4" x14ac:dyDescent="0.2">
      <c r="C1411" s="19"/>
      <c r="D1411" s="19"/>
    </row>
    <row r="1412" spans="3:4" x14ac:dyDescent="0.2">
      <c r="C1412" s="19"/>
      <c r="D1412" s="19"/>
    </row>
    <row r="1413" spans="3:4" x14ac:dyDescent="0.2">
      <c r="C1413" s="19"/>
      <c r="D1413" s="19"/>
    </row>
    <row r="1414" spans="3:4" x14ac:dyDescent="0.2">
      <c r="C1414" s="19"/>
      <c r="D1414" s="19"/>
    </row>
    <row r="1415" spans="3:4" x14ac:dyDescent="0.2">
      <c r="C1415" s="19"/>
      <c r="D1415" s="19"/>
    </row>
    <row r="1416" spans="3:4" x14ac:dyDescent="0.2">
      <c r="C1416" s="19"/>
      <c r="D1416" s="19"/>
    </row>
    <row r="1417" spans="3:4" x14ac:dyDescent="0.2">
      <c r="C1417" s="19"/>
      <c r="D1417" s="19"/>
    </row>
    <row r="1418" spans="3:4" x14ac:dyDescent="0.2">
      <c r="C1418" s="19"/>
      <c r="D1418" s="19"/>
    </row>
    <row r="1419" spans="3:4" x14ac:dyDescent="0.2">
      <c r="C1419" s="19"/>
      <c r="D1419" s="19"/>
    </row>
    <row r="1420" spans="3:4" x14ac:dyDescent="0.2">
      <c r="C1420" s="19"/>
      <c r="D1420" s="19"/>
    </row>
    <row r="1421" spans="3:4" x14ac:dyDescent="0.2">
      <c r="C1421" s="19"/>
      <c r="D1421" s="19"/>
    </row>
    <row r="1422" spans="3:4" x14ac:dyDescent="0.2">
      <c r="C1422" s="19"/>
      <c r="D1422" s="19"/>
    </row>
    <row r="1423" spans="3:4" x14ac:dyDescent="0.2">
      <c r="C1423" s="19"/>
      <c r="D1423" s="19"/>
    </row>
    <row r="1424" spans="3:4" x14ac:dyDescent="0.2">
      <c r="C1424" s="19"/>
      <c r="D1424" s="19"/>
    </row>
    <row r="1425" spans="3:4" x14ac:dyDescent="0.2">
      <c r="C1425" s="19"/>
      <c r="D1425" s="19"/>
    </row>
    <row r="1426" spans="3:4" x14ac:dyDescent="0.2">
      <c r="C1426" s="19"/>
      <c r="D1426" s="19"/>
    </row>
    <row r="1427" spans="3:4" x14ac:dyDescent="0.2">
      <c r="C1427" s="19"/>
      <c r="D1427" s="19"/>
    </row>
    <row r="1428" spans="3:4" x14ac:dyDescent="0.2">
      <c r="C1428" s="19"/>
      <c r="D1428" s="19"/>
    </row>
    <row r="1429" spans="3:4" x14ac:dyDescent="0.2">
      <c r="C1429" s="19"/>
      <c r="D1429" s="19"/>
    </row>
    <row r="1430" spans="3:4" x14ac:dyDescent="0.2">
      <c r="C1430" s="19"/>
      <c r="D1430" s="19"/>
    </row>
    <row r="1431" spans="3:4" x14ac:dyDescent="0.2">
      <c r="C1431" s="19"/>
      <c r="D1431" s="19"/>
    </row>
    <row r="1432" spans="3:4" x14ac:dyDescent="0.2">
      <c r="C1432" s="19"/>
      <c r="D1432" s="19"/>
    </row>
    <row r="1433" spans="3:4" x14ac:dyDescent="0.2">
      <c r="C1433" s="19"/>
      <c r="D1433" s="19"/>
    </row>
    <row r="1434" spans="3:4" x14ac:dyDescent="0.2">
      <c r="C1434" s="19"/>
      <c r="D1434" s="19"/>
    </row>
    <row r="1435" spans="3:4" x14ac:dyDescent="0.2">
      <c r="C1435" s="19"/>
      <c r="D1435" s="19"/>
    </row>
    <row r="1436" spans="3:4" x14ac:dyDescent="0.2">
      <c r="C1436" s="19"/>
      <c r="D1436" s="19"/>
    </row>
    <row r="1437" spans="3:4" x14ac:dyDescent="0.2">
      <c r="C1437" s="19"/>
      <c r="D1437" s="19"/>
    </row>
    <row r="1438" spans="3:4" x14ac:dyDescent="0.2">
      <c r="C1438" s="19"/>
      <c r="D1438" s="19"/>
    </row>
    <row r="1439" spans="3:4" x14ac:dyDescent="0.2">
      <c r="C1439" s="19"/>
      <c r="D1439" s="19"/>
    </row>
    <row r="1440" spans="3:4" x14ac:dyDescent="0.2">
      <c r="C1440" s="19"/>
      <c r="D1440" s="19"/>
    </row>
    <row r="1441" spans="3:4" x14ac:dyDescent="0.2">
      <c r="C1441" s="19"/>
      <c r="D1441" s="19"/>
    </row>
    <row r="1442" spans="3:4" x14ac:dyDescent="0.2">
      <c r="C1442" s="19"/>
      <c r="D1442" s="19"/>
    </row>
    <row r="1443" spans="3:4" x14ac:dyDescent="0.2">
      <c r="C1443" s="19"/>
      <c r="D1443" s="19"/>
    </row>
    <row r="1444" spans="3:4" x14ac:dyDescent="0.2">
      <c r="C1444" s="19"/>
      <c r="D1444" s="19"/>
    </row>
    <row r="1445" spans="3:4" x14ac:dyDescent="0.2">
      <c r="C1445" s="19"/>
      <c r="D1445" s="19"/>
    </row>
    <row r="1446" spans="3:4" x14ac:dyDescent="0.2">
      <c r="C1446" s="19"/>
      <c r="D1446" s="19"/>
    </row>
    <row r="1447" spans="3:4" x14ac:dyDescent="0.2">
      <c r="C1447" s="19"/>
      <c r="D1447" s="19"/>
    </row>
    <row r="1448" spans="3:4" x14ac:dyDescent="0.2">
      <c r="C1448" s="19"/>
      <c r="D1448" s="19"/>
    </row>
    <row r="1449" spans="3:4" x14ac:dyDescent="0.2">
      <c r="C1449" s="19"/>
      <c r="D1449" s="19"/>
    </row>
    <row r="1450" spans="3:4" x14ac:dyDescent="0.2">
      <c r="C1450" s="19"/>
      <c r="D1450" s="19"/>
    </row>
    <row r="1451" spans="3:4" x14ac:dyDescent="0.2">
      <c r="C1451" s="19"/>
      <c r="D1451" s="19"/>
    </row>
    <row r="1452" spans="3:4" x14ac:dyDescent="0.2">
      <c r="C1452" s="19"/>
      <c r="D1452" s="19"/>
    </row>
    <row r="1453" spans="3:4" x14ac:dyDescent="0.2">
      <c r="C1453" s="19"/>
      <c r="D1453" s="19"/>
    </row>
    <row r="1454" spans="3:4" x14ac:dyDescent="0.2">
      <c r="C1454" s="19"/>
      <c r="D1454" s="19"/>
    </row>
    <row r="1455" spans="3:4" x14ac:dyDescent="0.2">
      <c r="C1455" s="19"/>
      <c r="D1455" s="19"/>
    </row>
    <row r="1456" spans="3:4" x14ac:dyDescent="0.2">
      <c r="C1456" s="19"/>
      <c r="D1456" s="19"/>
    </row>
    <row r="1457" spans="3:4" x14ac:dyDescent="0.2">
      <c r="C1457" s="19"/>
      <c r="D1457" s="19"/>
    </row>
    <row r="1458" spans="3:4" x14ac:dyDescent="0.2">
      <c r="C1458" s="19"/>
      <c r="D1458" s="19"/>
    </row>
    <row r="1459" spans="3:4" x14ac:dyDescent="0.2">
      <c r="C1459" s="19"/>
      <c r="D1459" s="19"/>
    </row>
    <row r="1460" spans="3:4" x14ac:dyDescent="0.2">
      <c r="C1460" s="19"/>
      <c r="D1460" s="19"/>
    </row>
    <row r="1461" spans="3:4" x14ac:dyDescent="0.2">
      <c r="C1461" s="19"/>
      <c r="D1461" s="19"/>
    </row>
    <row r="1462" spans="3:4" x14ac:dyDescent="0.2">
      <c r="C1462" s="19"/>
      <c r="D1462" s="19"/>
    </row>
    <row r="1463" spans="3:4" x14ac:dyDescent="0.2">
      <c r="C1463" s="19"/>
      <c r="D1463" s="19"/>
    </row>
    <row r="1464" spans="3:4" x14ac:dyDescent="0.2">
      <c r="C1464" s="19"/>
      <c r="D1464" s="19"/>
    </row>
    <row r="1465" spans="3:4" x14ac:dyDescent="0.2">
      <c r="C1465" s="19"/>
      <c r="D1465" s="19"/>
    </row>
    <row r="1466" spans="3:4" x14ac:dyDescent="0.2">
      <c r="C1466" s="19"/>
      <c r="D1466" s="19"/>
    </row>
    <row r="1467" spans="3:4" x14ac:dyDescent="0.2">
      <c r="C1467" s="19"/>
      <c r="D1467" s="19"/>
    </row>
    <row r="1468" spans="3:4" x14ac:dyDescent="0.2">
      <c r="C1468" s="19"/>
      <c r="D1468" s="19"/>
    </row>
    <row r="1469" spans="3:4" x14ac:dyDescent="0.2">
      <c r="C1469" s="19"/>
      <c r="D1469" s="19"/>
    </row>
    <row r="1470" spans="3:4" x14ac:dyDescent="0.2">
      <c r="C1470" s="19"/>
      <c r="D1470" s="19"/>
    </row>
    <row r="1471" spans="3:4" x14ac:dyDescent="0.2">
      <c r="C1471" s="19"/>
      <c r="D1471" s="19"/>
    </row>
    <row r="1472" spans="3:4" x14ac:dyDescent="0.2">
      <c r="C1472" s="19"/>
      <c r="D1472" s="19"/>
    </row>
    <row r="1473" spans="3:4" x14ac:dyDescent="0.2">
      <c r="C1473" s="19"/>
      <c r="D1473" s="19"/>
    </row>
    <row r="1474" spans="3:4" x14ac:dyDescent="0.2">
      <c r="C1474" s="19"/>
      <c r="D1474" s="19"/>
    </row>
    <row r="1475" spans="3:4" x14ac:dyDescent="0.2">
      <c r="C1475" s="19"/>
      <c r="D1475" s="19"/>
    </row>
    <row r="1476" spans="3:4" x14ac:dyDescent="0.2">
      <c r="C1476" s="19"/>
      <c r="D1476" s="19"/>
    </row>
    <row r="1477" spans="3:4" x14ac:dyDescent="0.2">
      <c r="C1477" s="19"/>
      <c r="D1477" s="19"/>
    </row>
    <row r="1478" spans="3:4" x14ac:dyDescent="0.2">
      <c r="C1478" s="19"/>
      <c r="D1478" s="19"/>
    </row>
    <row r="1479" spans="3:4" x14ac:dyDescent="0.2">
      <c r="C1479" s="19"/>
      <c r="D1479" s="19"/>
    </row>
    <row r="1480" spans="3:4" x14ac:dyDescent="0.2">
      <c r="C1480" s="19"/>
      <c r="D1480" s="19"/>
    </row>
    <row r="1481" spans="3:4" x14ac:dyDescent="0.2">
      <c r="C1481" s="19"/>
      <c r="D1481" s="19"/>
    </row>
    <row r="1482" spans="3:4" x14ac:dyDescent="0.2">
      <c r="C1482" s="19"/>
      <c r="D1482" s="19"/>
    </row>
    <row r="1483" spans="3:4" x14ac:dyDescent="0.2">
      <c r="C1483" s="19"/>
      <c r="D1483" s="19"/>
    </row>
    <row r="1484" spans="3:4" x14ac:dyDescent="0.2">
      <c r="C1484" s="19"/>
      <c r="D1484" s="19"/>
    </row>
    <row r="1485" spans="3:4" x14ac:dyDescent="0.2">
      <c r="C1485" s="19"/>
      <c r="D1485" s="19"/>
    </row>
    <row r="1486" spans="3:4" x14ac:dyDescent="0.2">
      <c r="C1486" s="19"/>
      <c r="D1486" s="19"/>
    </row>
    <row r="1487" spans="3:4" x14ac:dyDescent="0.2">
      <c r="C1487" s="19"/>
      <c r="D1487" s="19"/>
    </row>
    <row r="1488" spans="3:4" x14ac:dyDescent="0.2">
      <c r="C1488" s="19"/>
      <c r="D1488" s="19"/>
    </row>
    <row r="1489" spans="3:4" x14ac:dyDescent="0.2">
      <c r="C1489" s="19"/>
      <c r="D1489" s="19"/>
    </row>
    <row r="1490" spans="3:4" x14ac:dyDescent="0.2">
      <c r="C1490" s="19"/>
      <c r="D1490" s="19"/>
    </row>
    <row r="1491" spans="3:4" x14ac:dyDescent="0.2">
      <c r="C1491" s="19"/>
      <c r="D1491" s="19"/>
    </row>
    <row r="1492" spans="3:4" x14ac:dyDescent="0.2">
      <c r="C1492" s="19"/>
      <c r="D1492" s="19"/>
    </row>
    <row r="1493" spans="3:4" x14ac:dyDescent="0.2">
      <c r="C1493" s="19"/>
      <c r="D1493" s="19"/>
    </row>
    <row r="1494" spans="3:4" x14ac:dyDescent="0.2">
      <c r="C1494" s="19"/>
      <c r="D1494" s="19"/>
    </row>
    <row r="1495" spans="3:4" x14ac:dyDescent="0.2">
      <c r="C1495" s="19"/>
      <c r="D1495" s="19"/>
    </row>
    <row r="1496" spans="3:4" x14ac:dyDescent="0.2">
      <c r="C1496" s="19"/>
      <c r="D1496" s="19"/>
    </row>
    <row r="1497" spans="3:4" x14ac:dyDescent="0.2">
      <c r="C1497" s="19"/>
      <c r="D1497" s="19"/>
    </row>
    <row r="1498" spans="3:4" x14ac:dyDescent="0.2">
      <c r="C1498" s="19"/>
      <c r="D1498" s="19"/>
    </row>
    <row r="1499" spans="3:4" x14ac:dyDescent="0.2">
      <c r="C1499" s="19"/>
      <c r="D1499" s="19"/>
    </row>
    <row r="1500" spans="3:4" x14ac:dyDescent="0.2">
      <c r="C1500" s="19"/>
      <c r="D1500" s="19"/>
    </row>
    <row r="1501" spans="3:4" x14ac:dyDescent="0.2">
      <c r="C1501" s="19"/>
      <c r="D1501" s="19"/>
    </row>
    <row r="1502" spans="3:4" x14ac:dyDescent="0.2">
      <c r="C1502" s="19"/>
      <c r="D1502" s="19"/>
    </row>
    <row r="1503" spans="3:4" x14ac:dyDescent="0.2">
      <c r="C1503" s="19"/>
      <c r="D1503" s="19"/>
    </row>
    <row r="1504" spans="3:4" x14ac:dyDescent="0.2">
      <c r="C1504" s="19"/>
      <c r="D1504" s="19"/>
    </row>
    <row r="1505" spans="3:4" x14ac:dyDescent="0.2">
      <c r="C1505" s="19"/>
      <c r="D1505" s="19"/>
    </row>
    <row r="1506" spans="3:4" x14ac:dyDescent="0.2">
      <c r="C1506" s="19"/>
      <c r="D1506" s="19"/>
    </row>
    <row r="1507" spans="3:4" x14ac:dyDescent="0.2">
      <c r="C1507" s="19"/>
      <c r="D1507" s="19"/>
    </row>
    <row r="1508" spans="3:4" x14ac:dyDescent="0.2">
      <c r="C1508" s="19"/>
      <c r="D1508" s="19"/>
    </row>
    <row r="1509" spans="3:4" x14ac:dyDescent="0.2">
      <c r="C1509" s="19"/>
      <c r="D1509" s="19"/>
    </row>
    <row r="1510" spans="3:4" x14ac:dyDescent="0.2">
      <c r="C1510" s="19"/>
      <c r="D1510" s="19"/>
    </row>
    <row r="1511" spans="3:4" x14ac:dyDescent="0.2">
      <c r="C1511" s="19"/>
      <c r="D1511" s="19"/>
    </row>
    <row r="1512" spans="3:4" x14ac:dyDescent="0.2">
      <c r="C1512" s="19"/>
      <c r="D1512" s="19"/>
    </row>
    <row r="1513" spans="3:4" x14ac:dyDescent="0.2">
      <c r="C1513" s="19"/>
      <c r="D1513" s="19"/>
    </row>
    <row r="1514" spans="3:4" x14ac:dyDescent="0.2">
      <c r="C1514" s="19"/>
      <c r="D1514" s="19"/>
    </row>
    <row r="1515" spans="3:4" x14ac:dyDescent="0.2">
      <c r="C1515" s="19"/>
      <c r="D1515" s="19"/>
    </row>
    <row r="1516" spans="3:4" x14ac:dyDescent="0.2">
      <c r="C1516" s="19"/>
      <c r="D1516" s="19"/>
    </row>
    <row r="1517" spans="3:4" x14ac:dyDescent="0.2">
      <c r="C1517" s="19"/>
      <c r="D1517" s="19"/>
    </row>
    <row r="1518" spans="3:4" x14ac:dyDescent="0.2">
      <c r="C1518" s="19"/>
      <c r="D1518" s="19"/>
    </row>
    <row r="1519" spans="3:4" x14ac:dyDescent="0.2">
      <c r="C1519" s="19"/>
      <c r="D1519" s="19"/>
    </row>
    <row r="1520" spans="3:4" x14ac:dyDescent="0.2">
      <c r="C1520" s="19"/>
      <c r="D1520" s="19"/>
    </row>
    <row r="1521" spans="3:4" x14ac:dyDescent="0.2">
      <c r="C1521" s="19"/>
      <c r="D1521" s="19"/>
    </row>
    <row r="1522" spans="3:4" x14ac:dyDescent="0.2">
      <c r="C1522" s="19"/>
      <c r="D1522" s="19"/>
    </row>
    <row r="1523" spans="3:4" x14ac:dyDescent="0.2">
      <c r="C1523" s="19"/>
      <c r="D1523" s="19"/>
    </row>
    <row r="1524" spans="3:4" x14ac:dyDescent="0.2">
      <c r="C1524" s="19"/>
      <c r="D1524" s="19"/>
    </row>
    <row r="1525" spans="3:4" x14ac:dyDescent="0.2">
      <c r="C1525" s="19"/>
      <c r="D1525" s="19"/>
    </row>
    <row r="1526" spans="3:4" x14ac:dyDescent="0.2">
      <c r="C1526" s="19"/>
      <c r="D1526" s="19"/>
    </row>
    <row r="1527" spans="3:4" x14ac:dyDescent="0.2">
      <c r="C1527" s="19"/>
      <c r="D1527" s="19"/>
    </row>
    <row r="1528" spans="3:4" x14ac:dyDescent="0.2">
      <c r="C1528" s="19"/>
      <c r="D1528" s="19"/>
    </row>
    <row r="1529" spans="3:4" x14ac:dyDescent="0.2">
      <c r="C1529" s="19"/>
      <c r="D1529" s="19"/>
    </row>
    <row r="1530" spans="3:4" x14ac:dyDescent="0.2">
      <c r="C1530" s="19"/>
      <c r="D1530" s="19"/>
    </row>
    <row r="1531" spans="3:4" x14ac:dyDescent="0.2">
      <c r="C1531" s="19"/>
      <c r="D1531" s="19"/>
    </row>
    <row r="1532" spans="3:4" x14ac:dyDescent="0.2">
      <c r="C1532" s="19"/>
      <c r="D1532" s="19"/>
    </row>
    <row r="1533" spans="3:4" x14ac:dyDescent="0.2">
      <c r="C1533" s="19"/>
      <c r="D1533" s="19"/>
    </row>
    <row r="1534" spans="3:4" x14ac:dyDescent="0.2">
      <c r="C1534" s="19"/>
      <c r="D1534" s="19"/>
    </row>
    <row r="1535" spans="3:4" x14ac:dyDescent="0.2">
      <c r="C1535" s="19"/>
      <c r="D1535" s="19"/>
    </row>
    <row r="1536" spans="3:4" x14ac:dyDescent="0.2">
      <c r="C1536" s="19"/>
      <c r="D1536" s="19"/>
    </row>
    <row r="1537" spans="3:4" x14ac:dyDescent="0.2">
      <c r="C1537" s="19"/>
      <c r="D1537" s="19"/>
    </row>
    <row r="1538" spans="3:4" x14ac:dyDescent="0.2">
      <c r="C1538" s="19"/>
      <c r="D1538" s="19"/>
    </row>
    <row r="1539" spans="3:4" x14ac:dyDescent="0.2">
      <c r="C1539" s="19"/>
      <c r="D1539" s="19"/>
    </row>
    <row r="1540" spans="3:4" x14ac:dyDescent="0.2">
      <c r="C1540" s="19"/>
      <c r="D1540" s="19"/>
    </row>
    <row r="1541" spans="3:4" x14ac:dyDescent="0.2">
      <c r="C1541" s="19"/>
      <c r="D1541" s="19"/>
    </row>
    <row r="1542" spans="3:4" x14ac:dyDescent="0.2">
      <c r="C1542" s="19"/>
      <c r="D1542" s="19"/>
    </row>
    <row r="1543" spans="3:4" x14ac:dyDescent="0.2">
      <c r="C1543" s="19"/>
      <c r="D1543" s="19"/>
    </row>
    <row r="1544" spans="3:4" x14ac:dyDescent="0.2">
      <c r="C1544" s="19"/>
      <c r="D1544" s="19"/>
    </row>
    <row r="1545" spans="3:4" x14ac:dyDescent="0.2">
      <c r="C1545" s="19"/>
      <c r="D1545" s="19"/>
    </row>
    <row r="1546" spans="3:4" x14ac:dyDescent="0.2">
      <c r="C1546" s="19"/>
      <c r="D1546" s="19"/>
    </row>
    <row r="1547" spans="3:4" x14ac:dyDescent="0.2">
      <c r="C1547" s="19"/>
      <c r="D1547" s="19"/>
    </row>
    <row r="1548" spans="3:4" x14ac:dyDescent="0.2">
      <c r="C1548" s="19"/>
      <c r="D1548" s="19"/>
    </row>
    <row r="1549" spans="3:4" x14ac:dyDescent="0.2">
      <c r="C1549" s="19"/>
      <c r="D1549" s="19"/>
    </row>
    <row r="1550" spans="3:4" x14ac:dyDescent="0.2">
      <c r="C1550" s="19"/>
      <c r="D1550" s="19"/>
    </row>
    <row r="1551" spans="3:4" x14ac:dyDescent="0.2">
      <c r="C1551" s="19"/>
      <c r="D1551" s="19"/>
    </row>
    <row r="1552" spans="3:4" x14ac:dyDescent="0.2">
      <c r="C1552" s="19"/>
      <c r="D1552" s="19"/>
    </row>
    <row r="1553" spans="3:4" x14ac:dyDescent="0.2">
      <c r="C1553" s="19"/>
      <c r="D1553" s="19"/>
    </row>
    <row r="1554" spans="3:4" x14ac:dyDescent="0.2">
      <c r="C1554" s="19"/>
      <c r="D1554" s="19"/>
    </row>
    <row r="1555" spans="3:4" x14ac:dyDescent="0.2">
      <c r="C1555" s="19"/>
      <c r="D1555" s="19"/>
    </row>
    <row r="1556" spans="3:4" x14ac:dyDescent="0.2">
      <c r="C1556" s="19"/>
      <c r="D1556" s="19"/>
    </row>
    <row r="1557" spans="3:4" x14ac:dyDescent="0.2">
      <c r="C1557" s="19"/>
      <c r="D1557" s="19"/>
    </row>
    <row r="1558" spans="3:4" x14ac:dyDescent="0.2">
      <c r="C1558" s="19"/>
      <c r="D1558" s="19"/>
    </row>
    <row r="1559" spans="3:4" x14ac:dyDescent="0.2">
      <c r="C1559" s="19"/>
      <c r="D1559" s="19"/>
    </row>
    <row r="1560" spans="3:4" x14ac:dyDescent="0.2">
      <c r="C1560" s="19"/>
      <c r="D1560" s="19"/>
    </row>
    <row r="1561" spans="3:4" x14ac:dyDescent="0.2">
      <c r="C1561" s="19"/>
      <c r="D1561" s="19"/>
    </row>
    <row r="1562" spans="3:4" x14ac:dyDescent="0.2">
      <c r="C1562" s="19"/>
      <c r="D1562" s="19"/>
    </row>
    <row r="1563" spans="3:4" x14ac:dyDescent="0.2">
      <c r="C1563" s="19"/>
      <c r="D1563" s="19"/>
    </row>
    <row r="1564" spans="3:4" x14ac:dyDescent="0.2">
      <c r="C1564" s="19"/>
      <c r="D1564" s="19"/>
    </row>
    <row r="1565" spans="3:4" x14ac:dyDescent="0.2">
      <c r="C1565" s="19"/>
      <c r="D1565" s="19"/>
    </row>
    <row r="1566" spans="3:4" x14ac:dyDescent="0.2">
      <c r="C1566" s="19"/>
      <c r="D1566" s="19"/>
    </row>
    <row r="1567" spans="3:4" x14ac:dyDescent="0.2">
      <c r="C1567" s="19"/>
      <c r="D1567" s="19"/>
    </row>
    <row r="1568" spans="3:4" x14ac:dyDescent="0.2">
      <c r="C1568" s="19"/>
      <c r="D1568" s="19"/>
    </row>
    <row r="1569" spans="3:4" x14ac:dyDescent="0.2">
      <c r="C1569" s="19"/>
      <c r="D1569" s="19"/>
    </row>
    <row r="1570" spans="3:4" x14ac:dyDescent="0.2">
      <c r="C1570" s="19"/>
      <c r="D1570" s="19"/>
    </row>
    <row r="1571" spans="3:4" x14ac:dyDescent="0.2">
      <c r="C1571" s="19"/>
      <c r="D1571" s="19"/>
    </row>
    <row r="1572" spans="3:4" x14ac:dyDescent="0.2">
      <c r="C1572" s="19"/>
      <c r="D1572" s="19"/>
    </row>
    <row r="1573" spans="3:4" x14ac:dyDescent="0.2">
      <c r="C1573" s="19"/>
      <c r="D1573" s="19"/>
    </row>
    <row r="1574" spans="3:4" x14ac:dyDescent="0.2">
      <c r="C1574" s="19"/>
      <c r="D1574" s="19"/>
    </row>
    <row r="1575" spans="3:4" x14ac:dyDescent="0.2">
      <c r="C1575" s="19"/>
      <c r="D1575" s="19"/>
    </row>
    <row r="1576" spans="3:4" x14ac:dyDescent="0.2">
      <c r="C1576" s="19"/>
      <c r="D1576" s="19"/>
    </row>
    <row r="1577" spans="3:4" x14ac:dyDescent="0.2">
      <c r="C1577" s="19"/>
      <c r="D1577" s="19"/>
    </row>
    <row r="1578" spans="3:4" x14ac:dyDescent="0.2">
      <c r="C1578" s="19"/>
      <c r="D1578" s="19"/>
    </row>
    <row r="1579" spans="3:4" x14ac:dyDescent="0.2">
      <c r="C1579" s="19"/>
      <c r="D1579" s="19"/>
    </row>
    <row r="1580" spans="3:4" x14ac:dyDescent="0.2">
      <c r="C1580" s="19"/>
      <c r="D1580" s="19"/>
    </row>
    <row r="1581" spans="3:4" x14ac:dyDescent="0.2">
      <c r="C1581" s="19"/>
      <c r="D1581" s="19"/>
    </row>
    <row r="1582" spans="3:4" x14ac:dyDescent="0.2">
      <c r="C1582" s="19"/>
      <c r="D1582" s="19"/>
    </row>
    <row r="1583" spans="3:4" x14ac:dyDescent="0.2">
      <c r="C1583" s="19"/>
      <c r="D1583" s="19"/>
    </row>
    <row r="1584" spans="3:4" x14ac:dyDescent="0.2">
      <c r="C1584" s="19"/>
      <c r="D1584" s="19"/>
    </row>
    <row r="1585" spans="3:4" x14ac:dyDescent="0.2">
      <c r="C1585" s="19"/>
      <c r="D1585" s="19"/>
    </row>
    <row r="1586" spans="3:4" x14ac:dyDescent="0.2">
      <c r="C1586" s="19"/>
      <c r="D1586" s="19"/>
    </row>
    <row r="1587" spans="3:4" x14ac:dyDescent="0.2">
      <c r="C1587" s="19"/>
      <c r="D1587" s="19"/>
    </row>
    <row r="1588" spans="3:4" x14ac:dyDescent="0.2">
      <c r="C1588" s="19"/>
      <c r="D1588" s="19"/>
    </row>
    <row r="1589" spans="3:4" x14ac:dyDescent="0.2">
      <c r="C1589" s="19"/>
      <c r="D1589" s="19"/>
    </row>
    <row r="1590" spans="3:4" x14ac:dyDescent="0.2">
      <c r="C1590" s="19"/>
      <c r="D1590" s="19"/>
    </row>
    <row r="1591" spans="3:4" x14ac:dyDescent="0.2">
      <c r="C1591" s="19"/>
      <c r="D1591" s="19"/>
    </row>
    <row r="1592" spans="3:4" x14ac:dyDescent="0.2">
      <c r="C1592" s="19"/>
      <c r="D1592" s="19"/>
    </row>
    <row r="1593" spans="3:4" x14ac:dyDescent="0.2">
      <c r="C1593" s="19"/>
      <c r="D1593" s="19"/>
    </row>
    <row r="1594" spans="3:4" x14ac:dyDescent="0.2">
      <c r="C1594" s="19"/>
      <c r="D1594" s="19"/>
    </row>
    <row r="1595" spans="3:4" x14ac:dyDescent="0.2">
      <c r="C1595" s="19"/>
      <c r="D1595" s="19"/>
    </row>
    <row r="1596" spans="3:4" x14ac:dyDescent="0.2">
      <c r="C1596" s="19"/>
      <c r="D1596" s="19"/>
    </row>
    <row r="1597" spans="3:4" x14ac:dyDescent="0.2">
      <c r="C1597" s="19"/>
      <c r="D1597" s="19"/>
    </row>
    <row r="1598" spans="3:4" x14ac:dyDescent="0.2">
      <c r="C1598" s="19"/>
      <c r="D1598" s="19"/>
    </row>
    <row r="1599" spans="3:4" x14ac:dyDescent="0.2">
      <c r="C1599" s="19"/>
      <c r="D1599" s="19"/>
    </row>
    <row r="1600" spans="3:4" x14ac:dyDescent="0.2">
      <c r="C1600" s="19"/>
      <c r="D1600" s="19"/>
    </row>
    <row r="1601" spans="3:4" x14ac:dyDescent="0.2">
      <c r="C1601" s="19"/>
      <c r="D1601" s="19"/>
    </row>
    <row r="1602" spans="3:4" x14ac:dyDescent="0.2">
      <c r="C1602" s="19"/>
      <c r="D1602" s="19"/>
    </row>
    <row r="1603" spans="3:4" x14ac:dyDescent="0.2">
      <c r="C1603" s="19"/>
      <c r="D1603" s="19"/>
    </row>
    <row r="1604" spans="3:4" x14ac:dyDescent="0.2">
      <c r="C1604" s="19"/>
      <c r="D1604" s="19"/>
    </row>
    <row r="1605" spans="3:4" x14ac:dyDescent="0.2">
      <c r="C1605" s="19"/>
      <c r="D1605" s="19"/>
    </row>
    <row r="1606" spans="3:4" x14ac:dyDescent="0.2">
      <c r="C1606" s="19"/>
      <c r="D1606" s="19"/>
    </row>
    <row r="1607" spans="3:4" x14ac:dyDescent="0.2">
      <c r="C1607" s="19"/>
      <c r="D1607" s="19"/>
    </row>
    <row r="1608" spans="3:4" x14ac:dyDescent="0.2">
      <c r="C1608" s="19"/>
      <c r="D1608" s="19"/>
    </row>
    <row r="1609" spans="3:4" x14ac:dyDescent="0.2">
      <c r="C1609" s="19"/>
      <c r="D1609" s="19"/>
    </row>
    <row r="1610" spans="3:4" x14ac:dyDescent="0.2">
      <c r="C1610" s="19"/>
      <c r="D1610" s="19"/>
    </row>
    <row r="1611" spans="3:4" x14ac:dyDescent="0.2">
      <c r="C1611" s="19"/>
      <c r="D1611" s="19"/>
    </row>
    <row r="1612" spans="3:4" x14ac:dyDescent="0.2">
      <c r="C1612" s="19"/>
      <c r="D1612" s="19"/>
    </row>
    <row r="1613" spans="3:4" x14ac:dyDescent="0.2">
      <c r="C1613" s="19"/>
      <c r="D1613" s="19"/>
    </row>
    <row r="1614" spans="3:4" x14ac:dyDescent="0.2">
      <c r="C1614" s="19"/>
      <c r="D1614" s="19"/>
    </row>
    <row r="1615" spans="3:4" x14ac:dyDescent="0.2">
      <c r="C1615" s="19"/>
      <c r="D1615" s="19"/>
    </row>
    <row r="1616" spans="3:4" x14ac:dyDescent="0.2">
      <c r="C1616" s="19"/>
      <c r="D1616" s="19"/>
    </row>
    <row r="1617" spans="3:4" x14ac:dyDescent="0.2">
      <c r="C1617" s="19"/>
      <c r="D1617" s="19"/>
    </row>
    <row r="1618" spans="3:4" x14ac:dyDescent="0.2">
      <c r="C1618" s="19"/>
      <c r="D1618" s="19"/>
    </row>
    <row r="1619" spans="3:4" x14ac:dyDescent="0.2">
      <c r="C1619" s="19"/>
      <c r="D1619" s="19"/>
    </row>
    <row r="1620" spans="3:4" x14ac:dyDescent="0.2">
      <c r="C1620" s="19"/>
      <c r="D1620" s="19"/>
    </row>
    <row r="1621" spans="3:4" x14ac:dyDescent="0.2">
      <c r="C1621" s="19"/>
      <c r="D1621" s="19"/>
    </row>
    <row r="1622" spans="3:4" x14ac:dyDescent="0.2">
      <c r="C1622" s="19"/>
      <c r="D1622" s="19"/>
    </row>
    <row r="1623" spans="3:4" x14ac:dyDescent="0.2">
      <c r="C1623" s="19"/>
      <c r="D1623" s="19"/>
    </row>
    <row r="1624" spans="3:4" x14ac:dyDescent="0.2">
      <c r="C1624" s="19"/>
      <c r="D1624" s="19"/>
    </row>
    <row r="1625" spans="3:4" x14ac:dyDescent="0.2">
      <c r="C1625" s="19"/>
      <c r="D1625" s="19"/>
    </row>
    <row r="1626" spans="3:4" x14ac:dyDescent="0.2">
      <c r="C1626" s="19"/>
      <c r="D1626" s="19"/>
    </row>
    <row r="1627" spans="3:4" x14ac:dyDescent="0.2">
      <c r="C1627" s="19"/>
      <c r="D1627" s="19"/>
    </row>
    <row r="1628" spans="3:4" x14ac:dyDescent="0.2">
      <c r="C1628" s="19"/>
      <c r="D1628" s="19"/>
    </row>
    <row r="1629" spans="3:4" x14ac:dyDescent="0.2">
      <c r="C1629" s="19"/>
      <c r="D1629" s="19"/>
    </row>
    <row r="1630" spans="3:4" x14ac:dyDescent="0.2">
      <c r="C1630" s="19"/>
      <c r="D1630" s="19"/>
    </row>
    <row r="1631" spans="3:4" x14ac:dyDescent="0.2">
      <c r="C1631" s="19"/>
      <c r="D1631" s="19"/>
    </row>
    <row r="1632" spans="3:4" x14ac:dyDescent="0.2">
      <c r="C1632" s="19"/>
      <c r="D1632" s="19"/>
    </row>
    <row r="1633" spans="3:4" x14ac:dyDescent="0.2">
      <c r="C1633" s="19"/>
      <c r="D1633" s="19"/>
    </row>
    <row r="1634" spans="3:4" x14ac:dyDescent="0.2">
      <c r="C1634" s="19"/>
      <c r="D1634" s="19"/>
    </row>
    <row r="1635" spans="3:4" x14ac:dyDescent="0.2">
      <c r="C1635" s="19"/>
      <c r="D1635" s="19"/>
    </row>
    <row r="1636" spans="3:4" x14ac:dyDescent="0.2">
      <c r="C1636" s="19"/>
      <c r="D1636" s="19"/>
    </row>
    <row r="1637" spans="3:4" x14ac:dyDescent="0.2">
      <c r="C1637" s="19"/>
      <c r="D1637" s="19"/>
    </row>
    <row r="1638" spans="3:4" x14ac:dyDescent="0.2">
      <c r="C1638" s="19"/>
      <c r="D1638" s="19"/>
    </row>
    <row r="1639" spans="3:4" x14ac:dyDescent="0.2">
      <c r="C1639" s="19"/>
      <c r="D1639" s="19"/>
    </row>
    <row r="1640" spans="3:4" x14ac:dyDescent="0.2">
      <c r="C1640" s="19"/>
      <c r="D1640" s="19"/>
    </row>
    <row r="1641" spans="3:4" x14ac:dyDescent="0.2">
      <c r="C1641" s="19"/>
      <c r="D1641" s="19"/>
    </row>
    <row r="1642" spans="3:4" x14ac:dyDescent="0.2">
      <c r="C1642" s="19"/>
      <c r="D1642" s="19"/>
    </row>
    <row r="1643" spans="3:4" x14ac:dyDescent="0.2">
      <c r="C1643" s="19"/>
      <c r="D1643" s="19"/>
    </row>
    <row r="1644" spans="3:4" x14ac:dyDescent="0.2">
      <c r="C1644" s="19"/>
      <c r="D1644" s="19"/>
    </row>
    <row r="1645" spans="3:4" x14ac:dyDescent="0.2">
      <c r="C1645" s="19"/>
      <c r="D1645" s="19"/>
    </row>
    <row r="1646" spans="3:4" x14ac:dyDescent="0.2">
      <c r="C1646" s="19"/>
      <c r="D1646" s="19"/>
    </row>
    <row r="1647" spans="3:4" x14ac:dyDescent="0.2">
      <c r="C1647" s="19"/>
      <c r="D1647" s="19"/>
    </row>
    <row r="1648" spans="3:4" x14ac:dyDescent="0.2">
      <c r="C1648" s="19"/>
      <c r="D1648" s="19"/>
    </row>
    <row r="1649" spans="3:4" x14ac:dyDescent="0.2">
      <c r="C1649" s="19"/>
      <c r="D1649" s="19"/>
    </row>
    <row r="1650" spans="3:4" x14ac:dyDescent="0.2">
      <c r="C1650" s="19"/>
      <c r="D1650" s="19"/>
    </row>
    <row r="1651" spans="3:4" x14ac:dyDescent="0.2">
      <c r="C1651" s="19"/>
      <c r="D1651" s="19"/>
    </row>
    <row r="1652" spans="3:4" x14ac:dyDescent="0.2">
      <c r="C1652" s="19"/>
      <c r="D1652" s="19"/>
    </row>
    <row r="1653" spans="3:4" x14ac:dyDescent="0.2">
      <c r="C1653" s="19"/>
      <c r="D1653" s="19"/>
    </row>
    <row r="1654" spans="3:4" x14ac:dyDescent="0.2">
      <c r="C1654" s="19"/>
      <c r="D1654" s="19"/>
    </row>
    <row r="1655" spans="3:4" x14ac:dyDescent="0.2">
      <c r="C1655" s="19"/>
      <c r="D1655" s="19"/>
    </row>
    <row r="1656" spans="3:4" x14ac:dyDescent="0.2">
      <c r="C1656" s="19"/>
      <c r="D1656" s="19"/>
    </row>
    <row r="1657" spans="3:4" x14ac:dyDescent="0.2">
      <c r="C1657" s="19"/>
      <c r="D1657" s="19"/>
    </row>
    <row r="1658" spans="3:4" x14ac:dyDescent="0.2">
      <c r="C1658" s="19"/>
      <c r="D1658" s="19"/>
    </row>
    <row r="1659" spans="3:4" x14ac:dyDescent="0.2">
      <c r="C1659" s="19"/>
      <c r="D1659" s="19"/>
    </row>
    <row r="1660" spans="3:4" x14ac:dyDescent="0.2">
      <c r="C1660" s="19"/>
      <c r="D1660" s="19"/>
    </row>
    <row r="1661" spans="3:4" x14ac:dyDescent="0.2">
      <c r="C1661" s="19"/>
      <c r="D1661" s="19"/>
    </row>
    <row r="1662" spans="3:4" x14ac:dyDescent="0.2">
      <c r="C1662" s="19"/>
      <c r="D1662" s="19"/>
    </row>
    <row r="1663" spans="3:4" x14ac:dyDescent="0.2">
      <c r="C1663" s="19"/>
      <c r="D1663" s="19"/>
    </row>
    <row r="1664" spans="3:4" x14ac:dyDescent="0.2">
      <c r="C1664" s="19"/>
      <c r="D1664" s="19"/>
    </row>
    <row r="1665" spans="3:4" x14ac:dyDescent="0.2">
      <c r="C1665" s="19"/>
      <c r="D1665" s="19"/>
    </row>
    <row r="1666" spans="3:4" x14ac:dyDescent="0.2">
      <c r="C1666" s="19"/>
      <c r="D1666" s="19"/>
    </row>
    <row r="1667" spans="3:4" x14ac:dyDescent="0.2">
      <c r="C1667" s="19"/>
      <c r="D1667" s="19"/>
    </row>
    <row r="1668" spans="3:4" x14ac:dyDescent="0.2">
      <c r="C1668" s="19"/>
      <c r="D1668" s="19"/>
    </row>
    <row r="1669" spans="3:4" x14ac:dyDescent="0.2">
      <c r="C1669" s="19"/>
      <c r="D1669" s="19"/>
    </row>
    <row r="1670" spans="3:4" x14ac:dyDescent="0.2">
      <c r="C1670" s="19"/>
      <c r="D1670" s="19"/>
    </row>
    <row r="1671" spans="3:4" x14ac:dyDescent="0.2">
      <c r="C1671" s="19"/>
      <c r="D1671" s="19"/>
    </row>
    <row r="1672" spans="3:4" x14ac:dyDescent="0.2">
      <c r="C1672" s="19"/>
      <c r="D1672" s="19"/>
    </row>
    <row r="1673" spans="3:4" x14ac:dyDescent="0.2">
      <c r="C1673" s="19"/>
      <c r="D1673" s="19"/>
    </row>
    <row r="1674" spans="3:4" x14ac:dyDescent="0.2">
      <c r="C1674" s="19"/>
      <c r="D1674" s="19"/>
    </row>
    <row r="1675" spans="3:4" x14ac:dyDescent="0.2">
      <c r="C1675" s="19"/>
      <c r="D1675" s="19"/>
    </row>
    <row r="1676" spans="3:4" x14ac:dyDescent="0.2">
      <c r="C1676" s="19"/>
      <c r="D1676" s="19"/>
    </row>
    <row r="1677" spans="3:4" x14ac:dyDescent="0.2">
      <c r="C1677" s="19"/>
      <c r="D1677" s="19"/>
    </row>
    <row r="1678" spans="3:4" x14ac:dyDescent="0.2">
      <c r="C1678" s="19"/>
      <c r="D1678" s="19"/>
    </row>
    <row r="1679" spans="3:4" x14ac:dyDescent="0.2">
      <c r="C1679" s="19"/>
      <c r="D1679" s="19"/>
    </row>
    <row r="1680" spans="3:4" x14ac:dyDescent="0.2">
      <c r="C1680" s="19"/>
      <c r="D1680" s="19"/>
    </row>
    <row r="1681" spans="3:4" x14ac:dyDescent="0.2">
      <c r="C1681" s="19"/>
      <c r="D1681" s="19"/>
    </row>
    <row r="1682" spans="3:4" x14ac:dyDescent="0.2">
      <c r="C1682" s="19"/>
      <c r="D1682" s="19"/>
    </row>
    <row r="1683" spans="3:4" x14ac:dyDescent="0.2">
      <c r="C1683" s="19"/>
      <c r="D1683" s="19"/>
    </row>
    <row r="1684" spans="3:4" x14ac:dyDescent="0.2">
      <c r="C1684" s="19"/>
      <c r="D1684" s="19"/>
    </row>
    <row r="1685" spans="3:4" x14ac:dyDescent="0.2">
      <c r="C1685" s="19"/>
      <c r="D1685" s="19"/>
    </row>
    <row r="1686" spans="3:4" x14ac:dyDescent="0.2">
      <c r="C1686" s="19"/>
      <c r="D1686" s="19"/>
    </row>
    <row r="1687" spans="3:4" x14ac:dyDescent="0.2">
      <c r="C1687" s="19"/>
      <c r="D1687" s="19"/>
    </row>
    <row r="1688" spans="3:4" x14ac:dyDescent="0.2">
      <c r="C1688" s="19"/>
      <c r="D1688" s="19"/>
    </row>
    <row r="1689" spans="3:4" x14ac:dyDescent="0.2">
      <c r="C1689" s="19"/>
      <c r="D1689" s="19"/>
    </row>
    <row r="1690" spans="3:4" x14ac:dyDescent="0.2">
      <c r="C1690" s="19"/>
      <c r="D1690" s="19"/>
    </row>
    <row r="1691" spans="3:4" x14ac:dyDescent="0.2">
      <c r="C1691" s="19"/>
      <c r="D1691" s="19"/>
    </row>
    <row r="1692" spans="3:4" x14ac:dyDescent="0.2">
      <c r="C1692" s="19"/>
      <c r="D1692" s="19"/>
    </row>
    <row r="1693" spans="3:4" x14ac:dyDescent="0.2">
      <c r="C1693" s="19"/>
      <c r="D1693" s="19"/>
    </row>
    <row r="1694" spans="3:4" x14ac:dyDescent="0.2">
      <c r="C1694" s="19"/>
      <c r="D1694" s="19"/>
    </row>
    <row r="1695" spans="3:4" x14ac:dyDescent="0.2">
      <c r="C1695" s="19"/>
      <c r="D1695" s="19"/>
    </row>
    <row r="1696" spans="3:4" x14ac:dyDescent="0.2">
      <c r="C1696" s="19"/>
      <c r="D1696" s="19"/>
    </row>
    <row r="1697" spans="3:4" x14ac:dyDescent="0.2">
      <c r="C1697" s="19"/>
      <c r="D1697" s="19"/>
    </row>
    <row r="1698" spans="3:4" x14ac:dyDescent="0.2">
      <c r="C1698" s="19"/>
      <c r="D1698" s="19"/>
    </row>
    <row r="1699" spans="3:4" x14ac:dyDescent="0.2">
      <c r="C1699" s="19"/>
      <c r="D1699" s="19"/>
    </row>
    <row r="1700" spans="3:4" x14ac:dyDescent="0.2">
      <c r="C1700" s="19"/>
      <c r="D1700" s="19"/>
    </row>
    <row r="1701" spans="3:4" x14ac:dyDescent="0.2">
      <c r="C1701" s="19"/>
      <c r="D1701" s="19"/>
    </row>
    <row r="1702" spans="3:4" x14ac:dyDescent="0.2">
      <c r="C1702" s="19"/>
      <c r="D1702" s="19"/>
    </row>
    <row r="1703" spans="3:4" x14ac:dyDescent="0.2">
      <c r="C1703" s="19"/>
      <c r="D1703" s="19"/>
    </row>
    <row r="1704" spans="3:4" x14ac:dyDescent="0.2">
      <c r="C1704" s="19"/>
      <c r="D1704" s="19"/>
    </row>
    <row r="1705" spans="3:4" x14ac:dyDescent="0.2">
      <c r="C1705" s="19"/>
      <c r="D1705" s="19"/>
    </row>
    <row r="1706" spans="3:4" x14ac:dyDescent="0.2">
      <c r="C1706" s="19"/>
      <c r="D1706" s="19"/>
    </row>
    <row r="1707" spans="3:4" x14ac:dyDescent="0.2">
      <c r="C1707" s="19"/>
      <c r="D1707" s="19"/>
    </row>
    <row r="1708" spans="3:4" x14ac:dyDescent="0.2">
      <c r="C1708" s="19"/>
      <c r="D1708" s="19"/>
    </row>
    <row r="1709" spans="3:4" x14ac:dyDescent="0.2">
      <c r="C1709" s="19"/>
      <c r="D1709" s="19"/>
    </row>
    <row r="1710" spans="3:4" x14ac:dyDescent="0.2">
      <c r="C1710" s="19"/>
      <c r="D1710" s="19"/>
    </row>
    <row r="1711" spans="3:4" x14ac:dyDescent="0.2">
      <c r="C1711" s="19"/>
      <c r="D1711" s="19"/>
    </row>
    <row r="1712" spans="3:4" x14ac:dyDescent="0.2">
      <c r="C1712" s="19"/>
      <c r="D1712" s="19"/>
    </row>
    <row r="1713" spans="3:4" x14ac:dyDescent="0.2">
      <c r="C1713" s="19"/>
      <c r="D1713" s="19"/>
    </row>
    <row r="1714" spans="3:4" x14ac:dyDescent="0.2">
      <c r="C1714" s="19"/>
      <c r="D1714" s="19"/>
    </row>
    <row r="1715" spans="3:4" x14ac:dyDescent="0.2">
      <c r="C1715" s="19"/>
      <c r="D1715" s="19"/>
    </row>
    <row r="1716" spans="3:4" x14ac:dyDescent="0.2">
      <c r="C1716" s="19"/>
      <c r="D1716" s="19"/>
    </row>
    <row r="1717" spans="3:4" x14ac:dyDescent="0.2">
      <c r="C1717" s="19"/>
      <c r="D1717" s="19"/>
    </row>
    <row r="1718" spans="3:4" x14ac:dyDescent="0.2">
      <c r="C1718" s="19"/>
      <c r="D1718" s="19"/>
    </row>
    <row r="1719" spans="3:4" x14ac:dyDescent="0.2">
      <c r="C1719" s="19"/>
      <c r="D1719" s="19"/>
    </row>
    <row r="1720" spans="3:4" x14ac:dyDescent="0.2">
      <c r="C1720" s="19"/>
      <c r="D1720" s="19"/>
    </row>
    <row r="1721" spans="3:4" x14ac:dyDescent="0.2">
      <c r="C1721" s="19"/>
      <c r="D1721" s="19"/>
    </row>
    <row r="1722" spans="3:4" x14ac:dyDescent="0.2">
      <c r="C1722" s="19"/>
      <c r="D1722" s="19"/>
    </row>
    <row r="1723" spans="3:4" x14ac:dyDescent="0.2">
      <c r="C1723" s="19"/>
      <c r="D1723" s="19"/>
    </row>
    <row r="1724" spans="3:4" x14ac:dyDescent="0.2">
      <c r="C1724" s="19"/>
      <c r="D1724" s="19"/>
    </row>
    <row r="1725" spans="3:4" x14ac:dyDescent="0.2">
      <c r="C1725" s="19"/>
      <c r="D1725" s="19"/>
    </row>
    <row r="1726" spans="3:4" x14ac:dyDescent="0.2">
      <c r="C1726" s="19"/>
      <c r="D1726" s="19"/>
    </row>
    <row r="1727" spans="3:4" x14ac:dyDescent="0.2">
      <c r="C1727" s="19"/>
      <c r="D1727" s="19"/>
    </row>
    <row r="1728" spans="3:4" x14ac:dyDescent="0.2">
      <c r="C1728" s="19"/>
      <c r="D1728" s="19"/>
    </row>
    <row r="1729" spans="3:4" x14ac:dyDescent="0.2">
      <c r="C1729" s="19"/>
      <c r="D1729" s="19"/>
    </row>
    <row r="1730" spans="3:4" x14ac:dyDescent="0.2">
      <c r="C1730" s="19"/>
      <c r="D1730" s="19"/>
    </row>
    <row r="1731" spans="3:4" x14ac:dyDescent="0.2">
      <c r="C1731" s="19"/>
      <c r="D1731" s="19"/>
    </row>
    <row r="1732" spans="3:4" x14ac:dyDescent="0.2">
      <c r="C1732" s="19"/>
      <c r="D1732" s="19"/>
    </row>
    <row r="1733" spans="3:4" x14ac:dyDescent="0.2">
      <c r="C1733" s="19"/>
      <c r="D1733" s="19"/>
    </row>
    <row r="1734" spans="3:4" x14ac:dyDescent="0.2">
      <c r="C1734" s="19"/>
      <c r="D1734" s="19"/>
    </row>
    <row r="1735" spans="3:4" x14ac:dyDescent="0.2">
      <c r="C1735" s="19"/>
      <c r="D1735" s="19"/>
    </row>
    <row r="1736" spans="3:4" x14ac:dyDescent="0.2">
      <c r="C1736" s="19"/>
      <c r="D1736" s="19"/>
    </row>
    <row r="1737" spans="3:4" x14ac:dyDescent="0.2">
      <c r="C1737" s="19"/>
      <c r="D1737" s="19"/>
    </row>
    <row r="1738" spans="3:4" x14ac:dyDescent="0.2">
      <c r="C1738" s="19"/>
      <c r="D1738" s="19"/>
    </row>
    <row r="1739" spans="3:4" x14ac:dyDescent="0.2">
      <c r="C1739" s="19"/>
      <c r="D1739" s="19"/>
    </row>
    <row r="1740" spans="3:4" x14ac:dyDescent="0.2">
      <c r="C1740" s="19"/>
      <c r="D1740" s="19"/>
    </row>
    <row r="1741" spans="3:4" x14ac:dyDescent="0.2">
      <c r="C1741" s="19"/>
      <c r="D1741" s="19"/>
    </row>
    <row r="1742" spans="3:4" x14ac:dyDescent="0.2">
      <c r="C1742" s="19"/>
      <c r="D1742" s="19"/>
    </row>
    <row r="1743" spans="3:4" x14ac:dyDescent="0.2">
      <c r="C1743" s="19"/>
      <c r="D1743" s="19"/>
    </row>
    <row r="1744" spans="3:4" x14ac:dyDescent="0.2">
      <c r="C1744" s="19"/>
      <c r="D1744" s="19"/>
    </row>
    <row r="1745" spans="3:4" x14ac:dyDescent="0.2">
      <c r="C1745" s="19"/>
      <c r="D1745" s="19"/>
    </row>
    <row r="1746" spans="3:4" x14ac:dyDescent="0.2">
      <c r="C1746" s="19"/>
      <c r="D1746" s="19"/>
    </row>
    <row r="1747" spans="3:4" x14ac:dyDescent="0.2">
      <c r="C1747" s="19"/>
      <c r="D1747" s="19"/>
    </row>
    <row r="1748" spans="3:4" x14ac:dyDescent="0.2">
      <c r="C1748" s="19"/>
      <c r="D1748" s="19"/>
    </row>
    <row r="1749" spans="3:4" x14ac:dyDescent="0.2">
      <c r="C1749" s="19"/>
      <c r="D1749" s="19"/>
    </row>
    <row r="1750" spans="3:4" x14ac:dyDescent="0.2">
      <c r="C1750" s="19"/>
      <c r="D1750" s="19"/>
    </row>
    <row r="1751" spans="3:4" x14ac:dyDescent="0.2">
      <c r="C1751" s="19"/>
      <c r="D1751" s="19"/>
    </row>
    <row r="1752" spans="3:4" x14ac:dyDescent="0.2">
      <c r="C1752" s="19"/>
      <c r="D1752" s="19"/>
    </row>
    <row r="1753" spans="3:4" x14ac:dyDescent="0.2">
      <c r="C1753" s="19"/>
      <c r="D1753" s="19"/>
    </row>
    <row r="1754" spans="3:4" x14ac:dyDescent="0.2">
      <c r="C1754" s="19"/>
      <c r="D1754" s="19"/>
    </row>
    <row r="1755" spans="3:4" x14ac:dyDescent="0.2">
      <c r="C1755" s="19"/>
      <c r="D1755" s="19"/>
    </row>
    <row r="1756" spans="3:4" x14ac:dyDescent="0.2">
      <c r="C1756" s="19"/>
      <c r="D1756" s="19"/>
    </row>
    <row r="1757" spans="3:4" x14ac:dyDescent="0.2">
      <c r="C1757" s="19"/>
      <c r="D1757" s="19"/>
    </row>
    <row r="1758" spans="3:4" x14ac:dyDescent="0.2">
      <c r="C1758" s="19"/>
      <c r="D1758" s="19"/>
    </row>
    <row r="1759" spans="3:4" x14ac:dyDescent="0.2">
      <c r="C1759" s="19"/>
      <c r="D1759" s="19"/>
    </row>
    <row r="1760" spans="3:4" x14ac:dyDescent="0.2">
      <c r="C1760" s="19"/>
      <c r="D1760" s="19"/>
    </row>
    <row r="1761" spans="3:4" x14ac:dyDescent="0.2">
      <c r="C1761" s="19"/>
      <c r="D1761" s="19"/>
    </row>
    <row r="1762" spans="3:4" x14ac:dyDescent="0.2">
      <c r="C1762" s="19"/>
      <c r="D1762" s="19"/>
    </row>
    <row r="1763" spans="3:4" x14ac:dyDescent="0.2">
      <c r="C1763" s="19"/>
      <c r="D1763" s="19"/>
    </row>
    <row r="1764" spans="3:4" x14ac:dyDescent="0.2">
      <c r="C1764" s="19"/>
      <c r="D1764" s="19"/>
    </row>
    <row r="1765" spans="3:4" x14ac:dyDescent="0.2">
      <c r="C1765" s="19"/>
      <c r="D1765" s="19"/>
    </row>
    <row r="1766" spans="3:4" x14ac:dyDescent="0.2">
      <c r="C1766" s="19"/>
      <c r="D1766" s="19"/>
    </row>
    <row r="1767" spans="3:4" x14ac:dyDescent="0.2">
      <c r="C1767" s="19"/>
      <c r="D1767" s="19"/>
    </row>
    <row r="1768" spans="3:4" x14ac:dyDescent="0.2">
      <c r="C1768" s="19"/>
      <c r="D1768" s="19"/>
    </row>
    <row r="1769" spans="3:4" x14ac:dyDescent="0.2">
      <c r="C1769" s="19"/>
      <c r="D1769" s="19"/>
    </row>
    <row r="1770" spans="3:4" x14ac:dyDescent="0.2">
      <c r="C1770" s="19"/>
      <c r="D1770" s="19"/>
    </row>
    <row r="1771" spans="3:4" x14ac:dyDescent="0.2">
      <c r="C1771" s="19"/>
      <c r="D1771" s="19"/>
    </row>
    <row r="1772" spans="3:4" x14ac:dyDescent="0.2">
      <c r="C1772" s="19"/>
      <c r="D1772" s="19"/>
    </row>
    <row r="1773" spans="3:4" x14ac:dyDescent="0.2">
      <c r="C1773" s="19"/>
      <c r="D1773" s="19"/>
    </row>
    <row r="1774" spans="3:4" x14ac:dyDescent="0.2">
      <c r="C1774" s="19"/>
      <c r="D1774" s="19"/>
    </row>
    <row r="1775" spans="3:4" x14ac:dyDescent="0.2">
      <c r="C1775" s="19"/>
      <c r="D1775" s="19"/>
    </row>
    <row r="1776" spans="3:4" x14ac:dyDescent="0.2">
      <c r="C1776" s="19"/>
      <c r="D1776" s="19"/>
    </row>
    <row r="1777" spans="3:4" x14ac:dyDescent="0.2">
      <c r="C1777" s="19"/>
      <c r="D1777" s="19"/>
    </row>
    <row r="1778" spans="3:4" x14ac:dyDescent="0.2">
      <c r="C1778" s="19"/>
      <c r="D1778" s="19"/>
    </row>
    <row r="1779" spans="3:4" x14ac:dyDescent="0.2">
      <c r="C1779" s="19"/>
      <c r="D1779" s="19"/>
    </row>
    <row r="1780" spans="3:4" x14ac:dyDescent="0.2">
      <c r="C1780" s="19"/>
      <c r="D1780" s="19"/>
    </row>
    <row r="1781" spans="3:4" x14ac:dyDescent="0.2">
      <c r="C1781" s="19"/>
      <c r="D1781" s="19"/>
    </row>
    <row r="1782" spans="3:4" x14ac:dyDescent="0.2">
      <c r="C1782" s="19"/>
      <c r="D1782" s="19"/>
    </row>
    <row r="1783" spans="3:4" x14ac:dyDescent="0.2">
      <c r="C1783" s="19"/>
      <c r="D1783" s="19"/>
    </row>
    <row r="1784" spans="3:4" x14ac:dyDescent="0.2">
      <c r="C1784" s="19"/>
      <c r="D1784" s="19"/>
    </row>
    <row r="1785" spans="3:4" x14ac:dyDescent="0.2">
      <c r="C1785" s="19"/>
      <c r="D1785" s="19"/>
    </row>
    <row r="1786" spans="3:4" x14ac:dyDescent="0.2">
      <c r="C1786" s="19"/>
      <c r="D1786" s="19"/>
    </row>
    <row r="1787" spans="3:4" x14ac:dyDescent="0.2">
      <c r="C1787" s="19"/>
      <c r="D1787" s="19"/>
    </row>
    <row r="1788" spans="3:4" x14ac:dyDescent="0.2">
      <c r="C1788" s="19"/>
      <c r="D1788" s="19"/>
    </row>
    <row r="1789" spans="3:4" x14ac:dyDescent="0.2">
      <c r="C1789" s="19"/>
      <c r="D1789" s="19"/>
    </row>
    <row r="1790" spans="3:4" x14ac:dyDescent="0.2">
      <c r="C1790" s="19"/>
      <c r="D1790" s="19"/>
    </row>
    <row r="1791" spans="3:4" x14ac:dyDescent="0.2">
      <c r="C1791" s="19"/>
      <c r="D1791" s="19"/>
    </row>
    <row r="1792" spans="3:4" x14ac:dyDescent="0.2">
      <c r="C1792" s="19"/>
      <c r="D1792" s="19"/>
    </row>
    <row r="1793" spans="3:4" x14ac:dyDescent="0.2">
      <c r="C1793" s="19"/>
      <c r="D1793" s="19"/>
    </row>
    <row r="1794" spans="3:4" x14ac:dyDescent="0.2">
      <c r="C1794" s="19"/>
      <c r="D1794" s="19"/>
    </row>
    <row r="1795" spans="3:4" x14ac:dyDescent="0.2">
      <c r="C1795" s="19"/>
      <c r="D1795" s="19"/>
    </row>
    <row r="1796" spans="3:4" x14ac:dyDescent="0.2">
      <c r="C1796" s="19"/>
      <c r="D1796" s="19"/>
    </row>
    <row r="1797" spans="3:4" x14ac:dyDescent="0.2">
      <c r="C1797" s="19"/>
      <c r="D1797" s="19"/>
    </row>
    <row r="1798" spans="3:4" x14ac:dyDescent="0.2">
      <c r="C1798" s="19"/>
      <c r="D1798" s="19"/>
    </row>
    <row r="1799" spans="3:4" x14ac:dyDescent="0.2">
      <c r="C1799" s="19"/>
      <c r="D1799" s="19"/>
    </row>
    <row r="1800" spans="3:4" x14ac:dyDescent="0.2">
      <c r="C1800" s="19"/>
      <c r="D1800" s="19"/>
    </row>
    <row r="1801" spans="3:4" x14ac:dyDescent="0.2">
      <c r="C1801" s="19"/>
      <c r="D1801" s="19"/>
    </row>
    <row r="1802" spans="3:4" x14ac:dyDescent="0.2">
      <c r="C1802" s="19"/>
      <c r="D1802" s="19"/>
    </row>
    <row r="1803" spans="3:4" x14ac:dyDescent="0.2">
      <c r="C1803" s="19"/>
      <c r="D1803" s="19"/>
    </row>
    <row r="1804" spans="3:4" x14ac:dyDescent="0.2">
      <c r="C1804" s="19"/>
      <c r="D1804" s="19"/>
    </row>
    <row r="1805" spans="3:4" x14ac:dyDescent="0.2">
      <c r="C1805" s="19"/>
      <c r="D1805" s="19"/>
    </row>
    <row r="1806" spans="3:4" x14ac:dyDescent="0.2">
      <c r="C1806" s="19"/>
      <c r="D1806" s="19"/>
    </row>
    <row r="1807" spans="3:4" x14ac:dyDescent="0.2">
      <c r="C1807" s="19"/>
      <c r="D1807" s="19"/>
    </row>
    <row r="1808" spans="3:4" x14ac:dyDescent="0.2">
      <c r="C1808" s="19"/>
      <c r="D1808" s="19"/>
    </row>
    <row r="1809" spans="3:4" x14ac:dyDescent="0.2">
      <c r="C1809" s="19"/>
      <c r="D1809" s="19"/>
    </row>
    <row r="1810" spans="3:4" x14ac:dyDescent="0.2">
      <c r="C1810" s="19"/>
      <c r="D1810" s="19"/>
    </row>
    <row r="1811" spans="3:4" x14ac:dyDescent="0.2">
      <c r="C1811" s="19"/>
      <c r="D1811" s="19"/>
    </row>
    <row r="1812" spans="3:4" x14ac:dyDescent="0.2">
      <c r="C1812" s="19"/>
      <c r="D1812" s="19"/>
    </row>
    <row r="1813" spans="3:4" x14ac:dyDescent="0.2">
      <c r="C1813" s="19"/>
      <c r="D1813" s="19"/>
    </row>
    <row r="1814" spans="3:4" x14ac:dyDescent="0.2">
      <c r="C1814" s="19"/>
      <c r="D1814" s="19"/>
    </row>
    <row r="1815" spans="3:4" x14ac:dyDescent="0.2">
      <c r="C1815" s="19"/>
      <c r="D1815" s="19"/>
    </row>
    <row r="1816" spans="3:4" x14ac:dyDescent="0.2">
      <c r="C1816" s="19"/>
      <c r="D1816" s="19"/>
    </row>
    <row r="1817" spans="3:4" x14ac:dyDescent="0.2">
      <c r="C1817" s="19"/>
      <c r="D1817" s="19"/>
    </row>
    <row r="1818" spans="3:4" x14ac:dyDescent="0.2">
      <c r="C1818" s="19"/>
      <c r="D1818" s="19"/>
    </row>
    <row r="1819" spans="3:4" x14ac:dyDescent="0.2">
      <c r="C1819" s="19"/>
      <c r="D1819" s="19"/>
    </row>
    <row r="1820" spans="3:4" x14ac:dyDescent="0.2">
      <c r="C1820" s="19"/>
      <c r="D1820" s="19"/>
    </row>
    <row r="1821" spans="3:4" x14ac:dyDescent="0.2">
      <c r="C1821" s="19"/>
      <c r="D1821" s="19"/>
    </row>
    <row r="1822" spans="3:4" x14ac:dyDescent="0.2">
      <c r="C1822" s="19"/>
      <c r="D1822" s="19"/>
    </row>
    <row r="1823" spans="3:4" x14ac:dyDescent="0.2">
      <c r="C1823" s="19"/>
      <c r="D1823" s="19"/>
    </row>
    <row r="1824" spans="3:4" x14ac:dyDescent="0.2">
      <c r="C1824" s="19"/>
      <c r="D1824" s="19"/>
    </row>
    <row r="1825" spans="3:4" x14ac:dyDescent="0.2">
      <c r="C1825" s="19"/>
      <c r="D1825" s="19"/>
    </row>
    <row r="1826" spans="3:4" x14ac:dyDescent="0.2">
      <c r="C1826" s="19"/>
      <c r="D1826" s="19"/>
    </row>
    <row r="1827" spans="3:4" x14ac:dyDescent="0.2">
      <c r="C1827" s="19"/>
      <c r="D1827" s="19"/>
    </row>
    <row r="1828" spans="3:4" x14ac:dyDescent="0.2">
      <c r="C1828" s="19"/>
      <c r="D1828" s="19"/>
    </row>
    <row r="1829" spans="3:4" x14ac:dyDescent="0.2">
      <c r="C1829" s="19"/>
      <c r="D1829" s="19"/>
    </row>
    <row r="1830" spans="3:4" x14ac:dyDescent="0.2">
      <c r="C1830" s="19"/>
      <c r="D1830" s="19"/>
    </row>
    <row r="1831" spans="3:4" x14ac:dyDescent="0.2">
      <c r="C1831" s="19"/>
      <c r="D1831" s="19"/>
    </row>
    <row r="1832" spans="3:4" x14ac:dyDescent="0.2">
      <c r="C1832" s="19"/>
      <c r="D1832" s="19"/>
    </row>
    <row r="1833" spans="3:4" x14ac:dyDescent="0.2">
      <c r="C1833" s="19"/>
      <c r="D1833" s="19"/>
    </row>
    <row r="1834" spans="3:4" x14ac:dyDescent="0.2">
      <c r="C1834" s="19"/>
      <c r="D1834" s="19"/>
    </row>
    <row r="1835" spans="3:4" x14ac:dyDescent="0.2">
      <c r="C1835" s="19"/>
      <c r="D1835" s="19"/>
    </row>
    <row r="1836" spans="3:4" x14ac:dyDescent="0.2">
      <c r="C1836" s="19"/>
      <c r="D1836" s="19"/>
    </row>
    <row r="1837" spans="3:4" x14ac:dyDescent="0.2">
      <c r="C1837" s="19"/>
      <c r="D1837" s="19"/>
    </row>
    <row r="1838" spans="3:4" x14ac:dyDescent="0.2">
      <c r="C1838" s="19"/>
      <c r="D1838" s="19"/>
    </row>
    <row r="1839" spans="3:4" x14ac:dyDescent="0.2">
      <c r="C1839" s="19"/>
      <c r="D1839" s="19"/>
    </row>
    <row r="1840" spans="3:4" x14ac:dyDescent="0.2">
      <c r="C1840" s="19"/>
      <c r="D1840" s="19"/>
    </row>
    <row r="1841" spans="3:4" x14ac:dyDescent="0.2">
      <c r="C1841" s="19"/>
      <c r="D1841" s="19"/>
    </row>
    <row r="1842" spans="3:4" x14ac:dyDescent="0.2">
      <c r="C1842" s="19"/>
      <c r="D1842" s="19"/>
    </row>
    <row r="1843" spans="3:4" x14ac:dyDescent="0.2">
      <c r="C1843" s="19"/>
      <c r="D1843" s="19"/>
    </row>
    <row r="1844" spans="3:4" x14ac:dyDescent="0.2">
      <c r="C1844" s="19"/>
      <c r="D1844" s="19"/>
    </row>
    <row r="1845" spans="3:4" x14ac:dyDescent="0.2">
      <c r="C1845" s="19"/>
      <c r="D1845" s="19"/>
    </row>
    <row r="1846" spans="3:4" x14ac:dyDescent="0.2">
      <c r="C1846" s="19"/>
      <c r="D1846" s="19"/>
    </row>
    <row r="1847" spans="3:4" x14ac:dyDescent="0.2">
      <c r="C1847" s="19"/>
      <c r="D1847" s="19"/>
    </row>
    <row r="1848" spans="3:4" x14ac:dyDescent="0.2">
      <c r="C1848" s="19"/>
      <c r="D1848" s="19"/>
    </row>
    <row r="1849" spans="3:4" x14ac:dyDescent="0.2">
      <c r="C1849" s="19"/>
      <c r="D1849" s="19"/>
    </row>
    <row r="1850" spans="3:4" x14ac:dyDescent="0.2">
      <c r="C1850" s="19"/>
      <c r="D1850" s="19"/>
    </row>
    <row r="1851" spans="3:4" x14ac:dyDescent="0.2">
      <c r="C1851" s="19"/>
      <c r="D1851" s="19"/>
    </row>
    <row r="1852" spans="3:4" x14ac:dyDescent="0.2">
      <c r="C1852" s="19"/>
      <c r="D1852" s="19"/>
    </row>
    <row r="1853" spans="3:4" x14ac:dyDescent="0.2">
      <c r="C1853" s="19"/>
      <c r="D1853" s="19"/>
    </row>
    <row r="1854" spans="3:4" x14ac:dyDescent="0.2">
      <c r="C1854" s="19"/>
      <c r="D1854" s="19"/>
    </row>
    <row r="1855" spans="3:4" x14ac:dyDescent="0.2">
      <c r="C1855" s="19"/>
      <c r="D1855" s="19"/>
    </row>
    <row r="1856" spans="3:4" x14ac:dyDescent="0.2">
      <c r="C1856" s="19"/>
      <c r="D1856" s="19"/>
    </row>
    <row r="1857" spans="3:4" x14ac:dyDescent="0.2">
      <c r="C1857" s="19"/>
      <c r="D1857" s="19"/>
    </row>
    <row r="1858" spans="3:4" x14ac:dyDescent="0.2">
      <c r="C1858" s="19"/>
      <c r="D1858" s="19"/>
    </row>
    <row r="1859" spans="3:4" x14ac:dyDescent="0.2">
      <c r="C1859" s="19"/>
      <c r="D1859" s="19"/>
    </row>
    <row r="1860" spans="3:4" x14ac:dyDescent="0.2">
      <c r="C1860" s="19"/>
      <c r="D1860" s="19"/>
    </row>
    <row r="1861" spans="3:4" x14ac:dyDescent="0.2">
      <c r="C1861" s="19"/>
      <c r="D1861" s="19"/>
    </row>
    <row r="1862" spans="3:4" x14ac:dyDescent="0.2">
      <c r="C1862" s="19"/>
      <c r="D1862" s="19"/>
    </row>
    <row r="1863" spans="3:4" x14ac:dyDescent="0.2">
      <c r="C1863" s="19"/>
      <c r="D1863" s="19"/>
    </row>
    <row r="1864" spans="3:4" x14ac:dyDescent="0.2">
      <c r="C1864" s="19"/>
      <c r="D1864" s="19"/>
    </row>
    <row r="1865" spans="3:4" x14ac:dyDescent="0.2">
      <c r="C1865" s="19"/>
      <c r="D1865" s="19"/>
    </row>
    <row r="1866" spans="3:4" x14ac:dyDescent="0.2">
      <c r="C1866" s="19"/>
      <c r="D1866" s="19"/>
    </row>
    <row r="1867" spans="3:4" x14ac:dyDescent="0.2">
      <c r="C1867" s="19"/>
      <c r="D1867" s="19"/>
    </row>
    <row r="1868" spans="3:4" x14ac:dyDescent="0.2">
      <c r="C1868" s="19"/>
      <c r="D1868" s="19"/>
    </row>
    <row r="1869" spans="3:4" x14ac:dyDescent="0.2">
      <c r="C1869" s="19"/>
      <c r="D1869" s="19"/>
    </row>
    <row r="1870" spans="3:4" x14ac:dyDescent="0.2">
      <c r="C1870" s="19"/>
      <c r="D1870" s="19"/>
    </row>
    <row r="1871" spans="3:4" x14ac:dyDescent="0.2">
      <c r="C1871" s="19"/>
      <c r="D1871" s="19"/>
    </row>
    <row r="1872" spans="3:4" x14ac:dyDescent="0.2">
      <c r="C1872" s="19"/>
      <c r="D1872" s="19"/>
    </row>
    <row r="1873" spans="3:4" x14ac:dyDescent="0.2">
      <c r="C1873" s="19"/>
      <c r="D1873" s="19"/>
    </row>
    <row r="1874" spans="3:4" x14ac:dyDescent="0.2">
      <c r="C1874" s="19"/>
      <c r="D1874" s="19"/>
    </row>
    <row r="1875" spans="3:4" x14ac:dyDescent="0.2">
      <c r="C1875" s="19"/>
      <c r="D1875" s="19"/>
    </row>
    <row r="1876" spans="3:4" x14ac:dyDescent="0.2">
      <c r="C1876" s="19"/>
      <c r="D1876" s="19"/>
    </row>
    <row r="1877" spans="3:4" x14ac:dyDescent="0.2">
      <c r="C1877" s="19"/>
      <c r="D1877" s="19"/>
    </row>
    <row r="1878" spans="3:4" x14ac:dyDescent="0.2">
      <c r="C1878" s="19"/>
      <c r="D1878" s="19"/>
    </row>
    <row r="1879" spans="3:4" x14ac:dyDescent="0.2">
      <c r="C1879" s="19"/>
      <c r="D1879" s="19"/>
    </row>
    <row r="1880" spans="3:4" x14ac:dyDescent="0.2">
      <c r="C1880" s="19"/>
      <c r="D1880" s="19"/>
    </row>
    <row r="1881" spans="3:4" x14ac:dyDescent="0.2">
      <c r="C1881" s="19"/>
      <c r="D1881" s="19"/>
    </row>
    <row r="1882" spans="3:4" x14ac:dyDescent="0.2">
      <c r="C1882" s="19"/>
      <c r="D1882" s="19"/>
    </row>
    <row r="1883" spans="3:4" x14ac:dyDescent="0.2">
      <c r="C1883" s="19"/>
      <c r="D1883" s="19"/>
    </row>
    <row r="1884" spans="3:4" x14ac:dyDescent="0.2">
      <c r="C1884" s="19"/>
      <c r="D1884" s="19"/>
    </row>
    <row r="1885" spans="3:4" x14ac:dyDescent="0.2">
      <c r="C1885" s="19"/>
      <c r="D1885" s="19"/>
    </row>
    <row r="1886" spans="3:4" x14ac:dyDescent="0.2">
      <c r="C1886" s="19"/>
      <c r="D1886" s="19"/>
    </row>
    <row r="1887" spans="3:4" x14ac:dyDescent="0.2">
      <c r="C1887" s="19"/>
      <c r="D1887" s="19"/>
    </row>
    <row r="1888" spans="3:4" x14ac:dyDescent="0.2">
      <c r="C1888" s="19"/>
      <c r="D1888" s="19"/>
    </row>
    <row r="1889" spans="3:4" x14ac:dyDescent="0.2">
      <c r="C1889" s="19"/>
      <c r="D1889" s="19"/>
    </row>
    <row r="1890" spans="3:4" x14ac:dyDescent="0.2">
      <c r="C1890" s="19"/>
      <c r="D1890" s="19"/>
    </row>
    <row r="1891" spans="3:4" x14ac:dyDescent="0.2">
      <c r="C1891" s="19"/>
      <c r="D1891" s="19"/>
    </row>
    <row r="1892" spans="3:4" x14ac:dyDescent="0.2">
      <c r="C1892" s="19"/>
      <c r="D1892" s="19"/>
    </row>
    <row r="1893" spans="3:4" x14ac:dyDescent="0.2">
      <c r="C1893" s="19"/>
      <c r="D1893" s="19"/>
    </row>
    <row r="1894" spans="3:4" x14ac:dyDescent="0.2">
      <c r="C1894" s="19"/>
      <c r="D1894" s="19"/>
    </row>
    <row r="1895" spans="3:4" x14ac:dyDescent="0.2">
      <c r="C1895" s="19"/>
      <c r="D1895" s="19"/>
    </row>
    <row r="1896" spans="3:4" x14ac:dyDescent="0.2">
      <c r="C1896" s="19"/>
      <c r="D1896" s="19"/>
    </row>
    <row r="1897" spans="3:4" x14ac:dyDescent="0.2">
      <c r="C1897" s="19"/>
      <c r="D1897" s="19"/>
    </row>
    <row r="1898" spans="3:4" x14ac:dyDescent="0.2">
      <c r="C1898" s="19"/>
      <c r="D1898" s="19"/>
    </row>
    <row r="1899" spans="3:4" x14ac:dyDescent="0.2">
      <c r="C1899" s="19"/>
      <c r="D1899" s="19"/>
    </row>
    <row r="1900" spans="3:4" x14ac:dyDescent="0.2">
      <c r="C1900" s="19"/>
      <c r="D1900" s="19"/>
    </row>
    <row r="1901" spans="3:4" x14ac:dyDescent="0.2">
      <c r="C1901" s="19"/>
      <c r="D1901" s="19"/>
    </row>
    <row r="1902" spans="3:4" x14ac:dyDescent="0.2">
      <c r="C1902" s="19"/>
      <c r="D1902" s="19"/>
    </row>
    <row r="1903" spans="3:4" x14ac:dyDescent="0.2">
      <c r="C1903" s="19"/>
      <c r="D1903" s="19"/>
    </row>
    <row r="1904" spans="3:4" x14ac:dyDescent="0.2">
      <c r="C1904" s="19"/>
      <c r="D1904" s="19"/>
    </row>
    <row r="1905" spans="3:4" x14ac:dyDescent="0.2">
      <c r="C1905" s="19"/>
      <c r="D1905" s="19"/>
    </row>
    <row r="1906" spans="3:4" x14ac:dyDescent="0.2">
      <c r="C1906" s="19"/>
      <c r="D1906" s="19"/>
    </row>
    <row r="1907" spans="3:4" x14ac:dyDescent="0.2">
      <c r="C1907" s="19"/>
      <c r="D1907" s="19"/>
    </row>
    <row r="1908" spans="3:4" x14ac:dyDescent="0.2">
      <c r="C1908" s="19"/>
      <c r="D1908" s="19"/>
    </row>
    <row r="1909" spans="3:4" x14ac:dyDescent="0.2">
      <c r="C1909" s="19"/>
      <c r="D1909" s="19"/>
    </row>
    <row r="1910" spans="3:4" x14ac:dyDescent="0.2">
      <c r="C1910" s="19"/>
      <c r="D1910" s="19"/>
    </row>
    <row r="1911" spans="3:4" x14ac:dyDescent="0.2">
      <c r="C1911" s="19"/>
      <c r="D1911" s="19"/>
    </row>
    <row r="1912" spans="3:4" x14ac:dyDescent="0.2">
      <c r="C1912" s="19"/>
      <c r="D1912" s="19"/>
    </row>
    <row r="1913" spans="3:4" x14ac:dyDescent="0.2">
      <c r="C1913" s="19"/>
      <c r="D1913" s="19"/>
    </row>
    <row r="1914" spans="3:4" x14ac:dyDescent="0.2">
      <c r="C1914" s="19"/>
      <c r="D1914" s="19"/>
    </row>
    <row r="1915" spans="3:4" x14ac:dyDescent="0.2">
      <c r="C1915" s="19"/>
      <c r="D1915" s="19"/>
    </row>
    <row r="1916" spans="3:4" x14ac:dyDescent="0.2">
      <c r="C1916" s="19"/>
      <c r="D1916" s="19"/>
    </row>
    <row r="1917" spans="3:4" x14ac:dyDescent="0.2">
      <c r="C1917" s="19"/>
      <c r="D1917" s="19"/>
    </row>
    <row r="1918" spans="3:4" x14ac:dyDescent="0.2">
      <c r="C1918" s="19"/>
      <c r="D1918" s="19"/>
    </row>
    <row r="1919" spans="3:4" x14ac:dyDescent="0.2">
      <c r="C1919" s="19"/>
      <c r="D1919" s="19"/>
    </row>
    <row r="1920" spans="3:4" x14ac:dyDescent="0.2">
      <c r="C1920" s="19"/>
      <c r="D1920" s="19"/>
    </row>
    <row r="1921" spans="3:4" x14ac:dyDescent="0.2">
      <c r="C1921" s="19"/>
      <c r="D1921" s="19"/>
    </row>
    <row r="1922" spans="3:4" x14ac:dyDescent="0.2">
      <c r="C1922" s="19"/>
      <c r="D1922" s="19"/>
    </row>
    <row r="1923" spans="3:4" x14ac:dyDescent="0.2">
      <c r="C1923" s="19"/>
      <c r="D1923" s="19"/>
    </row>
    <row r="1924" spans="3:4" x14ac:dyDescent="0.2">
      <c r="C1924" s="19"/>
      <c r="D1924" s="19"/>
    </row>
    <row r="1925" spans="3:4" x14ac:dyDescent="0.2">
      <c r="C1925" s="19"/>
      <c r="D1925" s="19"/>
    </row>
    <row r="1926" spans="3:4" x14ac:dyDescent="0.2">
      <c r="C1926" s="19"/>
      <c r="D1926" s="19"/>
    </row>
    <row r="1927" spans="3:4" x14ac:dyDescent="0.2">
      <c r="C1927" s="19"/>
      <c r="D1927" s="19"/>
    </row>
    <row r="1928" spans="3:4" x14ac:dyDescent="0.2">
      <c r="C1928" s="19"/>
      <c r="D1928" s="19"/>
    </row>
    <row r="1929" spans="3:4" x14ac:dyDescent="0.2">
      <c r="C1929" s="19"/>
      <c r="D1929" s="19"/>
    </row>
    <row r="1930" spans="3:4" x14ac:dyDescent="0.2">
      <c r="C1930" s="19"/>
      <c r="D1930" s="19"/>
    </row>
    <row r="1931" spans="3:4" x14ac:dyDescent="0.2">
      <c r="C1931" s="19"/>
      <c r="D1931" s="19"/>
    </row>
    <row r="1932" spans="3:4" x14ac:dyDescent="0.2">
      <c r="C1932" s="19"/>
      <c r="D1932" s="19"/>
    </row>
    <row r="1933" spans="3:4" x14ac:dyDescent="0.2">
      <c r="C1933" s="19"/>
      <c r="D1933" s="19"/>
    </row>
    <row r="1934" spans="3:4" x14ac:dyDescent="0.2">
      <c r="C1934" s="19"/>
      <c r="D1934" s="19"/>
    </row>
    <row r="1935" spans="3:4" x14ac:dyDescent="0.2">
      <c r="C1935" s="19"/>
      <c r="D1935" s="19"/>
    </row>
    <row r="1936" spans="3:4" x14ac:dyDescent="0.2">
      <c r="C1936" s="19"/>
      <c r="D1936" s="19"/>
    </row>
    <row r="1937" spans="3:4" x14ac:dyDescent="0.2">
      <c r="C1937" s="19"/>
      <c r="D1937" s="19"/>
    </row>
    <row r="1938" spans="3:4" x14ac:dyDescent="0.2">
      <c r="C1938" s="19"/>
      <c r="D1938" s="19"/>
    </row>
    <row r="1939" spans="3:4" x14ac:dyDescent="0.2">
      <c r="C1939" s="19"/>
      <c r="D1939" s="19"/>
    </row>
    <row r="1940" spans="3:4" x14ac:dyDescent="0.2">
      <c r="C1940" s="19"/>
      <c r="D1940" s="19"/>
    </row>
    <row r="1941" spans="3:4" x14ac:dyDescent="0.2">
      <c r="C1941" s="19"/>
      <c r="D1941" s="19"/>
    </row>
    <row r="1942" spans="3:4" x14ac:dyDescent="0.2">
      <c r="C1942" s="19"/>
      <c r="D1942" s="19"/>
    </row>
    <row r="1943" spans="3:4" x14ac:dyDescent="0.2">
      <c r="C1943" s="19"/>
      <c r="D1943" s="19"/>
    </row>
    <row r="1944" spans="3:4" x14ac:dyDescent="0.2">
      <c r="C1944" s="19"/>
      <c r="D1944" s="19"/>
    </row>
    <row r="1945" spans="3:4" x14ac:dyDescent="0.2">
      <c r="C1945" s="19"/>
      <c r="D1945" s="19"/>
    </row>
    <row r="1946" spans="3:4" x14ac:dyDescent="0.2">
      <c r="C1946" s="19"/>
      <c r="D1946" s="19"/>
    </row>
    <row r="1947" spans="3:4" x14ac:dyDescent="0.2">
      <c r="C1947" s="19"/>
      <c r="D1947" s="19"/>
    </row>
    <row r="1948" spans="3:4" x14ac:dyDescent="0.2">
      <c r="C1948" s="19"/>
      <c r="D1948" s="19"/>
    </row>
    <row r="1949" spans="3:4" x14ac:dyDescent="0.2">
      <c r="C1949" s="19"/>
      <c r="D1949" s="19"/>
    </row>
    <row r="1950" spans="3:4" x14ac:dyDescent="0.2">
      <c r="C1950" s="19"/>
      <c r="D1950" s="19"/>
    </row>
    <row r="1951" spans="3:4" x14ac:dyDescent="0.2">
      <c r="C1951" s="19"/>
      <c r="D1951" s="19"/>
    </row>
    <row r="1952" spans="3:4" x14ac:dyDescent="0.2">
      <c r="C1952" s="19"/>
      <c r="D1952" s="19"/>
    </row>
    <row r="1953" spans="3:4" x14ac:dyDescent="0.2">
      <c r="C1953" s="19"/>
      <c r="D1953" s="19"/>
    </row>
    <row r="1954" spans="3:4" x14ac:dyDescent="0.2">
      <c r="C1954" s="19"/>
      <c r="D1954" s="19"/>
    </row>
    <row r="1955" spans="3:4" x14ac:dyDescent="0.2">
      <c r="C1955" s="19"/>
      <c r="D1955" s="19"/>
    </row>
    <row r="1956" spans="3:4" x14ac:dyDescent="0.2">
      <c r="C1956" s="19"/>
      <c r="D1956" s="19"/>
    </row>
    <row r="1957" spans="3:4" x14ac:dyDescent="0.2">
      <c r="C1957" s="19"/>
      <c r="D1957" s="19"/>
    </row>
    <row r="1958" spans="3:4" x14ac:dyDescent="0.2">
      <c r="C1958" s="19"/>
      <c r="D1958" s="19"/>
    </row>
    <row r="1959" spans="3:4" x14ac:dyDescent="0.2">
      <c r="C1959" s="19"/>
      <c r="D1959" s="19"/>
    </row>
    <row r="1960" spans="3:4" x14ac:dyDescent="0.2">
      <c r="C1960" s="19"/>
      <c r="D1960" s="19"/>
    </row>
    <row r="1961" spans="3:4" x14ac:dyDescent="0.2">
      <c r="C1961" s="19"/>
      <c r="D1961" s="19"/>
    </row>
    <row r="1962" spans="3:4" x14ac:dyDescent="0.2">
      <c r="C1962" s="19"/>
      <c r="D1962" s="19"/>
    </row>
    <row r="1963" spans="3:4" x14ac:dyDescent="0.2">
      <c r="C1963" s="19"/>
      <c r="D1963" s="19"/>
    </row>
    <row r="1964" spans="3:4" x14ac:dyDescent="0.2">
      <c r="C1964" s="19"/>
      <c r="D1964" s="19"/>
    </row>
    <row r="1965" spans="3:4" x14ac:dyDescent="0.2">
      <c r="C1965" s="19"/>
      <c r="D1965" s="19"/>
    </row>
    <row r="1966" spans="3:4" x14ac:dyDescent="0.2">
      <c r="C1966" s="19"/>
      <c r="D1966" s="19"/>
    </row>
    <row r="1967" spans="3:4" x14ac:dyDescent="0.2">
      <c r="C1967" s="19"/>
      <c r="D1967" s="19"/>
    </row>
    <row r="1968" spans="3:4" x14ac:dyDescent="0.2">
      <c r="C1968" s="19"/>
      <c r="D1968" s="19"/>
    </row>
    <row r="1969" spans="3:4" x14ac:dyDescent="0.2">
      <c r="C1969" s="19"/>
      <c r="D1969" s="19"/>
    </row>
    <row r="1970" spans="3:4" x14ac:dyDescent="0.2">
      <c r="C1970" s="19"/>
      <c r="D1970" s="19"/>
    </row>
    <row r="1971" spans="3:4" x14ac:dyDescent="0.2">
      <c r="C1971" s="19"/>
      <c r="D1971" s="19"/>
    </row>
    <row r="1972" spans="3:4" x14ac:dyDescent="0.2">
      <c r="C1972" s="19"/>
      <c r="D1972" s="19"/>
    </row>
    <row r="1973" spans="3:4" x14ac:dyDescent="0.2">
      <c r="C1973" s="19"/>
      <c r="D1973" s="19"/>
    </row>
    <row r="1974" spans="3:4" x14ac:dyDescent="0.2">
      <c r="C1974" s="19"/>
      <c r="D1974" s="19"/>
    </row>
    <row r="1975" spans="3:4" x14ac:dyDescent="0.2">
      <c r="C1975" s="19"/>
      <c r="D1975" s="19"/>
    </row>
    <row r="1976" spans="3:4" x14ac:dyDescent="0.2">
      <c r="C1976" s="19"/>
      <c r="D1976" s="19"/>
    </row>
    <row r="1977" spans="3:4" x14ac:dyDescent="0.2">
      <c r="C1977" s="19"/>
      <c r="D1977" s="19"/>
    </row>
    <row r="1978" spans="3:4" x14ac:dyDescent="0.2">
      <c r="C1978" s="19"/>
      <c r="D1978" s="19"/>
    </row>
    <row r="1979" spans="3:4" x14ac:dyDescent="0.2">
      <c r="C1979" s="19"/>
      <c r="D1979" s="19"/>
    </row>
    <row r="1980" spans="3:4" x14ac:dyDescent="0.2">
      <c r="C1980" s="19"/>
      <c r="D1980" s="19"/>
    </row>
    <row r="1981" spans="3:4" x14ac:dyDescent="0.2">
      <c r="C1981" s="19"/>
      <c r="D1981" s="19"/>
    </row>
    <row r="1982" spans="3:4" x14ac:dyDescent="0.2">
      <c r="C1982" s="19"/>
      <c r="D1982" s="19"/>
    </row>
    <row r="1983" spans="3:4" x14ac:dyDescent="0.2">
      <c r="C1983" s="19"/>
      <c r="D1983" s="19"/>
    </row>
    <row r="1984" spans="3:4" x14ac:dyDescent="0.2">
      <c r="C1984" s="19"/>
      <c r="D1984" s="19"/>
    </row>
    <row r="1985" spans="3:4" x14ac:dyDescent="0.2">
      <c r="C1985" s="19"/>
      <c r="D1985" s="19"/>
    </row>
    <row r="1986" spans="3:4" x14ac:dyDescent="0.2">
      <c r="C1986" s="19"/>
      <c r="D1986" s="19"/>
    </row>
    <row r="1987" spans="3:4" x14ac:dyDescent="0.2">
      <c r="C1987" s="19"/>
      <c r="D1987" s="19"/>
    </row>
    <row r="1988" spans="3:4" x14ac:dyDescent="0.2">
      <c r="C1988" s="19"/>
      <c r="D1988" s="19"/>
    </row>
    <row r="1989" spans="3:4" x14ac:dyDescent="0.2">
      <c r="C1989" s="19"/>
      <c r="D1989" s="19"/>
    </row>
    <row r="1990" spans="3:4" x14ac:dyDescent="0.2">
      <c r="C1990" s="19"/>
      <c r="D1990" s="19"/>
    </row>
    <row r="1991" spans="3:4" x14ac:dyDescent="0.2">
      <c r="C1991" s="19"/>
      <c r="D1991" s="19"/>
    </row>
    <row r="1992" spans="3:4" x14ac:dyDescent="0.2">
      <c r="C1992" s="19"/>
      <c r="D1992" s="19"/>
    </row>
    <row r="1993" spans="3:4" x14ac:dyDescent="0.2">
      <c r="C1993" s="19"/>
      <c r="D1993" s="19"/>
    </row>
    <row r="1994" spans="3:4" x14ac:dyDescent="0.2">
      <c r="C1994" s="19"/>
      <c r="D1994" s="19"/>
    </row>
    <row r="1995" spans="3:4" x14ac:dyDescent="0.2">
      <c r="C1995" s="19"/>
      <c r="D1995" s="19"/>
    </row>
    <row r="1996" spans="3:4" x14ac:dyDescent="0.2">
      <c r="C1996" s="19"/>
      <c r="D1996" s="19"/>
    </row>
    <row r="1997" spans="3:4" x14ac:dyDescent="0.2">
      <c r="C1997" s="19"/>
      <c r="D1997" s="19"/>
    </row>
    <row r="1998" spans="3:4" x14ac:dyDescent="0.2">
      <c r="C1998" s="19"/>
      <c r="D1998" s="19"/>
    </row>
    <row r="1999" spans="3:4" x14ac:dyDescent="0.2">
      <c r="C1999" s="19"/>
      <c r="D1999" s="19"/>
    </row>
    <row r="2000" spans="3:4" x14ac:dyDescent="0.2">
      <c r="C2000" s="19"/>
      <c r="D2000" s="19"/>
    </row>
    <row r="2001" spans="3:4" x14ac:dyDescent="0.2">
      <c r="C2001" s="19"/>
      <c r="D2001" s="19"/>
    </row>
    <row r="2002" spans="3:4" x14ac:dyDescent="0.2">
      <c r="C2002" s="19"/>
      <c r="D2002" s="19"/>
    </row>
    <row r="2003" spans="3:4" x14ac:dyDescent="0.2">
      <c r="C2003" s="19"/>
      <c r="D2003" s="19"/>
    </row>
    <row r="2004" spans="3:4" x14ac:dyDescent="0.2">
      <c r="C2004" s="19"/>
      <c r="D2004" s="19"/>
    </row>
    <row r="2005" spans="3:4" x14ac:dyDescent="0.2">
      <c r="C2005" s="19"/>
      <c r="D2005" s="19"/>
    </row>
    <row r="2006" spans="3:4" x14ac:dyDescent="0.2">
      <c r="C2006" s="19"/>
      <c r="D2006" s="19"/>
    </row>
    <row r="2007" spans="3:4" x14ac:dyDescent="0.2">
      <c r="C2007" s="19"/>
      <c r="D2007" s="19"/>
    </row>
    <row r="2008" spans="3:4" x14ac:dyDescent="0.2">
      <c r="C2008" s="19"/>
      <c r="D2008" s="19"/>
    </row>
    <row r="2009" spans="3:4" x14ac:dyDescent="0.2">
      <c r="C2009" s="19"/>
      <c r="D2009" s="19"/>
    </row>
    <row r="2010" spans="3:4" x14ac:dyDescent="0.2">
      <c r="C2010" s="19"/>
      <c r="D2010" s="19"/>
    </row>
    <row r="2011" spans="3:4" x14ac:dyDescent="0.2">
      <c r="C2011" s="19"/>
      <c r="D2011" s="19"/>
    </row>
    <row r="2012" spans="3:4" x14ac:dyDescent="0.2">
      <c r="C2012" s="19"/>
      <c r="D2012" s="19"/>
    </row>
    <row r="2013" spans="3:4" x14ac:dyDescent="0.2">
      <c r="C2013" s="19"/>
      <c r="D2013" s="19"/>
    </row>
    <row r="2014" spans="3:4" x14ac:dyDescent="0.2">
      <c r="C2014" s="19"/>
      <c r="D2014" s="19"/>
    </row>
    <row r="2015" spans="3:4" x14ac:dyDescent="0.2">
      <c r="C2015" s="19"/>
      <c r="D2015" s="19"/>
    </row>
    <row r="2016" spans="3:4" x14ac:dyDescent="0.2">
      <c r="C2016" s="19"/>
      <c r="D2016" s="19"/>
    </row>
    <row r="2017" spans="3:4" x14ac:dyDescent="0.2">
      <c r="C2017" s="19"/>
      <c r="D2017" s="19"/>
    </row>
    <row r="2018" spans="3:4" x14ac:dyDescent="0.2">
      <c r="C2018" s="19"/>
      <c r="D2018" s="19"/>
    </row>
    <row r="2019" spans="3:4" x14ac:dyDescent="0.2">
      <c r="C2019" s="19"/>
      <c r="D2019" s="19"/>
    </row>
    <row r="2020" spans="3:4" x14ac:dyDescent="0.2">
      <c r="C2020" s="19"/>
      <c r="D2020" s="19"/>
    </row>
    <row r="2021" spans="3:4" x14ac:dyDescent="0.2">
      <c r="C2021" s="19"/>
      <c r="D2021" s="19"/>
    </row>
    <row r="2022" spans="3:4" x14ac:dyDescent="0.2">
      <c r="C2022" s="19"/>
      <c r="D2022" s="19"/>
    </row>
    <row r="2023" spans="3:4" x14ac:dyDescent="0.2">
      <c r="C2023" s="19"/>
      <c r="D2023" s="19"/>
    </row>
    <row r="2024" spans="3:4" x14ac:dyDescent="0.2">
      <c r="C2024" s="19"/>
      <c r="D2024" s="19"/>
    </row>
    <row r="2025" spans="3:4" x14ac:dyDescent="0.2">
      <c r="C2025" s="19"/>
      <c r="D2025" s="19"/>
    </row>
    <row r="2026" spans="3:4" x14ac:dyDescent="0.2">
      <c r="C2026" s="19"/>
      <c r="D2026" s="19"/>
    </row>
    <row r="2027" spans="3:4" x14ac:dyDescent="0.2">
      <c r="C2027" s="19"/>
      <c r="D2027" s="19"/>
    </row>
    <row r="2028" spans="3:4" x14ac:dyDescent="0.2">
      <c r="C2028" s="19"/>
      <c r="D2028" s="19"/>
    </row>
    <row r="2029" spans="3:4" x14ac:dyDescent="0.2">
      <c r="C2029" s="19"/>
      <c r="D2029" s="19"/>
    </row>
    <row r="2030" spans="3:4" x14ac:dyDescent="0.2">
      <c r="C2030" s="19"/>
      <c r="D2030" s="19"/>
    </row>
    <row r="2031" spans="3:4" x14ac:dyDescent="0.2">
      <c r="C2031" s="19"/>
      <c r="D2031" s="19"/>
    </row>
    <row r="2032" spans="3:4" x14ac:dyDescent="0.2">
      <c r="C2032" s="19"/>
      <c r="D2032" s="19"/>
    </row>
    <row r="2033" spans="3:4" x14ac:dyDescent="0.2">
      <c r="C2033" s="19"/>
      <c r="D2033" s="19"/>
    </row>
    <row r="2034" spans="3:4" x14ac:dyDescent="0.2">
      <c r="C2034" s="19"/>
      <c r="D2034" s="19"/>
    </row>
    <row r="2035" spans="3:4" x14ac:dyDescent="0.2">
      <c r="C2035" s="19"/>
      <c r="D2035" s="19"/>
    </row>
    <row r="2036" spans="3:4" x14ac:dyDescent="0.2">
      <c r="C2036" s="19"/>
      <c r="D2036" s="19"/>
    </row>
    <row r="2037" spans="3:4" x14ac:dyDescent="0.2">
      <c r="C2037" s="19"/>
      <c r="D2037" s="19"/>
    </row>
    <row r="2038" spans="3:4" x14ac:dyDescent="0.2">
      <c r="C2038" s="19"/>
      <c r="D2038" s="19"/>
    </row>
    <row r="2039" spans="3:4" x14ac:dyDescent="0.2">
      <c r="C2039" s="19"/>
      <c r="D2039" s="19"/>
    </row>
    <row r="2040" spans="3:4" x14ac:dyDescent="0.2">
      <c r="C2040" s="19"/>
      <c r="D2040" s="19"/>
    </row>
    <row r="2041" spans="3:4" x14ac:dyDescent="0.2">
      <c r="C2041" s="19"/>
      <c r="D2041" s="19"/>
    </row>
    <row r="2042" spans="3:4" x14ac:dyDescent="0.2">
      <c r="C2042" s="19"/>
      <c r="D2042" s="19"/>
    </row>
    <row r="2043" spans="3:4" x14ac:dyDescent="0.2">
      <c r="C2043" s="19"/>
      <c r="D2043" s="19"/>
    </row>
    <row r="2044" spans="3:4" x14ac:dyDescent="0.2">
      <c r="C2044" s="19"/>
      <c r="D2044" s="19"/>
    </row>
    <row r="2045" spans="3:4" x14ac:dyDescent="0.2">
      <c r="C2045" s="19"/>
      <c r="D2045" s="19"/>
    </row>
    <row r="2046" spans="3:4" x14ac:dyDescent="0.2">
      <c r="C2046" s="19"/>
      <c r="D2046" s="19"/>
    </row>
    <row r="2047" spans="3:4" x14ac:dyDescent="0.2">
      <c r="C2047" s="19"/>
      <c r="D2047" s="19"/>
    </row>
    <row r="2048" spans="3:4" x14ac:dyDescent="0.2">
      <c r="C2048" s="19"/>
      <c r="D2048" s="19"/>
    </row>
    <row r="2049" spans="3:4" x14ac:dyDescent="0.2">
      <c r="C2049" s="19"/>
      <c r="D2049" s="19"/>
    </row>
    <row r="2050" spans="3:4" x14ac:dyDescent="0.2">
      <c r="C2050" s="19"/>
      <c r="D2050" s="19"/>
    </row>
    <row r="2051" spans="3:4" x14ac:dyDescent="0.2">
      <c r="C2051" s="19"/>
      <c r="D2051" s="19"/>
    </row>
    <row r="2052" spans="3:4" x14ac:dyDescent="0.2">
      <c r="C2052" s="19"/>
      <c r="D2052" s="19"/>
    </row>
    <row r="2053" spans="3:4" x14ac:dyDescent="0.2">
      <c r="C2053" s="19"/>
      <c r="D2053" s="19"/>
    </row>
    <row r="2054" spans="3:4" x14ac:dyDescent="0.2">
      <c r="C2054" s="19"/>
      <c r="D2054" s="19"/>
    </row>
    <row r="2055" spans="3:4" x14ac:dyDescent="0.2">
      <c r="C2055" s="19"/>
      <c r="D2055" s="19"/>
    </row>
    <row r="2056" spans="3:4" x14ac:dyDescent="0.2">
      <c r="C2056" s="19"/>
      <c r="D2056" s="19"/>
    </row>
    <row r="2057" spans="3:4" x14ac:dyDescent="0.2">
      <c r="C2057" s="19"/>
      <c r="D2057" s="19"/>
    </row>
    <row r="2058" spans="3:4" x14ac:dyDescent="0.2">
      <c r="C2058" s="19"/>
      <c r="D2058" s="19"/>
    </row>
    <row r="2059" spans="3:4" x14ac:dyDescent="0.2">
      <c r="C2059" s="19"/>
      <c r="D2059" s="19"/>
    </row>
    <row r="2060" spans="3:4" x14ac:dyDescent="0.2">
      <c r="C2060" s="19"/>
      <c r="D2060" s="19"/>
    </row>
    <row r="2061" spans="3:4" x14ac:dyDescent="0.2">
      <c r="C2061" s="19"/>
      <c r="D2061" s="19"/>
    </row>
    <row r="2062" spans="3:4" x14ac:dyDescent="0.2">
      <c r="C2062" s="19"/>
      <c r="D2062" s="19"/>
    </row>
    <row r="2063" spans="3:4" x14ac:dyDescent="0.2">
      <c r="C2063" s="19"/>
      <c r="D2063" s="19"/>
    </row>
    <row r="2064" spans="3:4" x14ac:dyDescent="0.2">
      <c r="C2064" s="19"/>
      <c r="D2064" s="19"/>
    </row>
    <row r="2065" spans="3:4" x14ac:dyDescent="0.2">
      <c r="C2065" s="19"/>
      <c r="D2065" s="19"/>
    </row>
    <row r="2066" spans="3:4" x14ac:dyDescent="0.2">
      <c r="C2066" s="19"/>
      <c r="D2066" s="19"/>
    </row>
    <row r="2067" spans="3:4" x14ac:dyDescent="0.2">
      <c r="C2067" s="19"/>
      <c r="D2067" s="19"/>
    </row>
    <row r="2068" spans="3:4" x14ac:dyDescent="0.2">
      <c r="C2068" s="19"/>
      <c r="D2068" s="19"/>
    </row>
    <row r="2069" spans="3:4" x14ac:dyDescent="0.2">
      <c r="C2069" s="19"/>
      <c r="D2069" s="19"/>
    </row>
    <row r="2070" spans="3:4" x14ac:dyDescent="0.2">
      <c r="C2070" s="19"/>
      <c r="D2070" s="19"/>
    </row>
    <row r="2071" spans="3:4" x14ac:dyDescent="0.2">
      <c r="C2071" s="19"/>
      <c r="D2071" s="19"/>
    </row>
    <row r="2072" spans="3:4" x14ac:dyDescent="0.2">
      <c r="C2072" s="19"/>
      <c r="D2072" s="19"/>
    </row>
    <row r="2073" spans="3:4" x14ac:dyDescent="0.2">
      <c r="C2073" s="19"/>
      <c r="D2073" s="19"/>
    </row>
    <row r="2074" spans="3:4" x14ac:dyDescent="0.2">
      <c r="C2074" s="19"/>
      <c r="D2074" s="19"/>
    </row>
    <row r="2075" spans="3:4" x14ac:dyDescent="0.2">
      <c r="C2075" s="19"/>
      <c r="D2075" s="19"/>
    </row>
    <row r="2076" spans="3:4" x14ac:dyDescent="0.2">
      <c r="C2076" s="19"/>
      <c r="D2076" s="19"/>
    </row>
    <row r="2077" spans="3:4" x14ac:dyDescent="0.2">
      <c r="C2077" s="19"/>
      <c r="D2077" s="19"/>
    </row>
    <row r="2078" spans="3:4" x14ac:dyDescent="0.2">
      <c r="C2078" s="19"/>
      <c r="D2078" s="19"/>
    </row>
    <row r="2079" spans="3:4" x14ac:dyDescent="0.2">
      <c r="C2079" s="19"/>
      <c r="D2079" s="19"/>
    </row>
    <row r="2080" spans="3:4" x14ac:dyDescent="0.2">
      <c r="C2080" s="19"/>
      <c r="D2080" s="19"/>
    </row>
    <row r="2081" spans="3:4" x14ac:dyDescent="0.2">
      <c r="C2081" s="19"/>
      <c r="D2081" s="19"/>
    </row>
    <row r="2082" spans="3:4" x14ac:dyDescent="0.2">
      <c r="C2082" s="19"/>
      <c r="D2082" s="19"/>
    </row>
    <row r="2083" spans="3:4" x14ac:dyDescent="0.2">
      <c r="C2083" s="19"/>
      <c r="D2083" s="19"/>
    </row>
    <row r="2084" spans="3:4" x14ac:dyDescent="0.2">
      <c r="C2084" s="19"/>
      <c r="D2084" s="19"/>
    </row>
    <row r="2085" spans="3:4" x14ac:dyDescent="0.2">
      <c r="C2085" s="19"/>
      <c r="D2085" s="19"/>
    </row>
    <row r="2086" spans="3:4" x14ac:dyDescent="0.2">
      <c r="C2086" s="19"/>
      <c r="D2086" s="19"/>
    </row>
    <row r="2087" spans="3:4" x14ac:dyDescent="0.2">
      <c r="C2087" s="19"/>
      <c r="D2087" s="19"/>
    </row>
    <row r="2088" spans="3:4" x14ac:dyDescent="0.2">
      <c r="C2088" s="19"/>
      <c r="D2088" s="19"/>
    </row>
    <row r="2089" spans="3:4" x14ac:dyDescent="0.2">
      <c r="C2089" s="19"/>
      <c r="D2089" s="19"/>
    </row>
    <row r="2090" spans="3:4" x14ac:dyDescent="0.2">
      <c r="C2090" s="19"/>
      <c r="D2090" s="19"/>
    </row>
    <row r="2091" spans="3:4" x14ac:dyDescent="0.2">
      <c r="C2091" s="19"/>
      <c r="D2091" s="19"/>
    </row>
    <row r="2092" spans="3:4" x14ac:dyDescent="0.2">
      <c r="C2092" s="19"/>
      <c r="D2092" s="19"/>
    </row>
    <row r="2093" spans="3:4" x14ac:dyDescent="0.2">
      <c r="C2093" s="19"/>
      <c r="D2093" s="19"/>
    </row>
    <row r="2094" spans="3:4" x14ac:dyDescent="0.2">
      <c r="C2094" s="19"/>
      <c r="D2094" s="19"/>
    </row>
    <row r="2095" spans="3:4" x14ac:dyDescent="0.2">
      <c r="C2095" s="19"/>
      <c r="D2095" s="19"/>
    </row>
    <row r="2096" spans="3:4" x14ac:dyDescent="0.2">
      <c r="C2096" s="19"/>
      <c r="D2096" s="19"/>
    </row>
    <row r="2097" spans="3:4" x14ac:dyDescent="0.2">
      <c r="C2097" s="19"/>
      <c r="D2097" s="19"/>
    </row>
    <row r="2098" spans="3:4" x14ac:dyDescent="0.2">
      <c r="C2098" s="19"/>
      <c r="D2098" s="19"/>
    </row>
    <row r="2099" spans="3:4" x14ac:dyDescent="0.2">
      <c r="C2099" s="19"/>
      <c r="D2099" s="19"/>
    </row>
    <row r="2100" spans="3:4" x14ac:dyDescent="0.2">
      <c r="C2100" s="19"/>
      <c r="D2100" s="19"/>
    </row>
    <row r="2101" spans="3:4" x14ac:dyDescent="0.2">
      <c r="C2101" s="19"/>
      <c r="D2101" s="19"/>
    </row>
    <row r="2102" spans="3:4" x14ac:dyDescent="0.2">
      <c r="C2102" s="19"/>
      <c r="D2102" s="19"/>
    </row>
    <row r="2103" spans="3:4" x14ac:dyDescent="0.2">
      <c r="C2103" s="19"/>
      <c r="D2103" s="19"/>
    </row>
    <row r="2104" spans="3:4" x14ac:dyDescent="0.2">
      <c r="C2104" s="19"/>
      <c r="D2104" s="19"/>
    </row>
    <row r="2105" spans="3:4" x14ac:dyDescent="0.2">
      <c r="C2105" s="19"/>
      <c r="D2105" s="19"/>
    </row>
    <row r="2106" spans="3:4" x14ac:dyDescent="0.2">
      <c r="C2106" s="19"/>
      <c r="D2106" s="19"/>
    </row>
    <row r="2107" spans="3:4" x14ac:dyDescent="0.2">
      <c r="C2107" s="19"/>
      <c r="D2107" s="19"/>
    </row>
    <row r="2108" spans="3:4" x14ac:dyDescent="0.2">
      <c r="C2108" s="19"/>
      <c r="D2108" s="19"/>
    </row>
    <row r="2109" spans="3:4" x14ac:dyDescent="0.2">
      <c r="C2109" s="19"/>
      <c r="D2109" s="19"/>
    </row>
    <row r="2110" spans="3:4" x14ac:dyDescent="0.2">
      <c r="C2110" s="19"/>
      <c r="D2110" s="19"/>
    </row>
    <row r="2111" spans="3:4" x14ac:dyDescent="0.2">
      <c r="C2111" s="19"/>
      <c r="D2111" s="19"/>
    </row>
    <row r="2112" spans="3:4" x14ac:dyDescent="0.2">
      <c r="C2112" s="19"/>
      <c r="D2112" s="19"/>
    </row>
    <row r="2113" spans="3:4" x14ac:dyDescent="0.2">
      <c r="C2113" s="19"/>
      <c r="D2113" s="19"/>
    </row>
    <row r="2114" spans="3:4" x14ac:dyDescent="0.2">
      <c r="C2114" s="19"/>
      <c r="D2114" s="19"/>
    </row>
    <row r="2115" spans="3:4" x14ac:dyDescent="0.2">
      <c r="C2115" s="19"/>
      <c r="D2115" s="19"/>
    </row>
    <row r="2116" spans="3:4" x14ac:dyDescent="0.2">
      <c r="C2116" s="19"/>
      <c r="D2116" s="19"/>
    </row>
    <row r="2117" spans="3:4" x14ac:dyDescent="0.2">
      <c r="C2117" s="19"/>
      <c r="D2117" s="19"/>
    </row>
    <row r="2118" spans="3:4" x14ac:dyDescent="0.2">
      <c r="C2118" s="19"/>
      <c r="D2118" s="19"/>
    </row>
    <row r="2119" spans="3:4" x14ac:dyDescent="0.2">
      <c r="C2119" s="19"/>
      <c r="D2119" s="19"/>
    </row>
    <row r="2120" spans="3:4" x14ac:dyDescent="0.2">
      <c r="C2120" s="19"/>
      <c r="D2120" s="19"/>
    </row>
    <row r="2121" spans="3:4" x14ac:dyDescent="0.2">
      <c r="C2121" s="19"/>
      <c r="D2121" s="19"/>
    </row>
    <row r="2122" spans="3:4" x14ac:dyDescent="0.2">
      <c r="C2122" s="19"/>
      <c r="D2122" s="19"/>
    </row>
    <row r="2123" spans="3:4" x14ac:dyDescent="0.2">
      <c r="C2123" s="19"/>
      <c r="D2123" s="19"/>
    </row>
    <row r="2124" spans="3:4" x14ac:dyDescent="0.2">
      <c r="C2124" s="19"/>
      <c r="D2124" s="19"/>
    </row>
    <row r="2125" spans="3:4" x14ac:dyDescent="0.2">
      <c r="C2125" s="19"/>
      <c r="D2125" s="19"/>
    </row>
    <row r="2126" spans="3:4" x14ac:dyDescent="0.2">
      <c r="C2126" s="19"/>
      <c r="D2126" s="19"/>
    </row>
    <row r="2127" spans="3:4" x14ac:dyDescent="0.2">
      <c r="C2127" s="19"/>
      <c r="D2127" s="19"/>
    </row>
    <row r="2128" spans="3:4" x14ac:dyDescent="0.2">
      <c r="C2128" s="19"/>
      <c r="D2128" s="19"/>
    </row>
    <row r="2129" spans="3:4" x14ac:dyDescent="0.2">
      <c r="C2129" s="19"/>
      <c r="D2129" s="19"/>
    </row>
    <row r="2130" spans="3:4" x14ac:dyDescent="0.2">
      <c r="C2130" s="19"/>
      <c r="D2130" s="19"/>
    </row>
    <row r="2131" spans="3:4" x14ac:dyDescent="0.2">
      <c r="C2131" s="19"/>
      <c r="D2131" s="19"/>
    </row>
    <row r="2132" spans="3:4" x14ac:dyDescent="0.2">
      <c r="C2132" s="19"/>
      <c r="D2132" s="19"/>
    </row>
    <row r="2133" spans="3:4" x14ac:dyDescent="0.2">
      <c r="C2133" s="19"/>
      <c r="D2133" s="19"/>
    </row>
    <row r="2134" spans="3:4" x14ac:dyDescent="0.2">
      <c r="C2134" s="19"/>
      <c r="D2134" s="19"/>
    </row>
    <row r="2135" spans="3:4" x14ac:dyDescent="0.2">
      <c r="C2135" s="19"/>
      <c r="D2135" s="19"/>
    </row>
    <row r="2136" spans="3:4" x14ac:dyDescent="0.2">
      <c r="C2136" s="19"/>
      <c r="D2136" s="19"/>
    </row>
    <row r="2137" spans="3:4" x14ac:dyDescent="0.2">
      <c r="C2137" s="19"/>
      <c r="D2137" s="19"/>
    </row>
    <row r="2138" spans="3:4" x14ac:dyDescent="0.2">
      <c r="C2138" s="19"/>
      <c r="D2138" s="19"/>
    </row>
    <row r="2139" spans="3:4" x14ac:dyDescent="0.2">
      <c r="C2139" s="19"/>
      <c r="D2139" s="19"/>
    </row>
    <row r="2140" spans="3:4" x14ac:dyDescent="0.2">
      <c r="C2140" s="19"/>
      <c r="D2140" s="19"/>
    </row>
    <row r="2141" spans="3:4" x14ac:dyDescent="0.2">
      <c r="C2141" s="19"/>
      <c r="D2141" s="19"/>
    </row>
    <row r="2142" spans="3:4" x14ac:dyDescent="0.2">
      <c r="C2142" s="19"/>
      <c r="D2142" s="19"/>
    </row>
    <row r="2143" spans="3:4" x14ac:dyDescent="0.2">
      <c r="C2143" s="19"/>
      <c r="D2143" s="19"/>
    </row>
    <row r="2144" spans="3:4" x14ac:dyDescent="0.2">
      <c r="C2144" s="19"/>
      <c r="D2144" s="19"/>
    </row>
    <row r="2145" spans="3:4" x14ac:dyDescent="0.2">
      <c r="C2145" s="19"/>
      <c r="D2145" s="19"/>
    </row>
    <row r="2146" spans="3:4" x14ac:dyDescent="0.2">
      <c r="C2146" s="19"/>
      <c r="D2146" s="19"/>
    </row>
    <row r="2147" spans="3:4" x14ac:dyDescent="0.2">
      <c r="C2147" s="19"/>
      <c r="D2147" s="19"/>
    </row>
    <row r="2148" spans="3:4" x14ac:dyDescent="0.2">
      <c r="C2148" s="19"/>
      <c r="D2148" s="19"/>
    </row>
    <row r="2149" spans="3:4" x14ac:dyDescent="0.2">
      <c r="C2149" s="19"/>
      <c r="D2149" s="19"/>
    </row>
    <row r="2150" spans="3:4" x14ac:dyDescent="0.2">
      <c r="C2150" s="19"/>
      <c r="D2150" s="19"/>
    </row>
    <row r="2151" spans="3:4" x14ac:dyDescent="0.2">
      <c r="C2151" s="19"/>
      <c r="D2151" s="19"/>
    </row>
    <row r="2152" spans="3:4" x14ac:dyDescent="0.2">
      <c r="C2152" s="19"/>
      <c r="D2152" s="19"/>
    </row>
    <row r="2153" spans="3:4" x14ac:dyDescent="0.2">
      <c r="C2153" s="19"/>
      <c r="D2153" s="19"/>
    </row>
    <row r="2154" spans="3:4" x14ac:dyDescent="0.2">
      <c r="C2154" s="19"/>
      <c r="D2154" s="19"/>
    </row>
    <row r="2155" spans="3:4" x14ac:dyDescent="0.2">
      <c r="C2155" s="19"/>
      <c r="D2155" s="19"/>
    </row>
    <row r="2156" spans="3:4" x14ac:dyDescent="0.2">
      <c r="C2156" s="19"/>
      <c r="D2156" s="19"/>
    </row>
    <row r="2157" spans="3:4" x14ac:dyDescent="0.2">
      <c r="C2157" s="19"/>
      <c r="D2157" s="19"/>
    </row>
    <row r="2158" spans="3:4" x14ac:dyDescent="0.2">
      <c r="C2158" s="19"/>
      <c r="D2158" s="19"/>
    </row>
    <row r="2159" spans="3:4" x14ac:dyDescent="0.2">
      <c r="C2159" s="19"/>
      <c r="D2159" s="19"/>
    </row>
    <row r="2160" spans="3:4" x14ac:dyDescent="0.2">
      <c r="C2160" s="19"/>
      <c r="D2160" s="19"/>
    </row>
    <row r="2161" spans="3:4" x14ac:dyDescent="0.2">
      <c r="C2161" s="19"/>
      <c r="D2161" s="19"/>
    </row>
    <row r="2162" spans="3:4" x14ac:dyDescent="0.2">
      <c r="C2162" s="19"/>
      <c r="D2162" s="19"/>
    </row>
    <row r="2163" spans="3:4" x14ac:dyDescent="0.2">
      <c r="C2163" s="19"/>
      <c r="D2163" s="19"/>
    </row>
    <row r="2164" spans="3:4" x14ac:dyDescent="0.2">
      <c r="C2164" s="19"/>
      <c r="D2164" s="19"/>
    </row>
    <row r="2165" spans="3:4" x14ac:dyDescent="0.2">
      <c r="C2165" s="19"/>
      <c r="D2165" s="19"/>
    </row>
    <row r="2166" spans="3:4" x14ac:dyDescent="0.2">
      <c r="C2166" s="19"/>
      <c r="D2166" s="19"/>
    </row>
    <row r="2167" spans="3:4" x14ac:dyDescent="0.2">
      <c r="C2167" s="19"/>
      <c r="D2167" s="19"/>
    </row>
    <row r="2168" spans="3:4" x14ac:dyDescent="0.2">
      <c r="C2168" s="19"/>
      <c r="D2168" s="19"/>
    </row>
    <row r="2169" spans="3:4" x14ac:dyDescent="0.2">
      <c r="C2169" s="19"/>
      <c r="D2169" s="19"/>
    </row>
    <row r="2170" spans="3:4" x14ac:dyDescent="0.2">
      <c r="C2170" s="19"/>
      <c r="D2170" s="19"/>
    </row>
    <row r="2171" spans="3:4" x14ac:dyDescent="0.2">
      <c r="C2171" s="19"/>
      <c r="D2171" s="19"/>
    </row>
    <row r="2172" spans="3:4" x14ac:dyDescent="0.2">
      <c r="C2172" s="19"/>
      <c r="D2172" s="19"/>
    </row>
    <row r="2173" spans="3:4" x14ac:dyDescent="0.2">
      <c r="C2173" s="19"/>
      <c r="D2173" s="19"/>
    </row>
    <row r="2174" spans="3:4" x14ac:dyDescent="0.2">
      <c r="C2174" s="19"/>
      <c r="D2174" s="19"/>
    </row>
    <row r="2175" spans="3:4" x14ac:dyDescent="0.2">
      <c r="C2175" s="19"/>
      <c r="D2175" s="19"/>
    </row>
    <row r="2176" spans="3:4" x14ac:dyDescent="0.2">
      <c r="C2176" s="19"/>
      <c r="D2176" s="19"/>
    </row>
    <row r="2177" spans="3:4" x14ac:dyDescent="0.2">
      <c r="C2177" s="19"/>
      <c r="D2177" s="19"/>
    </row>
    <row r="2178" spans="3:4" x14ac:dyDescent="0.2">
      <c r="C2178" s="19"/>
      <c r="D2178" s="19"/>
    </row>
    <row r="2179" spans="3:4" x14ac:dyDescent="0.2">
      <c r="C2179" s="19"/>
      <c r="D2179" s="19"/>
    </row>
    <row r="2180" spans="3:4" x14ac:dyDescent="0.2">
      <c r="C2180" s="19"/>
      <c r="D2180" s="19"/>
    </row>
    <row r="2181" spans="3:4" x14ac:dyDescent="0.2">
      <c r="C2181" s="19"/>
      <c r="D2181" s="19"/>
    </row>
    <row r="2182" spans="3:4" x14ac:dyDescent="0.2">
      <c r="C2182" s="19"/>
      <c r="D2182" s="19"/>
    </row>
    <row r="2183" spans="3:4" x14ac:dyDescent="0.2">
      <c r="C2183" s="19"/>
      <c r="D2183" s="19"/>
    </row>
    <row r="2184" spans="3:4" x14ac:dyDescent="0.2">
      <c r="C2184" s="19"/>
      <c r="D2184" s="19"/>
    </row>
    <row r="2185" spans="3:4" x14ac:dyDescent="0.2">
      <c r="C2185" s="19"/>
      <c r="D2185" s="19"/>
    </row>
    <row r="2186" spans="3:4" x14ac:dyDescent="0.2">
      <c r="C2186" s="19"/>
      <c r="D2186" s="19"/>
    </row>
    <row r="2187" spans="3:4" x14ac:dyDescent="0.2">
      <c r="C2187" s="19"/>
      <c r="D2187" s="19"/>
    </row>
    <row r="2188" spans="3:4" x14ac:dyDescent="0.2">
      <c r="C2188" s="19"/>
      <c r="D2188" s="19"/>
    </row>
    <row r="2189" spans="3:4" x14ac:dyDescent="0.2">
      <c r="C2189" s="19"/>
      <c r="D2189" s="19"/>
    </row>
    <row r="2190" spans="3:4" x14ac:dyDescent="0.2">
      <c r="C2190" s="19"/>
      <c r="D2190" s="19"/>
    </row>
    <row r="2191" spans="3:4" x14ac:dyDescent="0.2">
      <c r="C2191" s="19"/>
      <c r="D2191" s="19"/>
    </row>
    <row r="2192" spans="3:4" x14ac:dyDescent="0.2">
      <c r="C2192" s="19"/>
      <c r="D2192" s="19"/>
    </row>
    <row r="2193" spans="3:4" x14ac:dyDescent="0.2">
      <c r="C2193" s="19"/>
      <c r="D2193" s="19"/>
    </row>
    <row r="2194" spans="3:4" x14ac:dyDescent="0.2">
      <c r="C2194" s="19"/>
      <c r="D2194" s="19"/>
    </row>
    <row r="2195" spans="3:4" x14ac:dyDescent="0.2">
      <c r="C2195" s="19"/>
      <c r="D2195" s="19"/>
    </row>
    <row r="2196" spans="3:4" x14ac:dyDescent="0.2">
      <c r="C2196" s="19"/>
      <c r="D2196" s="19"/>
    </row>
    <row r="2197" spans="3:4" x14ac:dyDescent="0.2">
      <c r="C2197" s="19"/>
      <c r="D2197" s="19"/>
    </row>
    <row r="2198" spans="3:4" x14ac:dyDescent="0.2">
      <c r="C2198" s="19"/>
      <c r="D2198" s="19"/>
    </row>
    <row r="2199" spans="3:4" x14ac:dyDescent="0.2">
      <c r="C2199" s="19"/>
      <c r="D2199" s="19"/>
    </row>
    <row r="2200" spans="3:4" x14ac:dyDescent="0.2">
      <c r="C2200" s="19"/>
      <c r="D2200" s="19"/>
    </row>
    <row r="2201" spans="3:4" x14ac:dyDescent="0.2">
      <c r="C2201" s="19"/>
      <c r="D2201" s="19"/>
    </row>
    <row r="2202" spans="3:4" x14ac:dyDescent="0.2">
      <c r="C2202" s="19"/>
      <c r="D2202" s="19"/>
    </row>
    <row r="2203" spans="3:4" x14ac:dyDescent="0.2">
      <c r="C2203" s="19"/>
      <c r="D2203" s="19"/>
    </row>
    <row r="2204" spans="3:4" x14ac:dyDescent="0.2">
      <c r="C2204" s="19"/>
      <c r="D2204" s="19"/>
    </row>
    <row r="2205" spans="3:4" x14ac:dyDescent="0.2">
      <c r="C2205" s="19"/>
      <c r="D2205" s="19"/>
    </row>
    <row r="2206" spans="3:4" x14ac:dyDescent="0.2">
      <c r="C2206" s="19"/>
      <c r="D2206" s="19"/>
    </row>
    <row r="2207" spans="3:4" x14ac:dyDescent="0.2">
      <c r="C2207" s="19"/>
      <c r="D2207" s="19"/>
    </row>
    <row r="2208" spans="3:4" x14ac:dyDescent="0.2">
      <c r="C2208" s="19"/>
      <c r="D2208" s="19"/>
    </row>
    <row r="2209" spans="3:4" x14ac:dyDescent="0.2">
      <c r="C2209" s="19"/>
      <c r="D2209" s="19"/>
    </row>
    <row r="2210" spans="3:4" x14ac:dyDescent="0.2">
      <c r="C2210" s="19"/>
      <c r="D2210" s="19"/>
    </row>
    <row r="2211" spans="3:4" x14ac:dyDescent="0.2">
      <c r="C2211" s="19"/>
      <c r="D2211" s="19"/>
    </row>
    <row r="2212" spans="3:4" x14ac:dyDescent="0.2">
      <c r="C2212" s="19"/>
      <c r="D2212" s="19"/>
    </row>
    <row r="2213" spans="3:4" x14ac:dyDescent="0.2">
      <c r="C2213" s="19"/>
      <c r="D2213" s="19"/>
    </row>
    <row r="2214" spans="3:4" x14ac:dyDescent="0.2">
      <c r="C2214" s="19"/>
      <c r="D2214" s="19"/>
    </row>
    <row r="2215" spans="3:4" x14ac:dyDescent="0.2">
      <c r="C2215" s="19"/>
      <c r="D2215" s="19"/>
    </row>
    <row r="2216" spans="3:4" x14ac:dyDescent="0.2">
      <c r="C2216" s="19"/>
      <c r="D2216" s="19"/>
    </row>
    <row r="2217" spans="3:4" x14ac:dyDescent="0.2">
      <c r="C2217" s="19"/>
      <c r="D2217" s="19"/>
    </row>
    <row r="2218" spans="3:4" x14ac:dyDescent="0.2">
      <c r="C2218" s="19"/>
      <c r="D2218" s="19"/>
    </row>
    <row r="2219" spans="3:4" x14ac:dyDescent="0.2">
      <c r="C2219" s="19"/>
      <c r="D2219" s="19"/>
    </row>
    <row r="2220" spans="3:4" x14ac:dyDescent="0.2">
      <c r="C2220" s="19"/>
      <c r="D2220" s="19"/>
    </row>
    <row r="2221" spans="3:4" x14ac:dyDescent="0.2">
      <c r="C2221" s="19"/>
      <c r="D2221" s="19"/>
    </row>
    <row r="2222" spans="3:4" x14ac:dyDescent="0.2">
      <c r="C2222" s="19"/>
      <c r="D2222" s="19"/>
    </row>
    <row r="2223" spans="3:4" x14ac:dyDescent="0.2">
      <c r="C2223" s="19"/>
      <c r="D2223" s="19"/>
    </row>
    <row r="2224" spans="3:4" x14ac:dyDescent="0.2">
      <c r="C2224" s="19"/>
      <c r="D2224" s="19"/>
    </row>
    <row r="2225" spans="3:4" x14ac:dyDescent="0.2">
      <c r="C2225" s="19"/>
      <c r="D2225" s="19"/>
    </row>
    <row r="2226" spans="3:4" x14ac:dyDescent="0.2">
      <c r="C2226" s="19"/>
      <c r="D2226" s="19"/>
    </row>
    <row r="2227" spans="3:4" x14ac:dyDescent="0.2">
      <c r="C2227" s="19"/>
      <c r="D2227" s="19"/>
    </row>
    <row r="2228" spans="3:4" x14ac:dyDescent="0.2">
      <c r="C2228" s="19"/>
      <c r="D2228" s="19"/>
    </row>
    <row r="2229" spans="3:4" x14ac:dyDescent="0.2">
      <c r="C2229" s="19"/>
      <c r="D2229" s="19"/>
    </row>
    <row r="2230" spans="3:4" x14ac:dyDescent="0.2">
      <c r="C2230" s="19"/>
      <c r="D2230" s="19"/>
    </row>
    <row r="2231" spans="3:4" x14ac:dyDescent="0.2">
      <c r="C2231" s="19"/>
      <c r="D2231" s="19"/>
    </row>
    <row r="2232" spans="3:4" x14ac:dyDescent="0.2">
      <c r="C2232" s="19"/>
      <c r="D2232" s="19"/>
    </row>
    <row r="2233" spans="3:4" x14ac:dyDescent="0.2">
      <c r="C2233" s="19"/>
      <c r="D2233" s="19"/>
    </row>
    <row r="2234" spans="3:4" x14ac:dyDescent="0.2">
      <c r="C2234" s="19"/>
      <c r="D2234" s="19"/>
    </row>
    <row r="2235" spans="3:4" x14ac:dyDescent="0.2">
      <c r="C2235" s="19"/>
      <c r="D2235" s="19"/>
    </row>
    <row r="2236" spans="3:4" x14ac:dyDescent="0.2">
      <c r="C2236" s="19"/>
      <c r="D2236" s="19"/>
    </row>
    <row r="2237" spans="3:4" x14ac:dyDescent="0.2">
      <c r="C2237" s="19"/>
      <c r="D2237" s="19"/>
    </row>
    <row r="2238" spans="3:4" x14ac:dyDescent="0.2">
      <c r="C2238" s="19"/>
      <c r="D2238" s="19"/>
    </row>
    <row r="2239" spans="3:4" x14ac:dyDescent="0.2">
      <c r="C2239" s="19"/>
      <c r="D2239" s="19"/>
    </row>
    <row r="2240" spans="3:4" x14ac:dyDescent="0.2">
      <c r="C2240" s="19"/>
      <c r="D2240" s="19"/>
    </row>
    <row r="2241" spans="3:4" x14ac:dyDescent="0.2">
      <c r="C2241" s="19"/>
      <c r="D2241" s="19"/>
    </row>
    <row r="2242" spans="3:4" x14ac:dyDescent="0.2">
      <c r="C2242" s="19"/>
      <c r="D2242" s="19"/>
    </row>
    <row r="2243" spans="3:4" x14ac:dyDescent="0.2">
      <c r="C2243" s="19"/>
      <c r="D2243" s="19"/>
    </row>
    <row r="2244" spans="3:4" x14ac:dyDescent="0.2">
      <c r="C2244" s="19"/>
      <c r="D2244" s="19"/>
    </row>
    <row r="2245" spans="3:4" x14ac:dyDescent="0.2">
      <c r="C2245" s="19"/>
      <c r="D2245" s="19"/>
    </row>
    <row r="2246" spans="3:4" x14ac:dyDescent="0.2">
      <c r="C2246" s="19"/>
      <c r="D2246" s="19"/>
    </row>
    <row r="2247" spans="3:4" x14ac:dyDescent="0.2">
      <c r="C2247" s="19"/>
      <c r="D2247" s="19"/>
    </row>
    <row r="2248" spans="3:4" x14ac:dyDescent="0.2">
      <c r="C2248" s="19"/>
      <c r="D2248" s="19"/>
    </row>
    <row r="2249" spans="3:4" x14ac:dyDescent="0.2">
      <c r="C2249" s="19"/>
      <c r="D2249" s="19"/>
    </row>
    <row r="2250" spans="3:4" x14ac:dyDescent="0.2">
      <c r="C2250" s="19"/>
      <c r="D2250" s="19"/>
    </row>
    <row r="2251" spans="3:4" x14ac:dyDescent="0.2">
      <c r="C2251" s="19"/>
      <c r="D2251" s="19"/>
    </row>
    <row r="2252" spans="3:4" x14ac:dyDescent="0.2">
      <c r="C2252" s="19"/>
      <c r="D2252" s="19"/>
    </row>
    <row r="2253" spans="3:4" x14ac:dyDescent="0.2">
      <c r="C2253" s="19"/>
      <c r="D2253" s="19"/>
    </row>
    <row r="2254" spans="3:4" x14ac:dyDescent="0.2">
      <c r="C2254" s="19"/>
      <c r="D2254" s="19"/>
    </row>
    <row r="2255" spans="3:4" x14ac:dyDescent="0.2">
      <c r="C2255" s="19"/>
      <c r="D2255" s="19"/>
    </row>
    <row r="2256" spans="3:4" x14ac:dyDescent="0.2">
      <c r="C2256" s="19"/>
      <c r="D2256" s="19"/>
    </row>
    <row r="2257" spans="3:4" x14ac:dyDescent="0.2">
      <c r="C2257" s="19"/>
      <c r="D2257" s="19"/>
    </row>
    <row r="2258" spans="3:4" x14ac:dyDescent="0.2">
      <c r="C2258" s="19"/>
      <c r="D2258" s="19"/>
    </row>
    <row r="2259" spans="3:4" x14ac:dyDescent="0.2">
      <c r="C2259" s="19"/>
      <c r="D2259" s="19"/>
    </row>
    <row r="2260" spans="3:4" x14ac:dyDescent="0.2">
      <c r="C2260" s="19"/>
      <c r="D2260" s="19"/>
    </row>
    <row r="2261" spans="3:4" x14ac:dyDescent="0.2">
      <c r="C2261" s="19"/>
      <c r="D2261" s="19"/>
    </row>
    <row r="2262" spans="3:4" x14ac:dyDescent="0.2">
      <c r="C2262" s="19"/>
      <c r="D2262" s="19"/>
    </row>
    <row r="2263" spans="3:4" x14ac:dyDescent="0.2">
      <c r="C2263" s="19"/>
      <c r="D2263" s="19"/>
    </row>
    <row r="2264" spans="3:4" x14ac:dyDescent="0.2">
      <c r="C2264" s="19"/>
      <c r="D2264" s="19"/>
    </row>
    <row r="2265" spans="3:4" x14ac:dyDescent="0.2">
      <c r="C2265" s="19"/>
      <c r="D2265" s="19"/>
    </row>
    <row r="2266" spans="3:4" x14ac:dyDescent="0.2">
      <c r="C2266" s="19"/>
      <c r="D2266" s="19"/>
    </row>
    <row r="2267" spans="3:4" x14ac:dyDescent="0.2">
      <c r="C2267" s="19"/>
      <c r="D2267" s="19"/>
    </row>
    <row r="2268" spans="3:4" x14ac:dyDescent="0.2">
      <c r="C2268" s="19"/>
      <c r="D2268" s="19"/>
    </row>
    <row r="2269" spans="3:4" x14ac:dyDescent="0.2">
      <c r="C2269" s="19"/>
      <c r="D2269" s="19"/>
    </row>
    <row r="2270" spans="3:4" x14ac:dyDescent="0.2">
      <c r="C2270" s="19"/>
      <c r="D2270" s="19"/>
    </row>
    <row r="2271" spans="3:4" x14ac:dyDescent="0.2">
      <c r="C2271" s="19"/>
      <c r="D2271" s="19"/>
    </row>
    <row r="2272" spans="3:4" x14ac:dyDescent="0.2">
      <c r="C2272" s="19"/>
      <c r="D2272" s="19"/>
    </row>
    <row r="2273" spans="3:4" x14ac:dyDescent="0.2">
      <c r="C2273" s="19"/>
      <c r="D2273" s="19"/>
    </row>
    <row r="2274" spans="3:4" x14ac:dyDescent="0.2">
      <c r="C2274" s="19"/>
      <c r="D2274" s="19"/>
    </row>
    <row r="2275" spans="3:4" x14ac:dyDescent="0.2">
      <c r="C2275" s="19"/>
      <c r="D2275" s="19"/>
    </row>
    <row r="2276" spans="3:4" x14ac:dyDescent="0.2">
      <c r="C2276" s="19"/>
      <c r="D2276" s="19"/>
    </row>
    <row r="2277" spans="3:4" x14ac:dyDescent="0.2">
      <c r="C2277" s="19"/>
      <c r="D2277" s="19"/>
    </row>
    <row r="2278" spans="3:4" x14ac:dyDescent="0.2">
      <c r="C2278" s="19"/>
      <c r="D2278" s="19"/>
    </row>
    <row r="2279" spans="3:4" x14ac:dyDescent="0.2">
      <c r="C2279" s="19"/>
      <c r="D2279" s="19"/>
    </row>
    <row r="2280" spans="3:4" x14ac:dyDescent="0.2">
      <c r="C2280" s="19"/>
      <c r="D2280" s="19"/>
    </row>
    <row r="2281" spans="3:4" x14ac:dyDescent="0.2">
      <c r="C2281" s="19"/>
      <c r="D2281" s="19"/>
    </row>
    <row r="2282" spans="3:4" x14ac:dyDescent="0.2">
      <c r="C2282" s="19"/>
      <c r="D2282" s="19"/>
    </row>
    <row r="2283" spans="3:4" x14ac:dyDescent="0.2">
      <c r="C2283" s="19"/>
      <c r="D2283" s="19"/>
    </row>
    <row r="2284" spans="3:4" x14ac:dyDescent="0.2">
      <c r="C2284" s="19"/>
      <c r="D2284" s="19"/>
    </row>
    <row r="2285" spans="3:4" x14ac:dyDescent="0.2">
      <c r="C2285" s="19"/>
      <c r="D2285" s="19"/>
    </row>
    <row r="2286" spans="3:4" x14ac:dyDescent="0.2">
      <c r="C2286" s="19"/>
      <c r="D2286" s="19"/>
    </row>
    <row r="2287" spans="3:4" x14ac:dyDescent="0.2">
      <c r="C2287" s="19"/>
      <c r="D2287" s="19"/>
    </row>
    <row r="2288" spans="3:4" x14ac:dyDescent="0.2">
      <c r="C2288" s="19"/>
      <c r="D2288" s="19"/>
    </row>
    <row r="2289" spans="3:4" x14ac:dyDescent="0.2">
      <c r="C2289" s="19"/>
      <c r="D2289" s="19"/>
    </row>
    <row r="2290" spans="3:4" x14ac:dyDescent="0.2">
      <c r="C2290" s="19"/>
      <c r="D2290" s="19"/>
    </row>
    <row r="2291" spans="3:4" x14ac:dyDescent="0.2">
      <c r="C2291" s="19"/>
      <c r="D2291" s="19"/>
    </row>
    <row r="2292" spans="3:4" x14ac:dyDescent="0.2">
      <c r="C2292" s="19"/>
      <c r="D2292" s="19"/>
    </row>
    <row r="2293" spans="3:4" x14ac:dyDescent="0.2">
      <c r="C2293" s="19"/>
      <c r="D2293" s="19"/>
    </row>
    <row r="2294" spans="3:4" x14ac:dyDescent="0.2">
      <c r="C2294" s="19"/>
      <c r="D2294" s="19"/>
    </row>
    <row r="2295" spans="3:4" x14ac:dyDescent="0.2">
      <c r="C2295" s="19"/>
      <c r="D2295" s="19"/>
    </row>
    <row r="2296" spans="3:4" x14ac:dyDescent="0.2">
      <c r="C2296" s="19"/>
      <c r="D2296" s="19"/>
    </row>
    <row r="2297" spans="3:4" x14ac:dyDescent="0.2">
      <c r="C2297" s="19"/>
      <c r="D2297" s="19"/>
    </row>
    <row r="2298" spans="3:4" x14ac:dyDescent="0.2">
      <c r="C2298" s="19"/>
      <c r="D2298" s="19"/>
    </row>
    <row r="2299" spans="3:4" x14ac:dyDescent="0.2">
      <c r="C2299" s="19"/>
      <c r="D2299" s="19"/>
    </row>
    <row r="2300" spans="3:4" x14ac:dyDescent="0.2">
      <c r="C2300" s="19"/>
      <c r="D2300" s="19"/>
    </row>
    <row r="2301" spans="3:4" x14ac:dyDescent="0.2">
      <c r="C2301" s="19"/>
      <c r="D2301" s="19"/>
    </row>
    <row r="2302" spans="3:4" x14ac:dyDescent="0.2">
      <c r="C2302" s="19"/>
      <c r="D2302" s="19"/>
    </row>
    <row r="2303" spans="3:4" x14ac:dyDescent="0.2">
      <c r="C2303" s="19"/>
      <c r="D2303" s="19"/>
    </row>
    <row r="2304" spans="3:4" x14ac:dyDescent="0.2">
      <c r="C2304" s="19"/>
      <c r="D2304" s="19"/>
    </row>
    <row r="2305" spans="3:4" x14ac:dyDescent="0.2">
      <c r="C2305" s="19"/>
      <c r="D2305" s="19"/>
    </row>
    <row r="2306" spans="3:4" x14ac:dyDescent="0.2">
      <c r="C2306" s="19"/>
      <c r="D2306" s="19"/>
    </row>
    <row r="2307" spans="3:4" x14ac:dyDescent="0.2">
      <c r="C2307" s="19"/>
      <c r="D2307" s="19"/>
    </row>
    <row r="2308" spans="3:4" x14ac:dyDescent="0.2">
      <c r="C2308" s="19"/>
      <c r="D2308" s="19"/>
    </row>
    <row r="2309" spans="3:4" x14ac:dyDescent="0.2">
      <c r="C2309" s="19"/>
      <c r="D2309" s="19"/>
    </row>
    <row r="2310" spans="3:4" x14ac:dyDescent="0.2">
      <c r="C2310" s="19"/>
      <c r="D2310" s="19"/>
    </row>
    <row r="2311" spans="3:4" x14ac:dyDescent="0.2">
      <c r="C2311" s="19"/>
      <c r="D2311" s="19"/>
    </row>
    <row r="2312" spans="3:4" x14ac:dyDescent="0.2">
      <c r="C2312" s="19"/>
      <c r="D2312" s="19"/>
    </row>
    <row r="2313" spans="3:4" x14ac:dyDescent="0.2">
      <c r="C2313" s="19"/>
      <c r="D2313" s="19"/>
    </row>
    <row r="2314" spans="3:4" x14ac:dyDescent="0.2">
      <c r="C2314" s="19"/>
      <c r="D2314" s="19"/>
    </row>
    <row r="2315" spans="3:4" x14ac:dyDescent="0.2">
      <c r="C2315" s="19"/>
      <c r="D2315" s="19"/>
    </row>
    <row r="2316" spans="3:4" x14ac:dyDescent="0.2">
      <c r="C2316" s="19"/>
      <c r="D2316" s="19"/>
    </row>
    <row r="2317" spans="3:4" x14ac:dyDescent="0.2">
      <c r="C2317" s="19"/>
      <c r="D2317" s="19"/>
    </row>
    <row r="2318" spans="3:4" x14ac:dyDescent="0.2">
      <c r="C2318" s="19"/>
      <c r="D2318" s="19"/>
    </row>
    <row r="2319" spans="3:4" x14ac:dyDescent="0.2">
      <c r="C2319" s="19"/>
      <c r="D2319" s="19"/>
    </row>
    <row r="2320" spans="3:4" x14ac:dyDescent="0.2">
      <c r="C2320" s="19"/>
      <c r="D2320" s="19"/>
    </row>
    <row r="2321" spans="3:4" x14ac:dyDescent="0.2">
      <c r="C2321" s="19"/>
      <c r="D2321" s="19"/>
    </row>
    <row r="2322" spans="3:4" x14ac:dyDescent="0.2">
      <c r="C2322" s="19"/>
      <c r="D2322" s="19"/>
    </row>
    <row r="2323" spans="3:4" x14ac:dyDescent="0.2">
      <c r="C2323" s="19"/>
      <c r="D2323" s="19"/>
    </row>
    <row r="2324" spans="3:4" x14ac:dyDescent="0.2">
      <c r="C2324" s="19"/>
      <c r="D2324" s="19"/>
    </row>
    <row r="2325" spans="3:4" x14ac:dyDescent="0.2">
      <c r="C2325" s="19"/>
      <c r="D2325" s="19"/>
    </row>
    <row r="2326" spans="3:4" x14ac:dyDescent="0.2">
      <c r="C2326" s="19"/>
      <c r="D2326" s="19"/>
    </row>
    <row r="2327" spans="3:4" x14ac:dyDescent="0.2">
      <c r="C2327" s="19"/>
      <c r="D2327" s="19"/>
    </row>
    <row r="2328" spans="3:4" x14ac:dyDescent="0.2">
      <c r="C2328" s="19"/>
      <c r="D2328" s="19"/>
    </row>
    <row r="2329" spans="3:4" x14ac:dyDescent="0.2">
      <c r="C2329" s="19"/>
      <c r="D2329" s="19"/>
    </row>
    <row r="2330" spans="3:4" x14ac:dyDescent="0.2">
      <c r="C2330" s="19"/>
      <c r="D2330" s="19"/>
    </row>
    <row r="2331" spans="3:4" x14ac:dyDescent="0.2">
      <c r="C2331" s="19"/>
      <c r="D2331" s="19"/>
    </row>
    <row r="2332" spans="3:4" x14ac:dyDescent="0.2">
      <c r="C2332" s="19"/>
      <c r="D2332" s="19"/>
    </row>
    <row r="2333" spans="3:4" x14ac:dyDescent="0.2">
      <c r="C2333" s="19"/>
      <c r="D2333" s="19"/>
    </row>
    <row r="2334" spans="3:4" x14ac:dyDescent="0.2">
      <c r="C2334" s="19"/>
      <c r="D2334" s="19"/>
    </row>
    <row r="2335" spans="3:4" x14ac:dyDescent="0.2">
      <c r="C2335" s="19"/>
      <c r="D2335" s="19"/>
    </row>
    <row r="2336" spans="3:4" x14ac:dyDescent="0.2">
      <c r="C2336" s="19"/>
      <c r="D2336" s="19"/>
    </row>
    <row r="2337" spans="3:4" x14ac:dyDescent="0.2">
      <c r="C2337" s="19"/>
      <c r="D2337" s="19"/>
    </row>
    <row r="2338" spans="3:4" x14ac:dyDescent="0.2">
      <c r="C2338" s="19"/>
      <c r="D2338" s="19"/>
    </row>
    <row r="2339" spans="3:4" x14ac:dyDescent="0.2">
      <c r="C2339" s="19"/>
      <c r="D2339" s="19"/>
    </row>
    <row r="2340" spans="3:4" x14ac:dyDescent="0.2">
      <c r="C2340" s="19"/>
      <c r="D2340" s="19"/>
    </row>
    <row r="2341" spans="3:4" x14ac:dyDescent="0.2">
      <c r="C2341" s="19"/>
      <c r="D2341" s="19"/>
    </row>
    <row r="2342" spans="3:4" x14ac:dyDescent="0.2">
      <c r="C2342" s="19"/>
      <c r="D2342" s="19"/>
    </row>
    <row r="2343" spans="3:4" x14ac:dyDescent="0.2">
      <c r="C2343" s="19"/>
      <c r="D2343" s="19"/>
    </row>
    <row r="2344" spans="3:4" x14ac:dyDescent="0.2">
      <c r="C2344" s="19"/>
      <c r="D2344" s="19"/>
    </row>
    <row r="2345" spans="3:4" x14ac:dyDescent="0.2">
      <c r="C2345" s="19"/>
      <c r="D2345" s="19"/>
    </row>
    <row r="2346" spans="3:4" x14ac:dyDescent="0.2">
      <c r="C2346" s="19"/>
      <c r="D2346" s="19"/>
    </row>
    <row r="2347" spans="3:4" x14ac:dyDescent="0.2">
      <c r="C2347" s="19"/>
      <c r="D2347" s="19"/>
    </row>
    <row r="2348" spans="3:4" x14ac:dyDescent="0.2">
      <c r="C2348" s="19"/>
      <c r="D2348" s="19"/>
    </row>
    <row r="2349" spans="3:4" x14ac:dyDescent="0.2">
      <c r="C2349" s="19"/>
      <c r="D2349" s="19"/>
    </row>
    <row r="2350" spans="3:4" x14ac:dyDescent="0.2">
      <c r="C2350" s="19"/>
      <c r="D2350" s="19"/>
    </row>
    <row r="2351" spans="3:4" x14ac:dyDescent="0.2">
      <c r="C2351" s="19"/>
      <c r="D2351" s="19"/>
    </row>
    <row r="2352" spans="3:4" x14ac:dyDescent="0.2">
      <c r="C2352" s="19"/>
      <c r="D2352" s="19"/>
    </row>
    <row r="2353" spans="3:4" x14ac:dyDescent="0.2">
      <c r="C2353" s="19"/>
      <c r="D2353" s="19"/>
    </row>
    <row r="2354" spans="3:4" x14ac:dyDescent="0.2">
      <c r="C2354" s="19"/>
      <c r="D2354" s="19"/>
    </row>
    <row r="2355" spans="3:4" x14ac:dyDescent="0.2">
      <c r="C2355" s="19"/>
      <c r="D2355" s="19"/>
    </row>
    <row r="2356" spans="3:4" x14ac:dyDescent="0.2">
      <c r="C2356" s="19"/>
      <c r="D2356" s="19"/>
    </row>
    <row r="2357" spans="3:4" x14ac:dyDescent="0.2">
      <c r="C2357" s="19"/>
      <c r="D2357" s="19"/>
    </row>
    <row r="2358" spans="3:4" x14ac:dyDescent="0.2">
      <c r="C2358" s="19"/>
      <c r="D2358" s="19"/>
    </row>
    <row r="2359" spans="3:4" x14ac:dyDescent="0.2">
      <c r="C2359" s="19"/>
      <c r="D2359" s="19"/>
    </row>
    <row r="2360" spans="3:4" x14ac:dyDescent="0.2">
      <c r="C2360" s="19"/>
      <c r="D2360" s="19"/>
    </row>
    <row r="2361" spans="3:4" x14ac:dyDescent="0.2">
      <c r="C2361" s="19"/>
      <c r="D2361" s="19"/>
    </row>
    <row r="2362" spans="3:4" x14ac:dyDescent="0.2">
      <c r="C2362" s="19"/>
      <c r="D2362" s="19"/>
    </row>
    <row r="2363" spans="3:4" x14ac:dyDescent="0.2">
      <c r="C2363" s="19"/>
      <c r="D2363" s="19"/>
    </row>
    <row r="2364" spans="3:4" x14ac:dyDescent="0.2">
      <c r="C2364" s="19"/>
      <c r="D2364" s="19"/>
    </row>
    <row r="2365" spans="3:4" x14ac:dyDescent="0.2">
      <c r="C2365" s="19"/>
      <c r="D2365" s="19"/>
    </row>
    <row r="2366" spans="3:4" x14ac:dyDescent="0.2">
      <c r="C2366" s="19"/>
      <c r="D2366" s="19"/>
    </row>
    <row r="2367" spans="3:4" x14ac:dyDescent="0.2">
      <c r="C2367" s="19"/>
      <c r="D2367" s="19"/>
    </row>
    <row r="2368" spans="3:4" x14ac:dyDescent="0.2">
      <c r="C2368" s="19"/>
      <c r="D2368" s="19"/>
    </row>
    <row r="2369" spans="3:4" x14ac:dyDescent="0.2">
      <c r="C2369" s="19"/>
      <c r="D2369" s="19"/>
    </row>
    <row r="2370" spans="3:4" x14ac:dyDescent="0.2">
      <c r="C2370" s="19"/>
      <c r="D2370" s="19"/>
    </row>
    <row r="2371" spans="3:4" x14ac:dyDescent="0.2">
      <c r="C2371" s="19"/>
      <c r="D2371" s="19"/>
    </row>
    <row r="2372" spans="3:4" x14ac:dyDescent="0.2">
      <c r="C2372" s="19"/>
      <c r="D2372" s="19"/>
    </row>
    <row r="2373" spans="3:4" x14ac:dyDescent="0.2">
      <c r="C2373" s="19"/>
      <c r="D2373" s="19"/>
    </row>
    <row r="2374" spans="3:4" x14ac:dyDescent="0.2">
      <c r="C2374" s="19"/>
      <c r="D2374" s="19"/>
    </row>
    <row r="2375" spans="3:4" x14ac:dyDescent="0.2">
      <c r="C2375" s="19"/>
      <c r="D2375" s="19"/>
    </row>
    <row r="2376" spans="3:4" x14ac:dyDescent="0.2">
      <c r="C2376" s="19"/>
      <c r="D2376" s="19"/>
    </row>
    <row r="2377" spans="3:4" x14ac:dyDescent="0.2">
      <c r="C2377" s="19"/>
      <c r="D2377" s="19"/>
    </row>
    <row r="2378" spans="3:4" x14ac:dyDescent="0.2">
      <c r="C2378" s="19"/>
      <c r="D2378" s="19"/>
    </row>
    <row r="2379" spans="3:4" x14ac:dyDescent="0.2">
      <c r="C2379" s="19"/>
      <c r="D2379" s="19"/>
    </row>
    <row r="2380" spans="3:4" x14ac:dyDescent="0.2">
      <c r="C2380" s="19"/>
      <c r="D2380" s="19"/>
    </row>
    <row r="2381" spans="3:4" x14ac:dyDescent="0.2">
      <c r="C2381" s="19"/>
      <c r="D2381" s="19"/>
    </row>
    <row r="2382" spans="3:4" x14ac:dyDescent="0.2">
      <c r="C2382" s="19"/>
      <c r="D2382" s="19"/>
    </row>
    <row r="2383" spans="3:4" x14ac:dyDescent="0.2">
      <c r="C2383" s="19"/>
      <c r="D2383" s="19"/>
    </row>
    <row r="2384" spans="3:4" x14ac:dyDescent="0.2">
      <c r="C2384" s="19"/>
      <c r="D2384" s="19"/>
    </row>
    <row r="2385" spans="3:4" x14ac:dyDescent="0.2">
      <c r="C2385" s="19"/>
      <c r="D2385" s="19"/>
    </row>
    <row r="2386" spans="3:4" x14ac:dyDescent="0.2">
      <c r="C2386" s="19"/>
      <c r="D2386" s="19"/>
    </row>
    <row r="2387" spans="3:4" x14ac:dyDescent="0.2">
      <c r="C2387" s="19"/>
      <c r="D2387" s="19"/>
    </row>
    <row r="2388" spans="3:4" x14ac:dyDescent="0.2">
      <c r="C2388" s="19"/>
      <c r="D2388" s="19"/>
    </row>
    <row r="2389" spans="3:4" x14ac:dyDescent="0.2">
      <c r="C2389" s="19"/>
      <c r="D2389" s="19"/>
    </row>
    <row r="2390" spans="3:4" x14ac:dyDescent="0.2">
      <c r="C2390" s="19"/>
      <c r="D2390" s="19"/>
    </row>
    <row r="2391" spans="3:4" x14ac:dyDescent="0.2">
      <c r="C2391" s="19"/>
      <c r="D2391" s="19"/>
    </row>
    <row r="2392" spans="3:4" x14ac:dyDescent="0.2">
      <c r="C2392" s="19"/>
      <c r="D2392" s="19"/>
    </row>
    <row r="2393" spans="3:4" x14ac:dyDescent="0.2">
      <c r="C2393" s="19"/>
      <c r="D2393" s="19"/>
    </row>
    <row r="2394" spans="3:4" x14ac:dyDescent="0.2">
      <c r="C2394" s="19"/>
      <c r="D2394" s="19"/>
    </row>
    <row r="2395" spans="3:4" x14ac:dyDescent="0.2">
      <c r="C2395" s="19"/>
      <c r="D2395" s="19"/>
    </row>
    <row r="2396" spans="3:4" x14ac:dyDescent="0.2">
      <c r="C2396" s="19"/>
      <c r="D2396" s="19"/>
    </row>
    <row r="2397" spans="3:4" x14ac:dyDescent="0.2">
      <c r="C2397" s="19"/>
      <c r="D2397" s="19"/>
    </row>
    <row r="2398" spans="3:4" x14ac:dyDescent="0.2">
      <c r="C2398" s="19"/>
      <c r="D2398" s="19"/>
    </row>
    <row r="2399" spans="3:4" x14ac:dyDescent="0.2">
      <c r="C2399" s="19"/>
      <c r="D2399" s="19"/>
    </row>
    <row r="2400" spans="3:4" x14ac:dyDescent="0.2">
      <c r="C2400" s="19"/>
      <c r="D2400" s="19"/>
    </row>
    <row r="2401" spans="3:4" x14ac:dyDescent="0.2">
      <c r="C2401" s="19"/>
      <c r="D2401" s="19"/>
    </row>
    <row r="2402" spans="3:4" x14ac:dyDescent="0.2">
      <c r="C2402" s="19"/>
      <c r="D2402" s="19"/>
    </row>
    <row r="2403" spans="3:4" x14ac:dyDescent="0.2">
      <c r="C2403" s="19"/>
      <c r="D2403" s="19"/>
    </row>
    <row r="2404" spans="3:4" x14ac:dyDescent="0.2">
      <c r="C2404" s="19"/>
      <c r="D2404" s="19"/>
    </row>
    <row r="2405" spans="3:4" x14ac:dyDescent="0.2">
      <c r="C2405" s="19"/>
      <c r="D2405" s="19"/>
    </row>
    <row r="2406" spans="3:4" x14ac:dyDescent="0.2">
      <c r="C2406" s="19"/>
      <c r="D2406" s="19"/>
    </row>
    <row r="2407" spans="3:4" x14ac:dyDescent="0.2">
      <c r="C2407" s="19"/>
      <c r="D2407" s="19"/>
    </row>
    <row r="2408" spans="3:4" x14ac:dyDescent="0.2">
      <c r="C2408" s="19"/>
      <c r="D2408" s="19"/>
    </row>
    <row r="2409" spans="3:4" x14ac:dyDescent="0.2">
      <c r="C2409" s="19"/>
      <c r="D2409" s="19"/>
    </row>
    <row r="2410" spans="3:4" x14ac:dyDescent="0.2">
      <c r="C2410" s="19"/>
      <c r="D2410" s="19"/>
    </row>
    <row r="2411" spans="3:4" x14ac:dyDescent="0.2">
      <c r="C2411" s="19"/>
      <c r="D2411" s="19"/>
    </row>
    <row r="2412" spans="3:4" x14ac:dyDescent="0.2">
      <c r="C2412" s="19"/>
      <c r="D2412" s="19"/>
    </row>
    <row r="2413" spans="3:4" x14ac:dyDescent="0.2">
      <c r="C2413" s="19"/>
      <c r="D2413" s="19"/>
    </row>
    <row r="2414" spans="3:4" x14ac:dyDescent="0.2">
      <c r="C2414" s="19"/>
      <c r="D2414" s="19"/>
    </row>
    <row r="2415" spans="3:4" x14ac:dyDescent="0.2">
      <c r="C2415" s="19"/>
      <c r="D2415" s="19"/>
    </row>
    <row r="2416" spans="3:4" x14ac:dyDescent="0.2">
      <c r="C2416" s="19"/>
      <c r="D2416" s="19"/>
    </row>
    <row r="2417" spans="3:4" x14ac:dyDescent="0.2">
      <c r="C2417" s="19"/>
      <c r="D2417" s="19"/>
    </row>
    <row r="2418" spans="3:4" x14ac:dyDescent="0.2">
      <c r="C2418" s="19"/>
      <c r="D2418" s="19"/>
    </row>
    <row r="2419" spans="3:4" x14ac:dyDescent="0.2">
      <c r="C2419" s="19"/>
      <c r="D2419" s="19"/>
    </row>
    <row r="2420" spans="3:4" x14ac:dyDescent="0.2">
      <c r="C2420" s="19"/>
      <c r="D2420" s="19"/>
    </row>
    <row r="2421" spans="3:4" x14ac:dyDescent="0.2">
      <c r="C2421" s="19"/>
      <c r="D2421" s="19"/>
    </row>
    <row r="2422" spans="3:4" x14ac:dyDescent="0.2">
      <c r="C2422" s="19"/>
      <c r="D2422" s="19"/>
    </row>
    <row r="2423" spans="3:4" x14ac:dyDescent="0.2">
      <c r="C2423" s="19"/>
      <c r="D2423" s="19"/>
    </row>
    <row r="2424" spans="3:4" x14ac:dyDescent="0.2">
      <c r="C2424" s="19"/>
      <c r="D2424" s="19"/>
    </row>
    <row r="2425" spans="3:4" x14ac:dyDescent="0.2">
      <c r="C2425" s="19"/>
      <c r="D2425" s="19"/>
    </row>
    <row r="2426" spans="3:4" x14ac:dyDescent="0.2">
      <c r="C2426" s="19"/>
      <c r="D2426" s="19"/>
    </row>
    <row r="2427" spans="3:4" x14ac:dyDescent="0.2">
      <c r="C2427" s="19"/>
      <c r="D2427" s="19"/>
    </row>
    <row r="2428" spans="3:4" x14ac:dyDescent="0.2">
      <c r="C2428" s="19"/>
      <c r="D2428" s="19"/>
    </row>
    <row r="2429" spans="3:4" x14ac:dyDescent="0.2">
      <c r="C2429" s="19"/>
      <c r="D2429" s="19"/>
    </row>
    <row r="2430" spans="3:4" x14ac:dyDescent="0.2">
      <c r="C2430" s="19"/>
      <c r="D2430" s="19"/>
    </row>
    <row r="2431" spans="3:4" x14ac:dyDescent="0.2">
      <c r="C2431" s="19"/>
      <c r="D2431" s="19"/>
    </row>
    <row r="2432" spans="3:4" x14ac:dyDescent="0.2">
      <c r="C2432" s="19"/>
      <c r="D2432" s="19"/>
    </row>
    <row r="2433" spans="3:4" x14ac:dyDescent="0.2">
      <c r="C2433" s="19"/>
      <c r="D2433" s="19"/>
    </row>
    <row r="2434" spans="3:4" x14ac:dyDescent="0.2">
      <c r="C2434" s="19"/>
      <c r="D2434" s="19"/>
    </row>
    <row r="2435" spans="3:4" x14ac:dyDescent="0.2">
      <c r="C2435" s="19"/>
      <c r="D2435" s="19"/>
    </row>
    <row r="2436" spans="3:4" x14ac:dyDescent="0.2">
      <c r="C2436" s="19"/>
      <c r="D2436" s="19"/>
    </row>
    <row r="2437" spans="3:4" x14ac:dyDescent="0.2">
      <c r="C2437" s="19"/>
      <c r="D2437" s="19"/>
    </row>
    <row r="2438" spans="3:4" x14ac:dyDescent="0.2">
      <c r="C2438" s="19"/>
      <c r="D2438" s="19"/>
    </row>
    <row r="2439" spans="3:4" x14ac:dyDescent="0.2">
      <c r="C2439" s="19"/>
      <c r="D2439" s="19"/>
    </row>
    <row r="2440" spans="3:4" x14ac:dyDescent="0.2">
      <c r="C2440" s="19"/>
      <c r="D2440" s="19"/>
    </row>
    <row r="2441" spans="3:4" x14ac:dyDescent="0.2">
      <c r="C2441" s="19"/>
      <c r="D2441" s="19"/>
    </row>
    <row r="2442" spans="3:4" x14ac:dyDescent="0.2">
      <c r="C2442" s="19"/>
      <c r="D2442" s="19"/>
    </row>
    <row r="2443" spans="3:4" x14ac:dyDescent="0.2">
      <c r="C2443" s="19"/>
      <c r="D2443" s="19"/>
    </row>
    <row r="2444" spans="3:4" x14ac:dyDescent="0.2">
      <c r="C2444" s="19"/>
      <c r="D2444" s="19"/>
    </row>
    <row r="2445" spans="3:4" x14ac:dyDescent="0.2">
      <c r="C2445" s="19"/>
      <c r="D2445" s="19"/>
    </row>
    <row r="2446" spans="3:4" x14ac:dyDescent="0.2">
      <c r="C2446" s="19"/>
      <c r="D2446" s="19"/>
    </row>
    <row r="2447" spans="3:4" x14ac:dyDescent="0.2">
      <c r="C2447" s="19"/>
      <c r="D2447" s="19"/>
    </row>
    <row r="2448" spans="3:4" x14ac:dyDescent="0.2">
      <c r="C2448" s="19"/>
      <c r="D2448" s="19"/>
    </row>
    <row r="2449" spans="3:4" x14ac:dyDescent="0.2">
      <c r="C2449" s="19"/>
      <c r="D2449" s="19"/>
    </row>
    <row r="2450" spans="3:4" x14ac:dyDescent="0.2">
      <c r="C2450" s="19"/>
      <c r="D2450" s="19"/>
    </row>
    <row r="2451" spans="3:4" x14ac:dyDescent="0.2">
      <c r="C2451" s="19"/>
      <c r="D2451" s="19"/>
    </row>
    <row r="2452" spans="3:4" x14ac:dyDescent="0.2">
      <c r="C2452" s="19"/>
      <c r="D2452" s="19"/>
    </row>
    <row r="2453" spans="3:4" x14ac:dyDescent="0.2">
      <c r="C2453" s="19"/>
      <c r="D2453" s="19"/>
    </row>
    <row r="2454" spans="3:4" x14ac:dyDescent="0.2">
      <c r="C2454" s="19"/>
      <c r="D2454" s="19"/>
    </row>
    <row r="2455" spans="3:4" x14ac:dyDescent="0.2">
      <c r="C2455" s="19"/>
      <c r="D2455" s="19"/>
    </row>
    <row r="2456" spans="3:4" x14ac:dyDescent="0.2">
      <c r="C2456" s="19"/>
      <c r="D2456" s="19"/>
    </row>
    <row r="2457" spans="3:4" x14ac:dyDescent="0.2">
      <c r="C2457" s="19"/>
      <c r="D2457" s="19"/>
    </row>
    <row r="2458" spans="3:4" x14ac:dyDescent="0.2">
      <c r="C2458" s="19"/>
      <c r="D2458" s="19"/>
    </row>
    <row r="2459" spans="3:4" x14ac:dyDescent="0.2">
      <c r="C2459" s="19"/>
      <c r="D2459" s="19"/>
    </row>
    <row r="2460" spans="3:4" x14ac:dyDescent="0.2">
      <c r="C2460" s="19"/>
      <c r="D2460" s="19"/>
    </row>
    <row r="2461" spans="3:4" x14ac:dyDescent="0.2">
      <c r="C2461" s="19"/>
      <c r="D2461" s="19"/>
    </row>
    <row r="2462" spans="3:4" x14ac:dyDescent="0.2">
      <c r="C2462" s="19"/>
      <c r="D2462" s="19"/>
    </row>
    <row r="2463" spans="3:4" x14ac:dyDescent="0.2">
      <c r="C2463" s="19"/>
      <c r="D2463" s="19"/>
    </row>
    <row r="2464" spans="3:4" x14ac:dyDescent="0.2">
      <c r="C2464" s="19"/>
      <c r="D2464" s="19"/>
    </row>
    <row r="2465" spans="3:4" x14ac:dyDescent="0.2">
      <c r="C2465" s="19"/>
      <c r="D2465" s="19"/>
    </row>
    <row r="2466" spans="3:4" x14ac:dyDescent="0.2">
      <c r="C2466" s="19"/>
      <c r="D2466" s="19"/>
    </row>
    <row r="2467" spans="3:4" x14ac:dyDescent="0.2">
      <c r="C2467" s="19"/>
      <c r="D2467" s="19"/>
    </row>
    <row r="2468" spans="3:4" x14ac:dyDescent="0.2">
      <c r="C2468" s="19"/>
      <c r="D2468" s="19"/>
    </row>
    <row r="2469" spans="3:4" x14ac:dyDescent="0.2">
      <c r="C2469" s="19"/>
      <c r="D2469" s="19"/>
    </row>
    <row r="2470" spans="3:4" x14ac:dyDescent="0.2">
      <c r="C2470" s="19"/>
      <c r="D2470" s="19"/>
    </row>
    <row r="2471" spans="3:4" x14ac:dyDescent="0.2">
      <c r="C2471" s="19"/>
      <c r="D2471" s="19"/>
    </row>
    <row r="2472" spans="3:4" x14ac:dyDescent="0.2">
      <c r="C2472" s="19"/>
      <c r="D2472" s="19"/>
    </row>
    <row r="2473" spans="3:4" x14ac:dyDescent="0.2">
      <c r="C2473" s="19"/>
      <c r="D2473" s="19"/>
    </row>
    <row r="2474" spans="3:4" x14ac:dyDescent="0.2">
      <c r="C2474" s="19"/>
      <c r="D2474" s="19"/>
    </row>
    <row r="2475" spans="3:4" x14ac:dyDescent="0.2">
      <c r="C2475" s="19"/>
      <c r="D2475" s="19"/>
    </row>
    <row r="2476" spans="3:4" x14ac:dyDescent="0.2">
      <c r="C2476" s="19"/>
      <c r="D2476" s="19"/>
    </row>
    <row r="2477" spans="3:4" x14ac:dyDescent="0.2">
      <c r="C2477" s="19"/>
      <c r="D2477" s="19"/>
    </row>
    <row r="2478" spans="3:4" x14ac:dyDescent="0.2">
      <c r="C2478" s="19"/>
      <c r="D2478" s="19"/>
    </row>
    <row r="2479" spans="3:4" x14ac:dyDescent="0.2">
      <c r="C2479" s="19"/>
      <c r="D2479" s="19"/>
    </row>
    <row r="2480" spans="3:4" x14ac:dyDescent="0.2">
      <c r="C2480" s="19"/>
      <c r="D2480" s="19"/>
    </row>
    <row r="2481" spans="3:4" x14ac:dyDescent="0.2">
      <c r="C2481" s="19"/>
      <c r="D2481" s="19"/>
    </row>
    <row r="2482" spans="3:4" x14ac:dyDescent="0.2">
      <c r="C2482" s="19"/>
      <c r="D2482" s="19"/>
    </row>
    <row r="2483" spans="3:4" x14ac:dyDescent="0.2">
      <c r="C2483" s="19"/>
      <c r="D2483" s="19"/>
    </row>
    <row r="2484" spans="3:4" x14ac:dyDescent="0.2">
      <c r="C2484" s="19"/>
      <c r="D2484" s="19"/>
    </row>
    <row r="2485" spans="3:4" x14ac:dyDescent="0.2">
      <c r="C2485" s="19"/>
      <c r="D2485" s="19"/>
    </row>
    <row r="2486" spans="3:4" x14ac:dyDescent="0.2">
      <c r="C2486" s="19"/>
      <c r="D2486" s="19"/>
    </row>
    <row r="2487" spans="3:4" x14ac:dyDescent="0.2">
      <c r="C2487" s="19"/>
      <c r="D2487" s="19"/>
    </row>
    <row r="2488" spans="3:4" x14ac:dyDescent="0.2">
      <c r="C2488" s="19"/>
      <c r="D2488" s="19"/>
    </row>
    <row r="2489" spans="3:4" x14ac:dyDescent="0.2">
      <c r="C2489" s="19"/>
      <c r="D2489" s="19"/>
    </row>
    <row r="2490" spans="3:4" x14ac:dyDescent="0.2">
      <c r="C2490" s="19"/>
      <c r="D2490" s="19"/>
    </row>
    <row r="2491" spans="3:4" x14ac:dyDescent="0.2">
      <c r="C2491" s="19"/>
      <c r="D2491" s="19"/>
    </row>
    <row r="2492" spans="3:4" x14ac:dyDescent="0.2">
      <c r="C2492" s="19"/>
      <c r="D2492" s="19"/>
    </row>
    <row r="2493" spans="3:4" x14ac:dyDescent="0.2">
      <c r="C2493" s="19"/>
      <c r="D2493" s="19"/>
    </row>
    <row r="2494" spans="3:4" x14ac:dyDescent="0.2">
      <c r="C2494" s="19"/>
      <c r="D2494" s="19"/>
    </row>
    <row r="2495" spans="3:4" x14ac:dyDescent="0.2">
      <c r="C2495" s="19"/>
      <c r="D2495" s="19"/>
    </row>
    <row r="2496" spans="3:4" x14ac:dyDescent="0.2">
      <c r="C2496" s="19"/>
      <c r="D2496" s="19"/>
    </row>
    <row r="2497" spans="3:4" x14ac:dyDescent="0.2">
      <c r="C2497" s="19"/>
      <c r="D2497" s="19"/>
    </row>
    <row r="2498" spans="3:4" x14ac:dyDescent="0.2">
      <c r="C2498" s="19"/>
      <c r="D2498" s="19"/>
    </row>
    <row r="2499" spans="3:4" x14ac:dyDescent="0.2">
      <c r="C2499" s="19"/>
      <c r="D2499" s="19"/>
    </row>
    <row r="2500" spans="3:4" x14ac:dyDescent="0.2">
      <c r="C2500" s="19"/>
      <c r="D2500" s="19"/>
    </row>
    <row r="2501" spans="3:4" x14ac:dyDescent="0.2">
      <c r="C2501" s="19"/>
      <c r="D2501" s="19"/>
    </row>
    <row r="2502" spans="3:4" x14ac:dyDescent="0.2">
      <c r="C2502" s="19"/>
      <c r="D2502" s="19"/>
    </row>
    <row r="2503" spans="3:4" x14ac:dyDescent="0.2">
      <c r="C2503" s="19"/>
      <c r="D2503" s="19"/>
    </row>
    <row r="2504" spans="3:4" x14ac:dyDescent="0.2">
      <c r="C2504" s="19"/>
      <c r="D2504" s="19"/>
    </row>
    <row r="2505" spans="3:4" x14ac:dyDescent="0.2">
      <c r="C2505" s="19"/>
      <c r="D2505" s="19"/>
    </row>
    <row r="2506" spans="3:4" x14ac:dyDescent="0.2">
      <c r="C2506" s="19"/>
      <c r="D2506" s="19"/>
    </row>
    <row r="2507" spans="3:4" x14ac:dyDescent="0.2">
      <c r="C2507" s="19"/>
      <c r="D2507" s="19"/>
    </row>
    <row r="2508" spans="3:4" x14ac:dyDescent="0.2">
      <c r="C2508" s="19"/>
      <c r="D2508" s="19"/>
    </row>
    <row r="2509" spans="3:4" x14ac:dyDescent="0.2">
      <c r="C2509" s="19"/>
      <c r="D2509" s="19"/>
    </row>
    <row r="2510" spans="3:4" x14ac:dyDescent="0.2">
      <c r="C2510" s="19"/>
      <c r="D2510" s="19"/>
    </row>
    <row r="2511" spans="3:4" x14ac:dyDescent="0.2">
      <c r="C2511" s="19"/>
      <c r="D2511" s="19"/>
    </row>
    <row r="2512" spans="3:4" x14ac:dyDescent="0.2">
      <c r="C2512" s="19"/>
      <c r="D2512" s="19"/>
    </row>
    <row r="2513" spans="3:4" x14ac:dyDescent="0.2">
      <c r="C2513" s="19"/>
      <c r="D2513" s="19"/>
    </row>
    <row r="2514" spans="3:4" x14ac:dyDescent="0.2">
      <c r="C2514" s="19"/>
      <c r="D2514" s="19"/>
    </row>
    <row r="2515" spans="3:4" x14ac:dyDescent="0.2">
      <c r="C2515" s="19"/>
      <c r="D2515" s="19"/>
    </row>
    <row r="2516" spans="3:4" x14ac:dyDescent="0.2">
      <c r="C2516" s="19"/>
      <c r="D2516" s="19"/>
    </row>
    <row r="2517" spans="3:4" x14ac:dyDescent="0.2">
      <c r="C2517" s="19"/>
      <c r="D2517" s="19"/>
    </row>
    <row r="2518" spans="3:4" x14ac:dyDescent="0.2">
      <c r="C2518" s="19"/>
      <c r="D2518" s="19"/>
    </row>
    <row r="2519" spans="3:4" x14ac:dyDescent="0.2">
      <c r="C2519" s="19"/>
      <c r="D2519" s="19"/>
    </row>
    <row r="2520" spans="3:4" x14ac:dyDescent="0.2">
      <c r="C2520" s="19"/>
      <c r="D2520" s="19"/>
    </row>
    <row r="2521" spans="3:4" x14ac:dyDescent="0.2">
      <c r="C2521" s="19"/>
      <c r="D2521" s="19"/>
    </row>
    <row r="2522" spans="3:4" x14ac:dyDescent="0.2">
      <c r="C2522" s="19"/>
      <c r="D2522" s="19"/>
    </row>
    <row r="2523" spans="3:4" x14ac:dyDescent="0.2">
      <c r="C2523" s="19"/>
      <c r="D2523" s="19"/>
    </row>
    <row r="2524" spans="3:4" x14ac:dyDescent="0.2">
      <c r="C2524" s="19"/>
      <c r="D2524" s="19"/>
    </row>
    <row r="2525" spans="3:4" x14ac:dyDescent="0.2">
      <c r="C2525" s="19"/>
      <c r="D2525" s="19"/>
    </row>
    <row r="2526" spans="3:4" x14ac:dyDescent="0.2">
      <c r="C2526" s="19"/>
      <c r="D2526" s="19"/>
    </row>
    <row r="2527" spans="3:4" x14ac:dyDescent="0.2">
      <c r="C2527" s="19"/>
      <c r="D2527" s="19"/>
    </row>
    <row r="2528" spans="3:4" x14ac:dyDescent="0.2">
      <c r="C2528" s="19"/>
      <c r="D2528" s="19"/>
    </row>
    <row r="2529" spans="3:4" x14ac:dyDescent="0.2">
      <c r="C2529" s="19"/>
      <c r="D2529" s="19"/>
    </row>
    <row r="2530" spans="3:4" x14ac:dyDescent="0.2">
      <c r="C2530" s="19"/>
      <c r="D2530" s="19"/>
    </row>
    <row r="2531" spans="3:4" x14ac:dyDescent="0.2">
      <c r="C2531" s="19"/>
      <c r="D2531" s="19"/>
    </row>
    <row r="2532" spans="3:4" x14ac:dyDescent="0.2">
      <c r="C2532" s="19"/>
      <c r="D2532" s="19"/>
    </row>
    <row r="2533" spans="3:4" x14ac:dyDescent="0.2">
      <c r="C2533" s="19"/>
      <c r="D2533" s="19"/>
    </row>
    <row r="2534" spans="3:4" x14ac:dyDescent="0.2">
      <c r="C2534" s="19"/>
      <c r="D2534" s="19"/>
    </row>
    <row r="2535" spans="3:4" x14ac:dyDescent="0.2">
      <c r="C2535" s="19"/>
      <c r="D2535" s="19"/>
    </row>
    <row r="2536" spans="3:4" x14ac:dyDescent="0.2">
      <c r="C2536" s="19"/>
      <c r="D2536" s="19"/>
    </row>
    <row r="2537" spans="3:4" x14ac:dyDescent="0.2">
      <c r="C2537" s="19"/>
      <c r="D2537" s="19"/>
    </row>
    <row r="2538" spans="3:4" x14ac:dyDescent="0.2">
      <c r="C2538" s="19"/>
      <c r="D2538" s="19"/>
    </row>
    <row r="2539" spans="3:4" x14ac:dyDescent="0.2">
      <c r="C2539" s="19"/>
      <c r="D2539" s="19"/>
    </row>
    <row r="2540" spans="3:4" x14ac:dyDescent="0.2">
      <c r="C2540" s="19"/>
      <c r="D2540" s="19"/>
    </row>
    <row r="2541" spans="3:4" x14ac:dyDescent="0.2">
      <c r="C2541" s="19"/>
      <c r="D2541" s="19"/>
    </row>
    <row r="2542" spans="3:4" x14ac:dyDescent="0.2">
      <c r="C2542" s="19"/>
      <c r="D2542" s="19"/>
    </row>
    <row r="2543" spans="3:4" x14ac:dyDescent="0.2">
      <c r="C2543" s="19"/>
      <c r="D2543" s="19"/>
    </row>
    <row r="2544" spans="3:4" x14ac:dyDescent="0.2">
      <c r="C2544" s="19"/>
      <c r="D2544" s="19"/>
    </row>
    <row r="2545" spans="3:4" x14ac:dyDescent="0.2">
      <c r="C2545" s="19"/>
      <c r="D2545" s="19"/>
    </row>
    <row r="2546" spans="3:4" x14ac:dyDescent="0.2">
      <c r="C2546" s="19"/>
      <c r="D2546" s="19"/>
    </row>
    <row r="2547" spans="3:4" x14ac:dyDescent="0.2">
      <c r="C2547" s="19"/>
      <c r="D2547" s="19"/>
    </row>
    <row r="2548" spans="3:4" x14ac:dyDescent="0.2">
      <c r="C2548" s="19"/>
      <c r="D2548" s="19"/>
    </row>
    <row r="2549" spans="3:4" x14ac:dyDescent="0.2">
      <c r="C2549" s="19"/>
      <c r="D2549" s="19"/>
    </row>
    <row r="2550" spans="3:4" x14ac:dyDescent="0.2">
      <c r="C2550" s="19"/>
      <c r="D2550" s="19"/>
    </row>
    <row r="2551" spans="3:4" x14ac:dyDescent="0.2">
      <c r="C2551" s="19"/>
      <c r="D2551" s="19"/>
    </row>
    <row r="2552" spans="3:4" x14ac:dyDescent="0.2">
      <c r="C2552" s="19"/>
      <c r="D2552" s="19"/>
    </row>
    <row r="2553" spans="3:4" x14ac:dyDescent="0.2">
      <c r="C2553" s="19"/>
      <c r="D2553" s="19"/>
    </row>
    <row r="2554" spans="3:4" x14ac:dyDescent="0.2">
      <c r="C2554" s="19"/>
      <c r="D2554" s="19"/>
    </row>
    <row r="2555" spans="3:4" x14ac:dyDescent="0.2">
      <c r="C2555" s="19"/>
      <c r="D2555" s="19"/>
    </row>
    <row r="2556" spans="3:4" x14ac:dyDescent="0.2">
      <c r="C2556" s="19"/>
      <c r="D2556" s="19"/>
    </row>
    <row r="2557" spans="3:4" x14ac:dyDescent="0.2">
      <c r="C2557" s="19"/>
      <c r="D2557" s="19"/>
    </row>
    <row r="2558" spans="3:4" x14ac:dyDescent="0.2">
      <c r="C2558" s="19"/>
      <c r="D2558" s="19"/>
    </row>
    <row r="2559" spans="3:4" x14ac:dyDescent="0.2">
      <c r="C2559" s="19"/>
      <c r="D2559" s="19"/>
    </row>
    <row r="2560" spans="3:4" x14ac:dyDescent="0.2">
      <c r="C2560" s="19"/>
      <c r="D2560" s="19"/>
    </row>
    <row r="2561" spans="3:4" x14ac:dyDescent="0.2">
      <c r="C2561" s="19"/>
      <c r="D2561" s="19"/>
    </row>
    <row r="2562" spans="3:4" x14ac:dyDescent="0.2">
      <c r="C2562" s="19"/>
      <c r="D2562" s="19"/>
    </row>
    <row r="2563" spans="3:4" x14ac:dyDescent="0.2">
      <c r="C2563" s="19"/>
      <c r="D2563" s="19"/>
    </row>
    <row r="2564" spans="3:4" x14ac:dyDescent="0.2">
      <c r="C2564" s="19"/>
      <c r="D2564" s="19"/>
    </row>
    <row r="2565" spans="3:4" x14ac:dyDescent="0.2">
      <c r="C2565" s="19"/>
      <c r="D2565" s="19"/>
    </row>
    <row r="2566" spans="3:4" x14ac:dyDescent="0.2">
      <c r="C2566" s="19"/>
      <c r="D2566" s="19"/>
    </row>
    <row r="2567" spans="3:4" x14ac:dyDescent="0.2">
      <c r="C2567" s="19"/>
      <c r="D2567" s="19"/>
    </row>
    <row r="2568" spans="3:4" x14ac:dyDescent="0.2">
      <c r="C2568" s="19"/>
      <c r="D2568" s="19"/>
    </row>
    <row r="2569" spans="3:4" x14ac:dyDescent="0.2">
      <c r="C2569" s="19"/>
      <c r="D2569" s="19"/>
    </row>
    <row r="2570" spans="3:4" x14ac:dyDescent="0.2">
      <c r="C2570" s="19"/>
      <c r="D2570" s="19"/>
    </row>
    <row r="2571" spans="3:4" x14ac:dyDescent="0.2">
      <c r="C2571" s="19"/>
      <c r="D2571" s="19"/>
    </row>
    <row r="2572" spans="3:4" x14ac:dyDescent="0.2">
      <c r="C2572" s="19"/>
      <c r="D2572" s="19"/>
    </row>
    <row r="2573" spans="3:4" x14ac:dyDescent="0.2">
      <c r="C2573" s="19"/>
      <c r="D2573" s="19"/>
    </row>
    <row r="2574" spans="3:4" x14ac:dyDescent="0.2">
      <c r="C2574" s="19"/>
      <c r="D2574" s="19"/>
    </row>
    <row r="2575" spans="3:4" x14ac:dyDescent="0.2">
      <c r="C2575" s="19"/>
      <c r="D2575" s="19"/>
    </row>
    <row r="2576" spans="3:4" x14ac:dyDescent="0.2">
      <c r="C2576" s="19"/>
      <c r="D2576" s="19"/>
    </row>
    <row r="2577" spans="3:4" x14ac:dyDescent="0.2">
      <c r="C2577" s="19"/>
      <c r="D2577" s="19"/>
    </row>
    <row r="2578" spans="3:4" x14ac:dyDescent="0.2">
      <c r="C2578" s="19"/>
      <c r="D2578" s="19"/>
    </row>
    <row r="2579" spans="3:4" x14ac:dyDescent="0.2">
      <c r="C2579" s="19"/>
      <c r="D2579" s="19"/>
    </row>
    <row r="2580" spans="3:4" x14ac:dyDescent="0.2">
      <c r="C2580" s="19"/>
      <c r="D2580" s="19"/>
    </row>
    <row r="2581" spans="3:4" x14ac:dyDescent="0.2">
      <c r="C2581" s="19"/>
      <c r="D2581" s="19"/>
    </row>
    <row r="2582" spans="3:4" x14ac:dyDescent="0.2">
      <c r="C2582" s="19"/>
      <c r="D2582" s="19"/>
    </row>
    <row r="2583" spans="3:4" x14ac:dyDescent="0.2">
      <c r="C2583" s="19"/>
      <c r="D2583" s="19"/>
    </row>
    <row r="2584" spans="3:4" x14ac:dyDescent="0.2">
      <c r="C2584" s="19"/>
      <c r="D2584" s="19"/>
    </row>
    <row r="2585" spans="3:4" x14ac:dyDescent="0.2">
      <c r="C2585" s="19"/>
      <c r="D2585" s="19"/>
    </row>
    <row r="2586" spans="3:4" x14ac:dyDescent="0.2">
      <c r="C2586" s="19"/>
      <c r="D2586" s="19"/>
    </row>
    <row r="2587" spans="3:4" x14ac:dyDescent="0.2">
      <c r="C2587" s="19"/>
      <c r="D2587" s="19"/>
    </row>
    <row r="2588" spans="3:4" x14ac:dyDescent="0.2">
      <c r="C2588" s="19"/>
      <c r="D2588" s="19"/>
    </row>
    <row r="2589" spans="3:4" x14ac:dyDescent="0.2">
      <c r="C2589" s="19"/>
      <c r="D2589" s="19"/>
    </row>
    <row r="2590" spans="3:4" x14ac:dyDescent="0.2">
      <c r="C2590" s="19"/>
      <c r="D2590" s="19"/>
    </row>
    <row r="2591" spans="3:4" x14ac:dyDescent="0.2">
      <c r="C2591" s="19"/>
      <c r="D2591" s="19"/>
    </row>
    <row r="2592" spans="3:4" x14ac:dyDescent="0.2">
      <c r="C2592" s="19"/>
      <c r="D2592" s="19"/>
    </row>
    <row r="2593" spans="3:4" x14ac:dyDescent="0.2">
      <c r="C2593" s="19"/>
      <c r="D2593" s="19"/>
    </row>
    <row r="2594" spans="3:4" x14ac:dyDescent="0.2">
      <c r="C2594" s="19"/>
      <c r="D2594" s="19"/>
    </row>
    <row r="2595" spans="3:4" x14ac:dyDescent="0.2">
      <c r="C2595" s="19"/>
      <c r="D2595" s="19"/>
    </row>
    <row r="2596" spans="3:4" x14ac:dyDescent="0.2">
      <c r="C2596" s="19"/>
      <c r="D2596" s="19"/>
    </row>
    <row r="2597" spans="3:4" x14ac:dyDescent="0.2">
      <c r="C2597" s="19"/>
      <c r="D2597" s="19"/>
    </row>
    <row r="2598" spans="3:4" x14ac:dyDescent="0.2">
      <c r="C2598" s="19"/>
      <c r="D2598" s="19"/>
    </row>
    <row r="2599" spans="3:4" x14ac:dyDescent="0.2">
      <c r="C2599" s="19"/>
      <c r="D2599" s="19"/>
    </row>
    <row r="2600" spans="3:4" x14ac:dyDescent="0.2">
      <c r="C2600" s="19"/>
      <c r="D2600" s="19"/>
    </row>
    <row r="2601" spans="3:4" x14ac:dyDescent="0.2">
      <c r="C2601" s="19"/>
      <c r="D2601" s="19"/>
    </row>
    <row r="2602" spans="3:4" x14ac:dyDescent="0.2">
      <c r="C2602" s="19"/>
      <c r="D2602" s="19"/>
    </row>
    <row r="2603" spans="3:4" x14ac:dyDescent="0.2">
      <c r="C2603" s="19"/>
      <c r="D2603" s="19"/>
    </row>
    <row r="2604" spans="3:4" x14ac:dyDescent="0.2">
      <c r="C2604" s="19"/>
      <c r="D2604" s="19"/>
    </row>
    <row r="2605" spans="3:4" x14ac:dyDescent="0.2">
      <c r="C2605" s="19"/>
      <c r="D2605" s="19"/>
    </row>
    <row r="2606" spans="3:4" x14ac:dyDescent="0.2">
      <c r="C2606" s="19"/>
      <c r="D2606" s="19"/>
    </row>
    <row r="2607" spans="3:4" x14ac:dyDescent="0.2">
      <c r="C2607" s="19"/>
      <c r="D2607" s="19"/>
    </row>
    <row r="2608" spans="3:4" x14ac:dyDescent="0.2">
      <c r="C2608" s="19"/>
      <c r="D2608" s="19"/>
    </row>
    <row r="2609" spans="3:4" x14ac:dyDescent="0.2">
      <c r="C2609" s="19"/>
      <c r="D2609" s="19"/>
    </row>
    <row r="2610" spans="3:4" x14ac:dyDescent="0.2">
      <c r="C2610" s="19"/>
      <c r="D2610" s="19"/>
    </row>
    <row r="2611" spans="3:4" x14ac:dyDescent="0.2">
      <c r="C2611" s="19"/>
      <c r="D2611" s="19"/>
    </row>
    <row r="2612" spans="3:4" x14ac:dyDescent="0.2">
      <c r="C2612" s="19"/>
      <c r="D2612" s="19"/>
    </row>
    <row r="2613" spans="3:4" x14ac:dyDescent="0.2">
      <c r="C2613" s="19"/>
      <c r="D2613" s="19"/>
    </row>
    <row r="2614" spans="3:4" x14ac:dyDescent="0.2">
      <c r="C2614" s="19"/>
      <c r="D2614" s="19"/>
    </row>
    <row r="2615" spans="3:4" x14ac:dyDescent="0.2">
      <c r="C2615" s="19"/>
      <c r="D2615" s="19"/>
    </row>
    <row r="2616" spans="3:4" x14ac:dyDescent="0.2">
      <c r="C2616" s="19"/>
      <c r="D2616" s="19"/>
    </row>
    <row r="2617" spans="3:4" x14ac:dyDescent="0.2">
      <c r="C2617" s="19"/>
      <c r="D2617" s="19"/>
    </row>
    <row r="2618" spans="3:4" x14ac:dyDescent="0.2">
      <c r="C2618" s="19"/>
      <c r="D2618" s="19"/>
    </row>
    <row r="2619" spans="3:4" x14ac:dyDescent="0.2">
      <c r="C2619" s="19"/>
      <c r="D2619" s="19"/>
    </row>
    <row r="2620" spans="3:4" x14ac:dyDescent="0.2">
      <c r="C2620" s="19"/>
      <c r="D2620" s="19"/>
    </row>
    <row r="2621" spans="3:4" x14ac:dyDescent="0.2">
      <c r="C2621" s="19"/>
      <c r="D2621" s="19"/>
    </row>
    <row r="2622" spans="3:4" x14ac:dyDescent="0.2">
      <c r="C2622" s="19"/>
      <c r="D2622" s="19"/>
    </row>
    <row r="2623" spans="3:4" x14ac:dyDescent="0.2">
      <c r="C2623" s="19"/>
      <c r="D2623" s="19"/>
    </row>
    <row r="2624" spans="3:4" x14ac:dyDescent="0.2">
      <c r="C2624" s="19"/>
      <c r="D2624" s="19"/>
    </row>
    <row r="2625" spans="3:4" x14ac:dyDescent="0.2">
      <c r="C2625" s="19"/>
      <c r="D2625" s="19"/>
    </row>
    <row r="2626" spans="3:4" x14ac:dyDescent="0.2">
      <c r="C2626" s="19"/>
      <c r="D2626" s="19"/>
    </row>
    <row r="2627" spans="3:4" x14ac:dyDescent="0.2">
      <c r="C2627" s="19"/>
      <c r="D2627" s="19"/>
    </row>
    <row r="2628" spans="3:4" x14ac:dyDescent="0.2">
      <c r="C2628" s="19"/>
      <c r="D2628" s="19"/>
    </row>
    <row r="2629" spans="3:4" x14ac:dyDescent="0.2">
      <c r="C2629" s="19"/>
      <c r="D2629" s="19"/>
    </row>
    <row r="2630" spans="3:4" x14ac:dyDescent="0.2">
      <c r="C2630" s="19"/>
      <c r="D2630" s="19"/>
    </row>
    <row r="2631" spans="3:4" x14ac:dyDescent="0.2">
      <c r="C2631" s="19"/>
      <c r="D2631" s="19"/>
    </row>
    <row r="2632" spans="3:4" x14ac:dyDescent="0.2">
      <c r="C2632" s="19"/>
      <c r="D2632" s="19"/>
    </row>
    <row r="2633" spans="3:4" x14ac:dyDescent="0.2">
      <c r="C2633" s="19"/>
      <c r="D2633" s="19"/>
    </row>
    <row r="2634" spans="3:4" x14ac:dyDescent="0.2">
      <c r="C2634" s="19"/>
      <c r="D2634" s="19"/>
    </row>
    <row r="2635" spans="3:4" x14ac:dyDescent="0.2">
      <c r="C2635" s="19"/>
      <c r="D2635" s="19"/>
    </row>
    <row r="2636" spans="3:4" x14ac:dyDescent="0.2">
      <c r="C2636" s="19"/>
      <c r="D2636" s="19"/>
    </row>
    <row r="2637" spans="3:4" x14ac:dyDescent="0.2">
      <c r="C2637" s="19"/>
      <c r="D2637" s="19"/>
    </row>
    <row r="2638" spans="3:4" x14ac:dyDescent="0.2">
      <c r="C2638" s="19"/>
      <c r="D2638" s="19"/>
    </row>
    <row r="2639" spans="3:4" x14ac:dyDescent="0.2">
      <c r="C2639" s="19"/>
      <c r="D2639" s="19"/>
    </row>
    <row r="2640" spans="3:4" x14ac:dyDescent="0.2">
      <c r="C2640" s="19"/>
      <c r="D2640" s="19"/>
    </row>
    <row r="2641" spans="3:4" x14ac:dyDescent="0.2">
      <c r="C2641" s="19"/>
      <c r="D2641" s="19"/>
    </row>
    <row r="2642" spans="3:4" x14ac:dyDescent="0.2">
      <c r="C2642" s="19"/>
      <c r="D2642" s="19"/>
    </row>
    <row r="2643" spans="3:4" x14ac:dyDescent="0.2">
      <c r="C2643" s="19"/>
      <c r="D2643" s="19"/>
    </row>
    <row r="2644" spans="3:4" x14ac:dyDescent="0.2">
      <c r="C2644" s="19"/>
      <c r="D2644" s="19"/>
    </row>
    <row r="2645" spans="3:4" x14ac:dyDescent="0.2">
      <c r="C2645" s="19"/>
      <c r="D2645" s="19"/>
    </row>
    <row r="2646" spans="3:4" x14ac:dyDescent="0.2">
      <c r="C2646" s="19"/>
      <c r="D2646" s="19"/>
    </row>
    <row r="2647" spans="3:4" x14ac:dyDescent="0.2">
      <c r="C2647" s="19"/>
      <c r="D2647" s="19"/>
    </row>
    <row r="2648" spans="3:4" x14ac:dyDescent="0.2">
      <c r="C2648" s="19"/>
      <c r="D2648" s="19"/>
    </row>
    <row r="2649" spans="3:4" x14ac:dyDescent="0.2">
      <c r="C2649" s="19"/>
      <c r="D2649" s="19"/>
    </row>
    <row r="2650" spans="3:4" x14ac:dyDescent="0.2">
      <c r="C2650" s="19"/>
      <c r="D2650" s="19"/>
    </row>
    <row r="2651" spans="3:4" x14ac:dyDescent="0.2">
      <c r="C2651" s="19"/>
      <c r="D2651" s="19"/>
    </row>
    <row r="2652" spans="3:4" x14ac:dyDescent="0.2">
      <c r="C2652" s="19"/>
      <c r="D2652" s="19"/>
    </row>
    <row r="2653" spans="3:4" x14ac:dyDescent="0.2">
      <c r="C2653" s="19"/>
      <c r="D2653" s="19"/>
    </row>
    <row r="2654" spans="3:4" x14ac:dyDescent="0.2">
      <c r="C2654" s="19"/>
      <c r="D2654" s="19"/>
    </row>
    <row r="2655" spans="3:4" x14ac:dyDescent="0.2">
      <c r="C2655" s="19"/>
      <c r="D2655" s="19"/>
    </row>
    <row r="2656" spans="3:4" x14ac:dyDescent="0.2">
      <c r="C2656" s="19"/>
      <c r="D2656" s="19"/>
    </row>
    <row r="2657" spans="3:4" x14ac:dyDescent="0.2">
      <c r="C2657" s="19"/>
      <c r="D2657" s="19"/>
    </row>
    <row r="2658" spans="3:4" x14ac:dyDescent="0.2">
      <c r="C2658" s="19"/>
      <c r="D2658" s="19"/>
    </row>
    <row r="2659" spans="3:4" x14ac:dyDescent="0.2">
      <c r="C2659" s="19"/>
      <c r="D2659" s="19"/>
    </row>
    <row r="2660" spans="3:4" x14ac:dyDescent="0.2">
      <c r="C2660" s="19"/>
      <c r="D2660" s="19"/>
    </row>
    <row r="2661" spans="3:4" x14ac:dyDescent="0.2">
      <c r="C2661" s="19"/>
      <c r="D2661" s="19"/>
    </row>
    <row r="2662" spans="3:4" x14ac:dyDescent="0.2">
      <c r="C2662" s="19"/>
      <c r="D2662" s="19"/>
    </row>
    <row r="2663" spans="3:4" x14ac:dyDescent="0.2">
      <c r="C2663" s="19"/>
      <c r="D2663" s="19"/>
    </row>
    <row r="2664" spans="3:4" x14ac:dyDescent="0.2">
      <c r="C2664" s="19"/>
      <c r="D2664" s="19"/>
    </row>
    <row r="2665" spans="3:4" x14ac:dyDescent="0.2">
      <c r="C2665" s="19"/>
      <c r="D2665" s="19"/>
    </row>
    <row r="2666" spans="3:4" x14ac:dyDescent="0.2">
      <c r="C2666" s="19"/>
      <c r="D2666" s="19"/>
    </row>
    <row r="2667" spans="3:4" x14ac:dyDescent="0.2">
      <c r="C2667" s="19"/>
      <c r="D2667" s="19"/>
    </row>
    <row r="2668" spans="3:4" x14ac:dyDescent="0.2">
      <c r="C2668" s="19"/>
      <c r="D2668" s="19"/>
    </row>
    <row r="2669" spans="3:4" x14ac:dyDescent="0.2">
      <c r="C2669" s="19"/>
      <c r="D2669" s="19"/>
    </row>
    <row r="2670" spans="3:4" x14ac:dyDescent="0.2">
      <c r="C2670" s="19"/>
      <c r="D2670" s="19"/>
    </row>
    <row r="2671" spans="3:4" x14ac:dyDescent="0.2">
      <c r="C2671" s="19"/>
      <c r="D2671" s="19"/>
    </row>
    <row r="2672" spans="3:4" x14ac:dyDescent="0.2">
      <c r="C2672" s="19"/>
      <c r="D2672" s="19"/>
    </row>
    <row r="2673" spans="3:4" x14ac:dyDescent="0.2">
      <c r="C2673" s="19"/>
      <c r="D2673" s="19"/>
    </row>
    <row r="2674" spans="3:4" x14ac:dyDescent="0.2">
      <c r="C2674" s="19"/>
      <c r="D2674" s="19"/>
    </row>
    <row r="2675" spans="3:4" x14ac:dyDescent="0.2">
      <c r="C2675" s="19"/>
      <c r="D2675" s="19"/>
    </row>
    <row r="2676" spans="3:4" x14ac:dyDescent="0.2">
      <c r="C2676" s="19"/>
      <c r="D2676" s="19"/>
    </row>
    <row r="2677" spans="3:4" x14ac:dyDescent="0.2">
      <c r="C2677" s="19"/>
      <c r="D2677" s="19"/>
    </row>
    <row r="2678" spans="3:4" x14ac:dyDescent="0.2">
      <c r="C2678" s="19"/>
      <c r="D2678" s="19"/>
    </row>
    <row r="2679" spans="3:4" x14ac:dyDescent="0.2">
      <c r="C2679" s="19"/>
      <c r="D2679" s="19"/>
    </row>
    <row r="2680" spans="3:4" x14ac:dyDescent="0.2">
      <c r="C2680" s="19"/>
      <c r="D2680" s="19"/>
    </row>
    <row r="2681" spans="3:4" x14ac:dyDescent="0.2">
      <c r="C2681" s="19"/>
      <c r="D2681" s="19"/>
    </row>
    <row r="2682" spans="3:4" x14ac:dyDescent="0.2">
      <c r="C2682" s="19"/>
      <c r="D2682" s="19"/>
    </row>
    <row r="2683" spans="3:4" x14ac:dyDescent="0.2">
      <c r="C2683" s="19"/>
      <c r="D2683" s="19"/>
    </row>
    <row r="2684" spans="3:4" x14ac:dyDescent="0.2">
      <c r="C2684" s="19"/>
      <c r="D2684" s="19"/>
    </row>
    <row r="2685" spans="3:4" x14ac:dyDescent="0.2">
      <c r="C2685" s="19"/>
      <c r="D2685" s="19"/>
    </row>
    <row r="2686" spans="3:4" x14ac:dyDescent="0.2">
      <c r="C2686" s="19"/>
      <c r="D2686" s="19"/>
    </row>
    <row r="2687" spans="3:4" x14ac:dyDescent="0.2">
      <c r="C2687" s="19"/>
      <c r="D2687" s="19"/>
    </row>
    <row r="2688" spans="3:4" x14ac:dyDescent="0.2">
      <c r="C2688" s="19"/>
      <c r="D2688" s="19"/>
    </row>
    <row r="2689" spans="3:4" x14ac:dyDescent="0.2">
      <c r="C2689" s="19"/>
      <c r="D2689" s="19"/>
    </row>
    <row r="2690" spans="3:4" x14ac:dyDescent="0.2">
      <c r="C2690" s="19"/>
      <c r="D2690" s="19"/>
    </row>
    <row r="2691" spans="3:4" x14ac:dyDescent="0.2">
      <c r="C2691" s="19"/>
      <c r="D2691" s="19"/>
    </row>
    <row r="2692" spans="3:4" x14ac:dyDescent="0.2">
      <c r="C2692" s="19"/>
      <c r="D2692" s="19"/>
    </row>
    <row r="2693" spans="3:4" x14ac:dyDescent="0.2">
      <c r="C2693" s="19"/>
      <c r="D2693" s="19"/>
    </row>
    <row r="2694" spans="3:4" x14ac:dyDescent="0.2">
      <c r="C2694" s="19"/>
      <c r="D2694" s="19"/>
    </row>
    <row r="2695" spans="3:4" x14ac:dyDescent="0.2">
      <c r="C2695" s="19"/>
      <c r="D2695" s="19"/>
    </row>
    <row r="2696" spans="3:4" x14ac:dyDescent="0.2">
      <c r="C2696" s="19"/>
      <c r="D2696" s="19"/>
    </row>
    <row r="2697" spans="3:4" x14ac:dyDescent="0.2">
      <c r="C2697" s="19"/>
      <c r="D2697" s="19"/>
    </row>
    <row r="2698" spans="3:4" x14ac:dyDescent="0.2">
      <c r="C2698" s="19"/>
      <c r="D2698" s="19"/>
    </row>
    <row r="2699" spans="3:4" x14ac:dyDescent="0.2">
      <c r="C2699" s="19"/>
      <c r="D2699" s="19"/>
    </row>
    <row r="2700" spans="3:4" x14ac:dyDescent="0.2">
      <c r="C2700" s="19"/>
      <c r="D2700" s="19"/>
    </row>
    <row r="2701" spans="3:4" x14ac:dyDescent="0.2">
      <c r="C2701" s="19"/>
      <c r="D2701" s="19"/>
    </row>
    <row r="2702" spans="3:4" x14ac:dyDescent="0.2">
      <c r="C2702" s="19"/>
      <c r="D2702" s="19"/>
    </row>
    <row r="2703" spans="3:4" x14ac:dyDescent="0.2">
      <c r="C2703" s="19"/>
      <c r="D2703" s="19"/>
    </row>
    <row r="2704" spans="3:4" x14ac:dyDescent="0.2">
      <c r="C2704" s="19"/>
      <c r="D2704" s="19"/>
    </row>
    <row r="2705" spans="3:4" x14ac:dyDescent="0.2">
      <c r="C2705" s="19"/>
      <c r="D2705" s="19"/>
    </row>
    <row r="2706" spans="3:4" x14ac:dyDescent="0.2">
      <c r="C2706" s="19"/>
      <c r="D2706" s="19"/>
    </row>
    <row r="2707" spans="3:4" x14ac:dyDescent="0.2">
      <c r="C2707" s="19"/>
      <c r="D2707" s="19"/>
    </row>
    <row r="2708" spans="3:4" x14ac:dyDescent="0.2">
      <c r="C2708" s="19"/>
      <c r="D2708" s="19"/>
    </row>
    <row r="2709" spans="3:4" x14ac:dyDescent="0.2">
      <c r="C2709" s="19"/>
      <c r="D2709" s="19"/>
    </row>
    <row r="2710" spans="3:4" x14ac:dyDescent="0.2">
      <c r="C2710" s="19"/>
      <c r="D2710" s="19"/>
    </row>
    <row r="2711" spans="3:4" x14ac:dyDescent="0.2">
      <c r="C2711" s="19"/>
      <c r="D2711" s="19"/>
    </row>
    <row r="2712" spans="3:4" x14ac:dyDescent="0.2">
      <c r="C2712" s="19"/>
      <c r="D2712" s="19"/>
    </row>
    <row r="2713" spans="3:4" x14ac:dyDescent="0.2">
      <c r="C2713" s="19"/>
      <c r="D2713" s="19"/>
    </row>
    <row r="2714" spans="3:4" x14ac:dyDescent="0.2">
      <c r="C2714" s="19"/>
      <c r="D2714" s="19"/>
    </row>
    <row r="2715" spans="3:4" x14ac:dyDescent="0.2">
      <c r="C2715" s="19"/>
      <c r="D2715" s="19"/>
    </row>
    <row r="2716" spans="3:4" x14ac:dyDescent="0.2">
      <c r="C2716" s="19"/>
      <c r="D2716" s="19"/>
    </row>
    <row r="2717" spans="3:4" x14ac:dyDescent="0.2">
      <c r="C2717" s="19"/>
      <c r="D2717" s="19"/>
    </row>
    <row r="2718" spans="3:4" x14ac:dyDescent="0.2">
      <c r="C2718" s="19"/>
      <c r="D2718" s="19"/>
    </row>
    <row r="2719" spans="3:4" x14ac:dyDescent="0.2">
      <c r="C2719" s="19"/>
      <c r="D2719" s="19"/>
    </row>
    <row r="2720" spans="3:4" x14ac:dyDescent="0.2">
      <c r="C2720" s="19"/>
      <c r="D2720" s="19"/>
    </row>
    <row r="2721" spans="3:4" x14ac:dyDescent="0.2">
      <c r="C2721" s="19"/>
      <c r="D2721" s="19"/>
    </row>
    <row r="2722" spans="3:4" x14ac:dyDescent="0.2">
      <c r="C2722" s="19"/>
      <c r="D2722" s="19"/>
    </row>
    <row r="2723" spans="3:4" x14ac:dyDescent="0.2">
      <c r="C2723" s="19"/>
      <c r="D2723" s="19"/>
    </row>
    <row r="2724" spans="3:4" x14ac:dyDescent="0.2">
      <c r="C2724" s="19"/>
      <c r="D2724" s="19"/>
    </row>
    <row r="2725" spans="3:4" x14ac:dyDescent="0.2">
      <c r="C2725" s="19"/>
      <c r="D2725" s="19"/>
    </row>
    <row r="2726" spans="3:4" x14ac:dyDescent="0.2">
      <c r="C2726" s="19"/>
      <c r="D2726" s="19"/>
    </row>
    <row r="2727" spans="3:4" x14ac:dyDescent="0.2">
      <c r="C2727" s="19"/>
      <c r="D2727" s="19"/>
    </row>
    <row r="2728" spans="3:4" x14ac:dyDescent="0.2">
      <c r="C2728" s="19"/>
      <c r="D2728" s="19"/>
    </row>
    <row r="2729" spans="3:4" x14ac:dyDescent="0.2">
      <c r="C2729" s="19"/>
      <c r="D2729" s="19"/>
    </row>
    <row r="2730" spans="3:4" x14ac:dyDescent="0.2">
      <c r="C2730" s="19"/>
      <c r="D2730" s="19"/>
    </row>
    <row r="2731" spans="3:4" x14ac:dyDescent="0.2">
      <c r="C2731" s="19"/>
      <c r="D2731" s="19"/>
    </row>
    <row r="2732" spans="3:4" x14ac:dyDescent="0.2">
      <c r="C2732" s="19"/>
      <c r="D2732" s="19"/>
    </row>
    <row r="2733" spans="3:4" x14ac:dyDescent="0.2">
      <c r="C2733" s="19"/>
      <c r="D2733" s="19"/>
    </row>
    <row r="2734" spans="3:4" x14ac:dyDescent="0.2">
      <c r="C2734" s="19"/>
      <c r="D2734" s="19"/>
    </row>
    <row r="2735" spans="3:4" x14ac:dyDescent="0.2">
      <c r="C2735" s="19"/>
      <c r="D2735" s="19"/>
    </row>
    <row r="2736" spans="3:4" x14ac:dyDescent="0.2">
      <c r="C2736" s="19"/>
      <c r="D2736" s="19"/>
    </row>
    <row r="2737" spans="3:4" x14ac:dyDescent="0.2">
      <c r="C2737" s="19"/>
      <c r="D2737" s="19"/>
    </row>
    <row r="2738" spans="3:4" x14ac:dyDescent="0.2">
      <c r="C2738" s="19"/>
      <c r="D2738" s="19"/>
    </row>
    <row r="2739" spans="3:4" x14ac:dyDescent="0.2">
      <c r="C2739" s="19"/>
      <c r="D2739" s="19"/>
    </row>
    <row r="2740" spans="3:4" x14ac:dyDescent="0.2">
      <c r="C2740" s="19"/>
      <c r="D2740" s="19"/>
    </row>
    <row r="2741" spans="3:4" x14ac:dyDescent="0.2">
      <c r="C2741" s="19"/>
      <c r="D2741" s="19"/>
    </row>
    <row r="2742" spans="3:4" x14ac:dyDescent="0.2">
      <c r="C2742" s="19"/>
      <c r="D2742" s="19"/>
    </row>
    <row r="2743" spans="3:4" x14ac:dyDescent="0.2">
      <c r="C2743" s="19"/>
      <c r="D2743" s="19"/>
    </row>
    <row r="2744" spans="3:4" x14ac:dyDescent="0.2">
      <c r="C2744" s="19"/>
      <c r="D2744" s="19"/>
    </row>
    <row r="2745" spans="3:4" x14ac:dyDescent="0.2">
      <c r="C2745" s="19"/>
      <c r="D2745" s="19"/>
    </row>
    <row r="2746" spans="3:4" x14ac:dyDescent="0.2">
      <c r="C2746" s="19"/>
      <c r="D2746" s="19"/>
    </row>
    <row r="2747" spans="3:4" x14ac:dyDescent="0.2">
      <c r="C2747" s="19"/>
      <c r="D2747" s="19"/>
    </row>
    <row r="2748" spans="3:4" x14ac:dyDescent="0.2">
      <c r="C2748" s="19"/>
      <c r="D2748" s="19"/>
    </row>
    <row r="2749" spans="3:4" x14ac:dyDescent="0.2">
      <c r="C2749" s="19"/>
      <c r="D2749" s="19"/>
    </row>
    <row r="2750" spans="3:4" x14ac:dyDescent="0.2">
      <c r="C2750" s="19"/>
      <c r="D2750" s="19"/>
    </row>
    <row r="2751" spans="3:4" x14ac:dyDescent="0.2">
      <c r="C2751" s="19"/>
      <c r="D2751" s="19"/>
    </row>
    <row r="2752" spans="3:4" x14ac:dyDescent="0.2">
      <c r="C2752" s="19"/>
      <c r="D2752" s="19"/>
    </row>
    <row r="2753" spans="3:4" x14ac:dyDescent="0.2">
      <c r="C2753" s="19"/>
      <c r="D2753" s="19"/>
    </row>
    <row r="2754" spans="3:4" x14ac:dyDescent="0.2">
      <c r="C2754" s="19"/>
      <c r="D2754" s="19"/>
    </row>
    <row r="2755" spans="3:4" x14ac:dyDescent="0.2">
      <c r="C2755" s="19"/>
      <c r="D2755" s="19"/>
    </row>
    <row r="2756" spans="3:4" x14ac:dyDescent="0.2">
      <c r="C2756" s="19"/>
      <c r="D2756" s="19"/>
    </row>
    <row r="2757" spans="3:4" x14ac:dyDescent="0.2">
      <c r="C2757" s="19"/>
      <c r="D2757" s="19"/>
    </row>
    <row r="2758" spans="3:4" x14ac:dyDescent="0.2">
      <c r="C2758" s="19"/>
      <c r="D2758" s="19"/>
    </row>
    <row r="2759" spans="3:4" x14ac:dyDescent="0.2">
      <c r="C2759" s="19"/>
      <c r="D2759" s="19"/>
    </row>
    <row r="2760" spans="3:4" x14ac:dyDescent="0.2">
      <c r="C2760" s="19"/>
      <c r="D2760" s="19"/>
    </row>
    <row r="2761" spans="3:4" x14ac:dyDescent="0.2">
      <c r="C2761" s="19"/>
      <c r="D2761" s="19"/>
    </row>
    <row r="2762" spans="3:4" x14ac:dyDescent="0.2">
      <c r="C2762" s="19"/>
      <c r="D2762" s="19"/>
    </row>
    <row r="2763" spans="3:4" x14ac:dyDescent="0.2">
      <c r="C2763" s="19"/>
      <c r="D2763" s="19"/>
    </row>
    <row r="2764" spans="3:4" x14ac:dyDescent="0.2">
      <c r="C2764" s="19"/>
      <c r="D2764" s="19"/>
    </row>
    <row r="2765" spans="3:4" x14ac:dyDescent="0.2">
      <c r="C2765" s="19"/>
      <c r="D2765" s="19"/>
    </row>
    <row r="2766" spans="3:4" x14ac:dyDescent="0.2">
      <c r="C2766" s="19"/>
      <c r="D2766" s="19"/>
    </row>
    <row r="2767" spans="3:4" x14ac:dyDescent="0.2">
      <c r="C2767" s="19"/>
      <c r="D2767" s="19"/>
    </row>
    <row r="2768" spans="3:4" x14ac:dyDescent="0.2">
      <c r="C2768" s="19"/>
      <c r="D2768" s="19"/>
    </row>
    <row r="2769" spans="3:4" x14ac:dyDescent="0.2">
      <c r="C2769" s="19"/>
      <c r="D2769" s="19"/>
    </row>
    <row r="2770" spans="3:4" x14ac:dyDescent="0.2">
      <c r="C2770" s="19"/>
      <c r="D2770" s="19"/>
    </row>
    <row r="2771" spans="3:4" x14ac:dyDescent="0.2">
      <c r="C2771" s="19"/>
      <c r="D2771" s="19"/>
    </row>
    <row r="2772" spans="3:4" x14ac:dyDescent="0.2">
      <c r="C2772" s="19"/>
      <c r="D2772" s="19"/>
    </row>
    <row r="2773" spans="3:4" x14ac:dyDescent="0.2">
      <c r="C2773" s="19"/>
      <c r="D2773" s="19"/>
    </row>
    <row r="2774" spans="3:4" x14ac:dyDescent="0.2">
      <c r="C2774" s="19"/>
      <c r="D2774" s="19"/>
    </row>
    <row r="2775" spans="3:4" x14ac:dyDescent="0.2">
      <c r="C2775" s="19"/>
      <c r="D2775" s="19"/>
    </row>
    <row r="2776" spans="3:4" x14ac:dyDescent="0.2">
      <c r="C2776" s="19"/>
      <c r="D2776" s="19"/>
    </row>
    <row r="2777" spans="3:4" x14ac:dyDescent="0.2">
      <c r="C2777" s="19"/>
      <c r="D2777" s="19"/>
    </row>
    <row r="2778" spans="3:4" x14ac:dyDescent="0.2">
      <c r="C2778" s="19"/>
      <c r="D2778" s="19"/>
    </row>
    <row r="2779" spans="3:4" x14ac:dyDescent="0.2">
      <c r="C2779" s="19"/>
      <c r="D2779" s="19"/>
    </row>
    <row r="2780" spans="3:4" x14ac:dyDescent="0.2">
      <c r="C2780" s="19"/>
      <c r="D2780" s="19"/>
    </row>
    <row r="2781" spans="3:4" x14ac:dyDescent="0.2">
      <c r="C2781" s="19"/>
      <c r="D2781" s="19"/>
    </row>
    <row r="2782" spans="3:4" x14ac:dyDescent="0.2">
      <c r="C2782" s="19"/>
      <c r="D2782" s="19"/>
    </row>
    <row r="2783" spans="3:4" x14ac:dyDescent="0.2">
      <c r="C2783" s="19"/>
      <c r="D2783" s="19"/>
    </row>
    <row r="2784" spans="3:4" x14ac:dyDescent="0.2">
      <c r="C2784" s="19"/>
      <c r="D2784" s="19"/>
    </row>
    <row r="2785" spans="3:4" x14ac:dyDescent="0.2">
      <c r="C2785" s="19"/>
      <c r="D2785" s="19"/>
    </row>
    <row r="2786" spans="3:4" x14ac:dyDescent="0.2">
      <c r="C2786" s="19"/>
      <c r="D2786" s="19"/>
    </row>
    <row r="2787" spans="3:4" x14ac:dyDescent="0.2">
      <c r="C2787" s="19"/>
      <c r="D2787" s="19"/>
    </row>
    <row r="2788" spans="3:4" x14ac:dyDescent="0.2">
      <c r="C2788" s="19"/>
      <c r="D2788" s="19"/>
    </row>
    <row r="2789" spans="3:4" x14ac:dyDescent="0.2">
      <c r="C2789" s="19"/>
      <c r="D2789" s="19"/>
    </row>
    <row r="2790" spans="3:4" x14ac:dyDescent="0.2">
      <c r="C2790" s="19"/>
      <c r="D2790" s="19"/>
    </row>
    <row r="2791" spans="3:4" x14ac:dyDescent="0.2">
      <c r="C2791" s="19"/>
      <c r="D2791" s="19"/>
    </row>
    <row r="2792" spans="3:4" x14ac:dyDescent="0.2">
      <c r="C2792" s="19"/>
      <c r="D2792" s="19"/>
    </row>
    <row r="2793" spans="3:4" x14ac:dyDescent="0.2">
      <c r="C2793" s="19"/>
      <c r="D2793" s="19"/>
    </row>
    <row r="2794" spans="3:4" x14ac:dyDescent="0.2">
      <c r="C2794" s="19"/>
      <c r="D2794" s="19"/>
    </row>
    <row r="2795" spans="3:4" x14ac:dyDescent="0.2">
      <c r="C2795" s="19"/>
      <c r="D2795" s="19"/>
    </row>
    <row r="2796" spans="3:4" x14ac:dyDescent="0.2">
      <c r="C2796" s="19"/>
      <c r="D2796" s="19"/>
    </row>
    <row r="2797" spans="3:4" x14ac:dyDescent="0.2">
      <c r="C2797" s="19"/>
      <c r="D2797" s="19"/>
    </row>
    <row r="2798" spans="3:4" x14ac:dyDescent="0.2">
      <c r="C2798" s="19"/>
      <c r="D2798" s="19"/>
    </row>
    <row r="2799" spans="3:4" x14ac:dyDescent="0.2">
      <c r="C2799" s="19"/>
      <c r="D2799" s="19"/>
    </row>
    <row r="2800" spans="3:4" x14ac:dyDescent="0.2">
      <c r="C2800" s="19"/>
      <c r="D2800" s="19"/>
    </row>
    <row r="2801" spans="3:4" x14ac:dyDescent="0.2">
      <c r="C2801" s="19"/>
      <c r="D2801" s="19"/>
    </row>
    <row r="2802" spans="3:4" x14ac:dyDescent="0.2">
      <c r="C2802" s="19"/>
      <c r="D2802" s="19"/>
    </row>
    <row r="2803" spans="3:4" x14ac:dyDescent="0.2">
      <c r="C2803" s="19"/>
      <c r="D2803" s="19"/>
    </row>
    <row r="2804" spans="3:4" x14ac:dyDescent="0.2">
      <c r="C2804" s="19"/>
      <c r="D2804" s="19"/>
    </row>
    <row r="2805" spans="3:4" x14ac:dyDescent="0.2">
      <c r="C2805" s="19"/>
      <c r="D2805" s="19"/>
    </row>
    <row r="2806" spans="3:4" x14ac:dyDescent="0.2">
      <c r="C2806" s="19"/>
      <c r="D2806" s="19"/>
    </row>
    <row r="2807" spans="3:4" x14ac:dyDescent="0.2">
      <c r="C2807" s="19"/>
      <c r="D2807" s="19"/>
    </row>
    <row r="2808" spans="3:4" x14ac:dyDescent="0.2">
      <c r="C2808" s="19"/>
      <c r="D2808" s="19"/>
    </row>
    <row r="2809" spans="3:4" x14ac:dyDescent="0.2">
      <c r="C2809" s="19"/>
      <c r="D2809" s="19"/>
    </row>
    <row r="2810" spans="3:4" x14ac:dyDescent="0.2">
      <c r="C2810" s="19"/>
      <c r="D2810" s="19"/>
    </row>
    <row r="2811" spans="3:4" x14ac:dyDescent="0.2">
      <c r="C2811" s="19"/>
      <c r="D2811" s="19"/>
    </row>
    <row r="2812" spans="3:4" x14ac:dyDescent="0.2">
      <c r="C2812" s="19"/>
      <c r="D2812" s="19"/>
    </row>
    <row r="2813" spans="3:4" x14ac:dyDescent="0.2">
      <c r="C2813" s="19"/>
      <c r="D2813" s="19"/>
    </row>
    <row r="2814" spans="3:4" x14ac:dyDescent="0.2">
      <c r="C2814" s="19"/>
      <c r="D2814" s="19"/>
    </row>
    <row r="2815" spans="3:4" x14ac:dyDescent="0.2">
      <c r="C2815" s="19"/>
      <c r="D2815" s="19"/>
    </row>
    <row r="2816" spans="3:4" x14ac:dyDescent="0.2">
      <c r="C2816" s="19"/>
      <c r="D2816" s="19"/>
    </row>
    <row r="2817" spans="3:4" x14ac:dyDescent="0.2">
      <c r="C2817" s="19"/>
      <c r="D2817" s="19"/>
    </row>
    <row r="2818" spans="3:4" x14ac:dyDescent="0.2">
      <c r="C2818" s="19"/>
      <c r="D2818" s="19"/>
    </row>
    <row r="2819" spans="3:4" x14ac:dyDescent="0.2">
      <c r="C2819" s="19"/>
      <c r="D2819" s="19"/>
    </row>
    <row r="2820" spans="3:4" x14ac:dyDescent="0.2">
      <c r="C2820" s="19"/>
      <c r="D2820" s="19"/>
    </row>
    <row r="2821" spans="3:4" x14ac:dyDescent="0.2">
      <c r="C2821" s="19"/>
      <c r="D2821" s="19"/>
    </row>
    <row r="2822" spans="3:4" x14ac:dyDescent="0.2">
      <c r="C2822" s="19"/>
      <c r="D2822" s="19"/>
    </row>
    <row r="2823" spans="3:4" x14ac:dyDescent="0.2">
      <c r="C2823" s="19"/>
      <c r="D2823" s="19"/>
    </row>
    <row r="2824" spans="3:4" x14ac:dyDescent="0.2">
      <c r="C2824" s="19"/>
      <c r="D2824" s="19"/>
    </row>
    <row r="2825" spans="3:4" x14ac:dyDescent="0.2">
      <c r="C2825" s="19"/>
      <c r="D2825" s="19"/>
    </row>
    <row r="2826" spans="3:4" x14ac:dyDescent="0.2">
      <c r="C2826" s="19"/>
      <c r="D2826" s="19"/>
    </row>
    <row r="2827" spans="3:4" x14ac:dyDescent="0.2">
      <c r="C2827" s="19"/>
      <c r="D2827" s="19"/>
    </row>
    <row r="2828" spans="3:4" x14ac:dyDescent="0.2">
      <c r="C2828" s="19"/>
      <c r="D2828" s="19"/>
    </row>
    <row r="2829" spans="3:4" x14ac:dyDescent="0.2">
      <c r="C2829" s="19"/>
      <c r="D2829" s="19"/>
    </row>
    <row r="2830" spans="3:4" x14ac:dyDescent="0.2">
      <c r="C2830" s="19"/>
      <c r="D2830" s="19"/>
    </row>
    <row r="2831" spans="3:4" x14ac:dyDescent="0.2">
      <c r="C2831" s="19"/>
      <c r="D2831" s="19"/>
    </row>
    <row r="2832" spans="3:4" x14ac:dyDescent="0.2">
      <c r="C2832" s="19"/>
      <c r="D2832" s="19"/>
    </row>
    <row r="2833" spans="3:4" x14ac:dyDescent="0.2">
      <c r="C2833" s="19"/>
      <c r="D2833" s="19"/>
    </row>
    <row r="2834" spans="3:4" x14ac:dyDescent="0.2">
      <c r="C2834" s="19"/>
      <c r="D2834" s="19"/>
    </row>
    <row r="2835" spans="3:4" x14ac:dyDescent="0.2">
      <c r="C2835" s="19"/>
      <c r="D2835" s="19"/>
    </row>
    <row r="2836" spans="3:4" x14ac:dyDescent="0.2">
      <c r="C2836" s="19"/>
      <c r="D2836" s="19"/>
    </row>
    <row r="2837" spans="3:4" x14ac:dyDescent="0.2">
      <c r="C2837" s="19"/>
      <c r="D2837" s="19"/>
    </row>
    <row r="2838" spans="3:4" x14ac:dyDescent="0.2">
      <c r="C2838" s="19"/>
      <c r="D2838" s="19"/>
    </row>
    <row r="2839" spans="3:4" x14ac:dyDescent="0.2">
      <c r="C2839" s="19"/>
      <c r="D2839" s="19"/>
    </row>
    <row r="2840" spans="3:4" x14ac:dyDescent="0.2">
      <c r="C2840" s="19"/>
      <c r="D2840" s="19"/>
    </row>
    <row r="2841" spans="3:4" x14ac:dyDescent="0.2">
      <c r="C2841" s="19"/>
      <c r="D2841" s="19"/>
    </row>
    <row r="2842" spans="3:4" x14ac:dyDescent="0.2">
      <c r="C2842" s="19"/>
      <c r="D2842" s="19"/>
    </row>
    <row r="2843" spans="3:4" x14ac:dyDescent="0.2">
      <c r="C2843" s="19"/>
      <c r="D2843" s="19"/>
    </row>
    <row r="2844" spans="3:4" x14ac:dyDescent="0.2">
      <c r="C2844" s="19"/>
      <c r="D2844" s="19"/>
    </row>
    <row r="2845" spans="3:4" x14ac:dyDescent="0.2">
      <c r="C2845" s="19"/>
      <c r="D2845" s="19"/>
    </row>
    <row r="2846" spans="3:4" x14ac:dyDescent="0.2">
      <c r="C2846" s="19"/>
      <c r="D2846" s="19"/>
    </row>
    <row r="2847" spans="3:4" x14ac:dyDescent="0.2">
      <c r="C2847" s="19"/>
      <c r="D2847" s="19"/>
    </row>
    <row r="2848" spans="3:4" x14ac:dyDescent="0.2">
      <c r="C2848" s="19"/>
      <c r="D2848" s="19"/>
    </row>
    <row r="2849" spans="3:4" x14ac:dyDescent="0.2">
      <c r="C2849" s="19"/>
      <c r="D2849" s="19"/>
    </row>
    <row r="2850" spans="3:4" x14ac:dyDescent="0.2">
      <c r="C2850" s="19"/>
      <c r="D2850" s="19"/>
    </row>
    <row r="2851" spans="3:4" x14ac:dyDescent="0.2">
      <c r="C2851" s="19"/>
      <c r="D2851" s="19"/>
    </row>
    <row r="2852" spans="3:4" x14ac:dyDescent="0.2">
      <c r="C2852" s="19"/>
      <c r="D2852" s="19"/>
    </row>
    <row r="2853" spans="3:4" x14ac:dyDescent="0.2">
      <c r="C2853" s="19"/>
      <c r="D2853" s="19"/>
    </row>
    <row r="2854" spans="3:4" x14ac:dyDescent="0.2">
      <c r="C2854" s="19"/>
      <c r="D2854" s="19"/>
    </row>
    <row r="2855" spans="3:4" x14ac:dyDescent="0.2">
      <c r="C2855" s="19"/>
      <c r="D2855" s="19"/>
    </row>
    <row r="2856" spans="3:4" x14ac:dyDescent="0.2">
      <c r="C2856" s="19"/>
      <c r="D2856" s="19"/>
    </row>
    <row r="2857" spans="3:4" x14ac:dyDescent="0.2">
      <c r="C2857" s="19"/>
      <c r="D2857" s="19"/>
    </row>
    <row r="2858" spans="3:4" x14ac:dyDescent="0.2">
      <c r="C2858" s="19"/>
      <c r="D2858" s="19"/>
    </row>
    <row r="2859" spans="3:4" x14ac:dyDescent="0.2">
      <c r="C2859" s="19"/>
      <c r="D2859" s="19"/>
    </row>
    <row r="2860" spans="3:4" x14ac:dyDescent="0.2">
      <c r="C2860" s="19"/>
      <c r="D2860" s="19"/>
    </row>
    <row r="2861" spans="3:4" x14ac:dyDescent="0.2">
      <c r="C2861" s="19"/>
      <c r="D2861" s="19"/>
    </row>
    <row r="2862" spans="3:4" x14ac:dyDescent="0.2">
      <c r="C2862" s="19"/>
      <c r="D2862" s="19"/>
    </row>
    <row r="2863" spans="3:4" x14ac:dyDescent="0.2">
      <c r="C2863" s="19"/>
      <c r="D2863" s="19"/>
    </row>
    <row r="2864" spans="3:4" x14ac:dyDescent="0.2">
      <c r="C2864" s="19"/>
      <c r="D2864" s="19"/>
    </row>
    <row r="2865" spans="3:4" x14ac:dyDescent="0.2">
      <c r="C2865" s="19"/>
      <c r="D2865" s="19"/>
    </row>
    <row r="2866" spans="3:4" x14ac:dyDescent="0.2">
      <c r="C2866" s="19"/>
      <c r="D2866" s="19"/>
    </row>
    <row r="2867" spans="3:4" x14ac:dyDescent="0.2">
      <c r="C2867" s="19"/>
      <c r="D2867" s="19"/>
    </row>
    <row r="2868" spans="3:4" x14ac:dyDescent="0.2">
      <c r="C2868" s="19"/>
      <c r="D2868" s="19"/>
    </row>
    <row r="2869" spans="3:4" x14ac:dyDescent="0.2">
      <c r="C2869" s="19"/>
      <c r="D2869" s="19"/>
    </row>
    <row r="2870" spans="3:4" x14ac:dyDescent="0.2">
      <c r="C2870" s="19"/>
      <c r="D2870" s="19"/>
    </row>
    <row r="2871" spans="3:4" x14ac:dyDescent="0.2">
      <c r="C2871" s="19"/>
      <c r="D2871" s="19"/>
    </row>
    <row r="2872" spans="3:4" x14ac:dyDescent="0.2">
      <c r="C2872" s="19"/>
      <c r="D2872" s="19"/>
    </row>
    <row r="2873" spans="3:4" x14ac:dyDescent="0.2">
      <c r="C2873" s="19"/>
      <c r="D2873" s="19"/>
    </row>
    <row r="2874" spans="3:4" x14ac:dyDescent="0.2">
      <c r="C2874" s="19"/>
      <c r="D2874" s="19"/>
    </row>
    <row r="2875" spans="3:4" x14ac:dyDescent="0.2">
      <c r="C2875" s="19"/>
      <c r="D2875" s="19"/>
    </row>
    <row r="2876" spans="3:4" x14ac:dyDescent="0.2">
      <c r="C2876" s="19"/>
      <c r="D2876" s="19"/>
    </row>
    <row r="2877" spans="3:4" x14ac:dyDescent="0.2">
      <c r="C2877" s="19"/>
      <c r="D2877" s="19"/>
    </row>
    <row r="2878" spans="3:4" x14ac:dyDescent="0.2">
      <c r="C2878" s="19"/>
      <c r="D2878" s="19"/>
    </row>
    <row r="2879" spans="3:4" x14ac:dyDescent="0.2">
      <c r="C2879" s="19"/>
      <c r="D2879" s="19"/>
    </row>
    <row r="2880" spans="3:4" x14ac:dyDescent="0.2">
      <c r="C2880" s="19"/>
      <c r="D2880" s="19"/>
    </row>
    <row r="2881" spans="3:4" x14ac:dyDescent="0.2">
      <c r="C2881" s="19"/>
      <c r="D2881" s="19"/>
    </row>
    <row r="2882" spans="3:4" x14ac:dyDescent="0.2">
      <c r="C2882" s="19"/>
      <c r="D2882" s="19"/>
    </row>
    <row r="2883" spans="3:4" x14ac:dyDescent="0.2">
      <c r="C2883" s="19"/>
      <c r="D2883" s="19"/>
    </row>
    <row r="2884" spans="3:4" x14ac:dyDescent="0.2">
      <c r="C2884" s="19"/>
      <c r="D2884" s="19"/>
    </row>
    <row r="2885" spans="3:4" x14ac:dyDescent="0.2">
      <c r="C2885" s="19"/>
      <c r="D2885" s="19"/>
    </row>
    <row r="2886" spans="3:4" x14ac:dyDescent="0.2">
      <c r="C2886" s="19"/>
      <c r="D2886" s="19"/>
    </row>
    <row r="2887" spans="3:4" x14ac:dyDescent="0.2">
      <c r="C2887" s="19"/>
      <c r="D2887" s="19"/>
    </row>
    <row r="2888" spans="3:4" x14ac:dyDescent="0.2">
      <c r="C2888" s="19"/>
      <c r="D2888" s="19"/>
    </row>
    <row r="2889" spans="3:4" x14ac:dyDescent="0.2">
      <c r="C2889" s="19"/>
      <c r="D2889" s="19"/>
    </row>
    <row r="2890" spans="3:4" x14ac:dyDescent="0.2">
      <c r="C2890" s="19"/>
      <c r="D2890" s="19"/>
    </row>
    <row r="2891" spans="3:4" x14ac:dyDescent="0.2">
      <c r="C2891" s="19"/>
      <c r="D2891" s="19"/>
    </row>
    <row r="2892" spans="3:4" x14ac:dyDescent="0.2">
      <c r="C2892" s="19"/>
      <c r="D2892" s="19"/>
    </row>
    <row r="2893" spans="3:4" x14ac:dyDescent="0.2">
      <c r="C2893" s="19"/>
      <c r="D2893" s="19"/>
    </row>
    <row r="2894" spans="3:4" x14ac:dyDescent="0.2">
      <c r="C2894" s="19"/>
      <c r="D2894" s="19"/>
    </row>
    <row r="2895" spans="3:4" x14ac:dyDescent="0.2">
      <c r="C2895" s="19"/>
      <c r="D2895" s="19"/>
    </row>
    <row r="2896" spans="3:4" x14ac:dyDescent="0.2">
      <c r="C2896" s="19"/>
      <c r="D2896" s="19"/>
    </row>
    <row r="2897" spans="3:4" x14ac:dyDescent="0.2">
      <c r="C2897" s="19"/>
      <c r="D2897" s="19"/>
    </row>
    <row r="2898" spans="3:4" x14ac:dyDescent="0.2">
      <c r="C2898" s="19"/>
      <c r="D2898" s="19"/>
    </row>
    <row r="2899" spans="3:4" x14ac:dyDescent="0.2">
      <c r="C2899" s="19"/>
      <c r="D2899" s="19"/>
    </row>
    <row r="2900" spans="3:4" x14ac:dyDescent="0.2">
      <c r="C2900" s="19"/>
      <c r="D2900" s="19"/>
    </row>
    <row r="2901" spans="3:4" x14ac:dyDescent="0.2">
      <c r="C2901" s="19"/>
      <c r="D2901" s="19"/>
    </row>
    <row r="2902" spans="3:4" x14ac:dyDescent="0.2">
      <c r="C2902" s="19"/>
      <c r="D2902" s="19"/>
    </row>
    <row r="2903" spans="3:4" x14ac:dyDescent="0.2">
      <c r="C2903" s="19"/>
      <c r="D2903" s="19"/>
    </row>
    <row r="2904" spans="3:4" x14ac:dyDescent="0.2">
      <c r="C2904" s="19"/>
      <c r="D2904" s="19"/>
    </row>
    <row r="2905" spans="3:4" x14ac:dyDescent="0.2">
      <c r="C2905" s="19"/>
      <c r="D2905" s="19"/>
    </row>
    <row r="2906" spans="3:4" x14ac:dyDescent="0.2">
      <c r="C2906" s="19"/>
      <c r="D2906" s="19"/>
    </row>
    <row r="2907" spans="3:4" x14ac:dyDescent="0.2">
      <c r="C2907" s="19"/>
      <c r="D2907" s="19"/>
    </row>
    <row r="2908" spans="3:4" x14ac:dyDescent="0.2">
      <c r="C2908" s="19"/>
      <c r="D2908" s="19"/>
    </row>
    <row r="2909" spans="3:4" x14ac:dyDescent="0.2">
      <c r="C2909" s="19"/>
      <c r="D2909" s="19"/>
    </row>
    <row r="2910" spans="3:4" x14ac:dyDescent="0.2">
      <c r="C2910" s="19"/>
      <c r="D2910" s="19"/>
    </row>
    <row r="2911" spans="3:4" x14ac:dyDescent="0.2">
      <c r="C2911" s="19"/>
      <c r="D2911" s="19"/>
    </row>
    <row r="2912" spans="3:4" x14ac:dyDescent="0.2">
      <c r="C2912" s="19"/>
      <c r="D2912" s="19"/>
    </row>
    <row r="2913" spans="3:4" x14ac:dyDescent="0.2">
      <c r="C2913" s="19"/>
      <c r="D2913" s="19"/>
    </row>
    <row r="2914" spans="3:4" x14ac:dyDescent="0.2">
      <c r="C2914" s="19"/>
      <c r="D2914" s="19"/>
    </row>
    <row r="2915" spans="3:4" x14ac:dyDescent="0.2">
      <c r="C2915" s="19"/>
      <c r="D2915" s="19"/>
    </row>
    <row r="2916" spans="3:4" x14ac:dyDescent="0.2">
      <c r="C2916" s="19"/>
      <c r="D2916" s="19"/>
    </row>
    <row r="2917" spans="3:4" x14ac:dyDescent="0.2">
      <c r="C2917" s="19"/>
      <c r="D2917" s="19"/>
    </row>
    <row r="2918" spans="3:4" x14ac:dyDescent="0.2">
      <c r="C2918" s="19"/>
      <c r="D2918" s="19"/>
    </row>
    <row r="2919" spans="3:4" x14ac:dyDescent="0.2">
      <c r="C2919" s="19"/>
      <c r="D2919" s="19"/>
    </row>
    <row r="2920" spans="3:4" x14ac:dyDescent="0.2">
      <c r="C2920" s="19"/>
      <c r="D2920" s="19"/>
    </row>
    <row r="2921" spans="3:4" x14ac:dyDescent="0.2">
      <c r="C2921" s="19"/>
      <c r="D2921" s="19"/>
    </row>
    <row r="2922" spans="3:4" x14ac:dyDescent="0.2">
      <c r="C2922" s="19"/>
      <c r="D2922" s="19"/>
    </row>
    <row r="2923" spans="3:4" x14ac:dyDescent="0.2">
      <c r="C2923" s="19"/>
      <c r="D2923" s="19"/>
    </row>
    <row r="2924" spans="3:4" x14ac:dyDescent="0.2">
      <c r="C2924" s="19"/>
      <c r="D2924" s="19"/>
    </row>
    <row r="2925" spans="3:4" x14ac:dyDescent="0.2">
      <c r="C2925" s="19"/>
      <c r="D2925" s="19"/>
    </row>
    <row r="2926" spans="3:4" x14ac:dyDescent="0.2">
      <c r="C2926" s="19"/>
      <c r="D2926" s="19"/>
    </row>
    <row r="2927" spans="3:4" x14ac:dyDescent="0.2">
      <c r="C2927" s="19"/>
      <c r="D2927" s="19"/>
    </row>
    <row r="2928" spans="3:4" x14ac:dyDescent="0.2">
      <c r="C2928" s="19"/>
      <c r="D2928" s="19"/>
    </row>
    <row r="2929" spans="3:4" x14ac:dyDescent="0.2">
      <c r="C2929" s="19"/>
      <c r="D2929" s="19"/>
    </row>
    <row r="2930" spans="3:4" x14ac:dyDescent="0.2">
      <c r="C2930" s="19"/>
      <c r="D2930" s="19"/>
    </row>
    <row r="2931" spans="3:4" x14ac:dyDescent="0.2">
      <c r="C2931" s="19"/>
      <c r="D2931" s="19"/>
    </row>
    <row r="2932" spans="3:4" x14ac:dyDescent="0.2">
      <c r="C2932" s="19"/>
      <c r="D2932" s="19"/>
    </row>
    <row r="2933" spans="3:4" x14ac:dyDescent="0.2">
      <c r="C2933" s="19"/>
      <c r="D2933" s="19"/>
    </row>
    <row r="2934" spans="3:4" x14ac:dyDescent="0.2">
      <c r="C2934" s="19"/>
      <c r="D2934" s="19"/>
    </row>
    <row r="2935" spans="3:4" x14ac:dyDescent="0.2">
      <c r="C2935" s="19"/>
      <c r="D2935" s="19"/>
    </row>
    <row r="2936" spans="3:4" x14ac:dyDescent="0.2">
      <c r="C2936" s="19"/>
      <c r="D2936" s="19"/>
    </row>
    <row r="2937" spans="3:4" x14ac:dyDescent="0.2">
      <c r="C2937" s="19"/>
      <c r="D2937" s="19"/>
    </row>
    <row r="2938" spans="3:4" x14ac:dyDescent="0.2">
      <c r="C2938" s="19"/>
      <c r="D2938" s="19"/>
    </row>
    <row r="2939" spans="3:4" x14ac:dyDescent="0.2">
      <c r="C2939" s="19"/>
      <c r="D2939" s="19"/>
    </row>
    <row r="2940" spans="3:4" x14ac:dyDescent="0.2">
      <c r="C2940" s="19"/>
      <c r="D2940" s="19"/>
    </row>
    <row r="2941" spans="3:4" x14ac:dyDescent="0.2">
      <c r="C2941" s="19"/>
      <c r="D2941" s="19"/>
    </row>
    <row r="2942" spans="3:4" x14ac:dyDescent="0.2">
      <c r="C2942" s="19"/>
      <c r="D2942" s="19"/>
    </row>
    <row r="2943" spans="3:4" x14ac:dyDescent="0.2">
      <c r="C2943" s="19"/>
      <c r="D2943" s="19"/>
    </row>
    <row r="2944" spans="3:4" x14ac:dyDescent="0.2">
      <c r="C2944" s="19"/>
      <c r="D2944" s="19"/>
    </row>
    <row r="2945" spans="3:4" x14ac:dyDescent="0.2">
      <c r="C2945" s="19"/>
      <c r="D2945" s="19"/>
    </row>
    <row r="2946" spans="3:4" x14ac:dyDescent="0.2">
      <c r="C2946" s="19"/>
      <c r="D2946" s="19"/>
    </row>
    <row r="2947" spans="3:4" x14ac:dyDescent="0.2">
      <c r="C2947" s="19"/>
      <c r="D2947" s="19"/>
    </row>
    <row r="2948" spans="3:4" x14ac:dyDescent="0.2">
      <c r="C2948" s="19"/>
      <c r="D2948" s="19"/>
    </row>
    <row r="2949" spans="3:4" x14ac:dyDescent="0.2">
      <c r="C2949" s="19"/>
      <c r="D2949" s="19"/>
    </row>
    <row r="2950" spans="3:4" x14ac:dyDescent="0.2">
      <c r="C2950" s="19"/>
      <c r="D2950" s="19"/>
    </row>
    <row r="2951" spans="3:4" x14ac:dyDescent="0.2">
      <c r="C2951" s="19"/>
      <c r="D2951" s="19"/>
    </row>
    <row r="2952" spans="3:4" x14ac:dyDescent="0.2">
      <c r="C2952" s="19"/>
      <c r="D2952" s="19"/>
    </row>
    <row r="2953" spans="3:4" x14ac:dyDescent="0.2">
      <c r="C2953" s="19"/>
      <c r="D2953" s="19"/>
    </row>
    <row r="2954" spans="3:4" x14ac:dyDescent="0.2">
      <c r="C2954" s="19"/>
      <c r="D2954" s="19"/>
    </row>
    <row r="2955" spans="3:4" x14ac:dyDescent="0.2">
      <c r="C2955" s="19"/>
      <c r="D2955" s="19"/>
    </row>
    <row r="2956" spans="3:4" x14ac:dyDescent="0.2">
      <c r="C2956" s="19"/>
      <c r="D2956" s="19"/>
    </row>
    <row r="2957" spans="3:4" x14ac:dyDescent="0.2">
      <c r="C2957" s="19"/>
      <c r="D2957" s="19"/>
    </row>
    <row r="2958" spans="3:4" x14ac:dyDescent="0.2">
      <c r="C2958" s="19"/>
      <c r="D2958" s="19"/>
    </row>
    <row r="2959" spans="3:4" x14ac:dyDescent="0.2">
      <c r="C2959" s="19"/>
      <c r="D2959" s="19"/>
    </row>
    <row r="2960" spans="3:4" x14ac:dyDescent="0.2">
      <c r="C2960" s="19"/>
      <c r="D2960" s="19"/>
    </row>
    <row r="2961" spans="3:4" x14ac:dyDescent="0.2">
      <c r="C2961" s="19"/>
      <c r="D2961" s="19"/>
    </row>
    <row r="2962" spans="3:4" x14ac:dyDescent="0.2">
      <c r="C2962" s="19"/>
      <c r="D2962" s="19"/>
    </row>
    <row r="2963" spans="3:4" x14ac:dyDescent="0.2">
      <c r="C2963" s="19"/>
      <c r="D2963" s="19"/>
    </row>
    <row r="2964" spans="3:4" x14ac:dyDescent="0.2">
      <c r="C2964" s="19"/>
      <c r="D2964" s="19"/>
    </row>
    <row r="2965" spans="3:4" x14ac:dyDescent="0.2">
      <c r="C2965" s="19"/>
      <c r="D2965" s="19"/>
    </row>
    <row r="2966" spans="3:4" x14ac:dyDescent="0.2">
      <c r="C2966" s="19"/>
      <c r="D2966" s="19"/>
    </row>
    <row r="2967" spans="3:4" x14ac:dyDescent="0.2">
      <c r="C2967" s="19"/>
      <c r="D2967" s="19"/>
    </row>
    <row r="2968" spans="3:4" x14ac:dyDescent="0.2">
      <c r="C2968" s="19"/>
      <c r="D2968" s="19"/>
    </row>
    <row r="2969" spans="3:4" x14ac:dyDescent="0.2">
      <c r="C2969" s="19"/>
      <c r="D2969" s="19"/>
    </row>
    <row r="2970" spans="3:4" x14ac:dyDescent="0.2">
      <c r="C2970" s="19"/>
      <c r="D2970" s="19"/>
    </row>
    <row r="2971" spans="3:4" x14ac:dyDescent="0.2">
      <c r="C2971" s="19"/>
      <c r="D2971" s="19"/>
    </row>
    <row r="2972" spans="3:4" x14ac:dyDescent="0.2">
      <c r="C2972" s="19"/>
      <c r="D2972" s="19"/>
    </row>
    <row r="2973" spans="3:4" x14ac:dyDescent="0.2">
      <c r="C2973" s="19"/>
      <c r="D2973" s="19"/>
    </row>
    <row r="2974" spans="3:4" x14ac:dyDescent="0.2">
      <c r="C2974" s="19"/>
      <c r="D2974" s="19"/>
    </row>
    <row r="2975" spans="3:4" x14ac:dyDescent="0.2">
      <c r="C2975" s="19"/>
      <c r="D2975" s="19"/>
    </row>
    <row r="2976" spans="3:4" x14ac:dyDescent="0.2">
      <c r="C2976" s="19"/>
      <c r="D2976" s="19"/>
    </row>
    <row r="2977" spans="3:4" x14ac:dyDescent="0.2">
      <c r="C2977" s="19"/>
      <c r="D2977" s="19"/>
    </row>
    <row r="2978" spans="3:4" x14ac:dyDescent="0.2">
      <c r="C2978" s="19"/>
      <c r="D2978" s="19"/>
    </row>
    <row r="2979" spans="3:4" x14ac:dyDescent="0.2">
      <c r="C2979" s="19"/>
      <c r="D2979" s="19"/>
    </row>
    <row r="2980" spans="3:4" x14ac:dyDescent="0.2">
      <c r="C2980" s="19"/>
      <c r="D2980" s="19"/>
    </row>
    <row r="2981" spans="3:4" x14ac:dyDescent="0.2">
      <c r="C2981" s="19"/>
      <c r="D2981" s="19"/>
    </row>
    <row r="2982" spans="3:4" x14ac:dyDescent="0.2">
      <c r="C2982" s="19"/>
      <c r="D2982" s="19"/>
    </row>
    <row r="2983" spans="3:4" x14ac:dyDescent="0.2">
      <c r="C2983" s="19"/>
      <c r="D2983" s="19"/>
    </row>
    <row r="2984" spans="3:4" x14ac:dyDescent="0.2">
      <c r="C2984" s="19"/>
      <c r="D2984" s="19"/>
    </row>
    <row r="2985" spans="3:4" x14ac:dyDescent="0.2">
      <c r="C2985" s="19"/>
      <c r="D2985" s="19"/>
    </row>
    <row r="2986" spans="3:4" x14ac:dyDescent="0.2">
      <c r="C2986" s="19"/>
      <c r="D2986" s="19"/>
    </row>
    <row r="2987" spans="3:4" x14ac:dyDescent="0.2">
      <c r="C2987" s="19"/>
      <c r="D2987" s="19"/>
    </row>
    <row r="2988" spans="3:4" x14ac:dyDescent="0.2">
      <c r="C2988" s="19"/>
      <c r="D2988" s="19"/>
    </row>
    <row r="2989" spans="3:4" x14ac:dyDescent="0.2">
      <c r="C2989" s="19"/>
      <c r="D2989" s="19"/>
    </row>
    <row r="2990" spans="3:4" x14ac:dyDescent="0.2">
      <c r="C2990" s="19"/>
      <c r="D2990" s="19"/>
    </row>
    <row r="2991" spans="3:4" x14ac:dyDescent="0.2">
      <c r="C2991" s="19"/>
      <c r="D2991" s="19"/>
    </row>
    <row r="2992" spans="3:4" x14ac:dyDescent="0.2">
      <c r="C2992" s="19"/>
      <c r="D2992" s="19"/>
    </row>
    <row r="2993" spans="3:4" x14ac:dyDescent="0.2">
      <c r="C2993" s="19"/>
      <c r="D2993" s="19"/>
    </row>
    <row r="2994" spans="3:4" x14ac:dyDescent="0.2">
      <c r="C2994" s="19"/>
      <c r="D2994" s="19"/>
    </row>
    <row r="2995" spans="3:4" x14ac:dyDescent="0.2">
      <c r="C2995" s="19"/>
      <c r="D2995" s="19"/>
    </row>
    <row r="2996" spans="3:4" x14ac:dyDescent="0.2">
      <c r="C2996" s="19"/>
      <c r="D2996" s="19"/>
    </row>
    <row r="2997" spans="3:4" x14ac:dyDescent="0.2">
      <c r="C2997" s="19"/>
      <c r="D2997" s="19"/>
    </row>
    <row r="2998" spans="3:4" x14ac:dyDescent="0.2">
      <c r="C2998" s="19"/>
      <c r="D2998" s="19"/>
    </row>
    <row r="2999" spans="3:4" x14ac:dyDescent="0.2">
      <c r="C2999" s="19"/>
      <c r="D2999" s="19"/>
    </row>
    <row r="3000" spans="3:4" x14ac:dyDescent="0.2">
      <c r="C3000" s="19"/>
      <c r="D3000" s="19"/>
    </row>
    <row r="3001" spans="3:4" x14ac:dyDescent="0.2">
      <c r="C3001" s="19"/>
      <c r="D3001" s="19"/>
    </row>
    <row r="3002" spans="3:4" x14ac:dyDescent="0.2">
      <c r="C3002" s="19"/>
      <c r="D3002" s="19"/>
    </row>
    <row r="3003" spans="3:4" x14ac:dyDescent="0.2">
      <c r="C3003" s="19"/>
      <c r="D3003" s="19"/>
    </row>
    <row r="3004" spans="3:4" x14ac:dyDescent="0.2">
      <c r="C3004" s="19"/>
      <c r="D3004" s="19"/>
    </row>
    <row r="3005" spans="3:4" x14ac:dyDescent="0.2">
      <c r="C3005" s="19"/>
      <c r="D3005" s="19"/>
    </row>
    <row r="3006" spans="3:4" x14ac:dyDescent="0.2">
      <c r="C3006" s="19"/>
      <c r="D3006" s="19"/>
    </row>
    <row r="3007" spans="3:4" x14ac:dyDescent="0.2">
      <c r="C3007" s="19"/>
      <c r="D3007" s="19"/>
    </row>
    <row r="3008" spans="3:4" x14ac:dyDescent="0.2">
      <c r="C3008" s="19"/>
      <c r="D3008" s="19"/>
    </row>
    <row r="3009" spans="3:4" x14ac:dyDescent="0.2">
      <c r="C3009" s="19"/>
      <c r="D3009" s="19"/>
    </row>
    <row r="3010" spans="3:4" x14ac:dyDescent="0.2">
      <c r="C3010" s="19"/>
      <c r="D3010" s="19"/>
    </row>
    <row r="3011" spans="3:4" x14ac:dyDescent="0.2">
      <c r="C3011" s="19"/>
      <c r="D3011" s="19"/>
    </row>
    <row r="3012" spans="3:4" x14ac:dyDescent="0.2">
      <c r="C3012" s="19"/>
      <c r="D3012" s="19"/>
    </row>
    <row r="3013" spans="3:4" x14ac:dyDescent="0.2">
      <c r="C3013" s="19"/>
      <c r="D3013" s="19"/>
    </row>
    <row r="3014" spans="3:4" x14ac:dyDescent="0.2">
      <c r="C3014" s="19"/>
      <c r="D3014" s="19"/>
    </row>
    <row r="3015" spans="3:4" x14ac:dyDescent="0.2">
      <c r="C3015" s="19"/>
      <c r="D3015" s="19"/>
    </row>
    <row r="3016" spans="3:4" x14ac:dyDescent="0.2">
      <c r="C3016" s="19"/>
      <c r="D3016" s="19"/>
    </row>
    <row r="3017" spans="3:4" x14ac:dyDescent="0.2">
      <c r="C3017" s="19"/>
      <c r="D3017" s="19"/>
    </row>
    <row r="3018" spans="3:4" x14ac:dyDescent="0.2">
      <c r="C3018" s="19"/>
      <c r="D3018" s="19"/>
    </row>
    <row r="3019" spans="3:4" x14ac:dyDescent="0.2">
      <c r="C3019" s="19"/>
      <c r="D3019" s="19"/>
    </row>
    <row r="3020" spans="3:4" x14ac:dyDescent="0.2">
      <c r="C3020" s="19"/>
      <c r="D3020" s="19"/>
    </row>
    <row r="3021" spans="3:4" x14ac:dyDescent="0.2">
      <c r="C3021" s="19"/>
      <c r="D3021" s="19"/>
    </row>
    <row r="3022" spans="3:4" x14ac:dyDescent="0.2">
      <c r="C3022" s="19"/>
      <c r="D3022" s="19"/>
    </row>
    <row r="3023" spans="3:4" x14ac:dyDescent="0.2">
      <c r="C3023" s="19"/>
      <c r="D3023" s="19"/>
    </row>
    <row r="3024" spans="3:4" x14ac:dyDescent="0.2">
      <c r="C3024" s="19"/>
      <c r="D3024" s="19"/>
    </row>
    <row r="3025" spans="3:4" x14ac:dyDescent="0.2">
      <c r="C3025" s="19"/>
      <c r="D3025" s="19"/>
    </row>
    <row r="3026" spans="3:4" x14ac:dyDescent="0.2">
      <c r="C3026" s="19"/>
      <c r="D3026" s="19"/>
    </row>
    <row r="3027" spans="3:4" x14ac:dyDescent="0.2">
      <c r="C3027" s="19"/>
      <c r="D3027" s="19"/>
    </row>
    <row r="3028" spans="3:4" x14ac:dyDescent="0.2">
      <c r="C3028" s="19"/>
      <c r="D3028" s="19"/>
    </row>
    <row r="3029" spans="3:4" x14ac:dyDescent="0.2">
      <c r="C3029" s="19"/>
      <c r="D3029" s="19"/>
    </row>
    <row r="3030" spans="3:4" x14ac:dyDescent="0.2">
      <c r="C3030" s="19"/>
      <c r="D3030" s="19"/>
    </row>
    <row r="3031" spans="3:4" x14ac:dyDescent="0.2">
      <c r="C3031" s="19"/>
      <c r="D3031" s="19"/>
    </row>
    <row r="3032" spans="3:4" x14ac:dyDescent="0.2">
      <c r="C3032" s="19"/>
      <c r="D3032" s="19"/>
    </row>
    <row r="3033" spans="3:4" x14ac:dyDescent="0.2">
      <c r="C3033" s="19"/>
      <c r="D3033" s="19"/>
    </row>
    <row r="3034" spans="3:4" x14ac:dyDescent="0.2">
      <c r="C3034" s="19"/>
      <c r="D3034" s="19"/>
    </row>
    <row r="3035" spans="3:4" x14ac:dyDescent="0.2">
      <c r="C3035" s="19"/>
      <c r="D3035" s="19"/>
    </row>
    <row r="3036" spans="3:4" x14ac:dyDescent="0.2">
      <c r="C3036" s="19"/>
      <c r="D3036" s="19"/>
    </row>
    <row r="3037" spans="3:4" x14ac:dyDescent="0.2">
      <c r="C3037" s="19"/>
      <c r="D3037" s="19"/>
    </row>
    <row r="3038" spans="3:4" x14ac:dyDescent="0.2">
      <c r="C3038" s="19"/>
      <c r="D3038" s="19"/>
    </row>
    <row r="3039" spans="3:4" x14ac:dyDescent="0.2">
      <c r="C3039" s="19"/>
      <c r="D3039" s="19"/>
    </row>
    <row r="3040" spans="3:4" x14ac:dyDescent="0.2">
      <c r="C3040" s="19"/>
      <c r="D3040" s="19"/>
    </row>
    <row r="3041" spans="3:4" x14ac:dyDescent="0.2">
      <c r="C3041" s="19"/>
      <c r="D3041" s="19"/>
    </row>
    <row r="3042" spans="3:4" x14ac:dyDescent="0.2">
      <c r="C3042" s="19"/>
      <c r="D3042" s="19"/>
    </row>
    <row r="3043" spans="3:4" x14ac:dyDescent="0.2">
      <c r="C3043" s="19"/>
      <c r="D3043" s="19"/>
    </row>
    <row r="3044" spans="3:4" x14ac:dyDescent="0.2">
      <c r="C3044" s="19"/>
      <c r="D3044" s="19"/>
    </row>
    <row r="3045" spans="3:4" x14ac:dyDescent="0.2">
      <c r="C3045" s="19"/>
      <c r="D3045" s="19"/>
    </row>
    <row r="3046" spans="3:4" x14ac:dyDescent="0.2">
      <c r="C3046" s="19"/>
      <c r="D3046" s="19"/>
    </row>
    <row r="3047" spans="3:4" x14ac:dyDescent="0.2">
      <c r="C3047" s="19"/>
      <c r="D3047" s="19"/>
    </row>
    <row r="3048" spans="3:4" x14ac:dyDescent="0.2">
      <c r="C3048" s="19"/>
      <c r="D3048" s="19"/>
    </row>
    <row r="3049" spans="3:4" x14ac:dyDescent="0.2">
      <c r="C3049" s="19"/>
      <c r="D3049" s="19"/>
    </row>
    <row r="3050" spans="3:4" x14ac:dyDescent="0.2">
      <c r="C3050" s="19"/>
      <c r="D3050" s="19"/>
    </row>
    <row r="3051" spans="3:4" x14ac:dyDescent="0.2">
      <c r="C3051" s="19"/>
      <c r="D3051" s="19"/>
    </row>
    <row r="3052" spans="3:4" x14ac:dyDescent="0.2">
      <c r="C3052" s="19"/>
      <c r="D3052" s="19"/>
    </row>
    <row r="3053" spans="3:4" x14ac:dyDescent="0.2">
      <c r="C3053" s="19"/>
      <c r="D3053" s="19"/>
    </row>
    <row r="3054" spans="3:4" x14ac:dyDescent="0.2">
      <c r="C3054" s="19"/>
      <c r="D3054" s="19"/>
    </row>
    <row r="3055" spans="3:4" x14ac:dyDescent="0.2">
      <c r="C3055" s="19"/>
      <c r="D3055" s="19"/>
    </row>
    <row r="3056" spans="3:4" x14ac:dyDescent="0.2">
      <c r="C3056" s="19"/>
      <c r="D3056" s="19"/>
    </row>
    <row r="3057" spans="3:4" x14ac:dyDescent="0.2">
      <c r="C3057" s="19"/>
      <c r="D3057" s="19"/>
    </row>
    <row r="3058" spans="3:4" x14ac:dyDescent="0.2">
      <c r="C3058" s="19"/>
      <c r="D3058" s="19"/>
    </row>
    <row r="3059" spans="3:4" x14ac:dyDescent="0.2">
      <c r="C3059" s="19"/>
      <c r="D3059" s="19"/>
    </row>
    <row r="3060" spans="3:4" x14ac:dyDescent="0.2">
      <c r="C3060" s="19"/>
      <c r="D3060" s="19"/>
    </row>
    <row r="3061" spans="3:4" x14ac:dyDescent="0.2">
      <c r="C3061" s="19"/>
      <c r="D3061" s="19"/>
    </row>
    <row r="3062" spans="3:4" x14ac:dyDescent="0.2">
      <c r="C3062" s="19"/>
      <c r="D3062" s="19"/>
    </row>
    <row r="3063" spans="3:4" x14ac:dyDescent="0.2">
      <c r="C3063" s="19"/>
      <c r="D3063" s="19"/>
    </row>
    <row r="3064" spans="3:4" x14ac:dyDescent="0.2">
      <c r="C3064" s="19"/>
      <c r="D3064" s="19"/>
    </row>
    <row r="3065" spans="3:4" x14ac:dyDescent="0.2">
      <c r="C3065" s="19"/>
      <c r="D3065" s="19"/>
    </row>
    <row r="3066" spans="3:4" x14ac:dyDescent="0.2">
      <c r="C3066" s="19"/>
      <c r="D3066" s="19"/>
    </row>
    <row r="3067" spans="3:4" x14ac:dyDescent="0.2">
      <c r="C3067" s="19"/>
      <c r="D3067" s="19"/>
    </row>
    <row r="3068" spans="3:4" x14ac:dyDescent="0.2">
      <c r="C3068" s="19"/>
      <c r="D3068" s="19"/>
    </row>
    <row r="3069" spans="3:4" x14ac:dyDescent="0.2">
      <c r="C3069" s="19"/>
      <c r="D3069" s="19"/>
    </row>
    <row r="3070" spans="3:4" x14ac:dyDescent="0.2">
      <c r="C3070" s="19"/>
      <c r="D3070" s="19"/>
    </row>
    <row r="3071" spans="3:4" x14ac:dyDescent="0.2">
      <c r="C3071" s="19"/>
      <c r="D3071" s="19"/>
    </row>
    <row r="3072" spans="3:4" x14ac:dyDescent="0.2">
      <c r="C3072" s="19"/>
      <c r="D3072" s="19"/>
    </row>
    <row r="3073" spans="3:4" x14ac:dyDescent="0.2">
      <c r="C3073" s="19"/>
      <c r="D3073" s="19"/>
    </row>
    <row r="3074" spans="3:4" x14ac:dyDescent="0.2">
      <c r="C3074" s="19"/>
      <c r="D3074" s="19"/>
    </row>
    <row r="3075" spans="3:4" x14ac:dyDescent="0.2">
      <c r="C3075" s="19"/>
      <c r="D3075" s="19"/>
    </row>
    <row r="3076" spans="3:4" x14ac:dyDescent="0.2">
      <c r="C3076" s="19"/>
      <c r="D3076" s="19"/>
    </row>
    <row r="3077" spans="3:4" x14ac:dyDescent="0.2">
      <c r="C3077" s="19"/>
      <c r="D3077" s="19"/>
    </row>
    <row r="3078" spans="3:4" x14ac:dyDescent="0.2">
      <c r="C3078" s="19"/>
      <c r="D3078" s="19"/>
    </row>
    <row r="3079" spans="3:4" x14ac:dyDescent="0.2">
      <c r="C3079" s="19"/>
      <c r="D3079" s="19"/>
    </row>
    <row r="3080" spans="3:4" x14ac:dyDescent="0.2">
      <c r="C3080" s="19"/>
      <c r="D3080" s="19"/>
    </row>
    <row r="3081" spans="3:4" x14ac:dyDescent="0.2">
      <c r="C3081" s="19"/>
      <c r="D3081" s="19"/>
    </row>
    <row r="3082" spans="3:4" x14ac:dyDescent="0.2">
      <c r="C3082" s="19"/>
      <c r="D3082" s="19"/>
    </row>
    <row r="3083" spans="3:4" x14ac:dyDescent="0.2">
      <c r="C3083" s="19"/>
      <c r="D3083" s="19"/>
    </row>
    <row r="3084" spans="3:4" x14ac:dyDescent="0.2">
      <c r="C3084" s="19"/>
      <c r="D3084" s="19"/>
    </row>
    <row r="3085" spans="3:4" x14ac:dyDescent="0.2">
      <c r="C3085" s="19"/>
      <c r="D3085" s="19"/>
    </row>
    <row r="3086" spans="3:4" x14ac:dyDescent="0.2">
      <c r="C3086" s="19"/>
      <c r="D3086" s="19"/>
    </row>
    <row r="3087" spans="3:4" x14ac:dyDescent="0.2">
      <c r="C3087" s="19"/>
      <c r="D3087" s="19"/>
    </row>
    <row r="3088" spans="3:4" x14ac:dyDescent="0.2">
      <c r="C3088" s="19"/>
      <c r="D3088" s="19"/>
    </row>
    <row r="3089" spans="3:4" x14ac:dyDescent="0.2">
      <c r="C3089" s="19"/>
      <c r="D3089" s="19"/>
    </row>
    <row r="3090" spans="3:4" x14ac:dyDescent="0.2">
      <c r="C3090" s="19"/>
      <c r="D3090" s="19"/>
    </row>
    <row r="3091" spans="3:4" x14ac:dyDescent="0.2">
      <c r="C3091" s="19"/>
      <c r="D3091" s="19"/>
    </row>
    <row r="3092" spans="3:4" x14ac:dyDescent="0.2">
      <c r="C3092" s="19"/>
      <c r="D3092" s="19"/>
    </row>
    <row r="3093" spans="3:4" x14ac:dyDescent="0.2">
      <c r="C3093" s="19"/>
      <c r="D3093" s="19"/>
    </row>
    <row r="3094" spans="3:4" x14ac:dyDescent="0.2">
      <c r="C3094" s="19"/>
      <c r="D3094" s="19"/>
    </row>
    <row r="3095" spans="3:4" x14ac:dyDescent="0.2">
      <c r="C3095" s="19"/>
      <c r="D3095" s="19"/>
    </row>
    <row r="3096" spans="3:4" x14ac:dyDescent="0.2">
      <c r="C3096" s="19"/>
      <c r="D3096" s="19"/>
    </row>
    <row r="3097" spans="3:4" x14ac:dyDescent="0.2">
      <c r="C3097" s="19"/>
      <c r="D3097" s="19"/>
    </row>
    <row r="3098" spans="3:4" x14ac:dyDescent="0.2">
      <c r="C3098" s="19"/>
      <c r="D3098" s="19"/>
    </row>
    <row r="3099" spans="3:4" x14ac:dyDescent="0.2">
      <c r="C3099" s="19"/>
      <c r="D3099" s="19"/>
    </row>
    <row r="3100" spans="3:4" x14ac:dyDescent="0.2">
      <c r="C3100" s="19"/>
      <c r="D3100" s="19"/>
    </row>
    <row r="3101" spans="3:4" x14ac:dyDescent="0.2">
      <c r="C3101" s="19"/>
      <c r="D3101" s="19"/>
    </row>
    <row r="3102" spans="3:4" x14ac:dyDescent="0.2">
      <c r="C3102" s="19"/>
      <c r="D3102" s="19"/>
    </row>
    <row r="3103" spans="3:4" x14ac:dyDescent="0.2">
      <c r="C3103" s="19"/>
      <c r="D3103" s="19"/>
    </row>
    <row r="3104" spans="3:4" x14ac:dyDescent="0.2">
      <c r="C3104" s="19"/>
      <c r="D3104" s="19"/>
    </row>
    <row r="3105" spans="3:4" x14ac:dyDescent="0.2">
      <c r="C3105" s="19"/>
      <c r="D3105" s="19"/>
    </row>
    <row r="3106" spans="3:4" x14ac:dyDescent="0.2">
      <c r="C3106" s="19"/>
      <c r="D3106" s="19"/>
    </row>
    <row r="3107" spans="3:4" x14ac:dyDescent="0.2">
      <c r="C3107" s="19"/>
      <c r="D3107" s="19"/>
    </row>
    <row r="3108" spans="3:4" x14ac:dyDescent="0.2">
      <c r="C3108" s="19"/>
      <c r="D3108" s="19"/>
    </row>
    <row r="3109" spans="3:4" x14ac:dyDescent="0.2">
      <c r="C3109" s="19"/>
      <c r="D3109" s="19"/>
    </row>
    <row r="3110" spans="3:4" x14ac:dyDescent="0.2">
      <c r="C3110" s="19"/>
      <c r="D3110" s="19"/>
    </row>
    <row r="3111" spans="3:4" x14ac:dyDescent="0.2">
      <c r="C3111" s="19"/>
      <c r="D3111" s="19"/>
    </row>
    <row r="3112" spans="3:4" x14ac:dyDescent="0.2">
      <c r="C3112" s="19"/>
      <c r="D3112" s="19"/>
    </row>
    <row r="3113" spans="3:4" x14ac:dyDescent="0.2">
      <c r="C3113" s="19"/>
      <c r="D3113" s="19"/>
    </row>
    <row r="3114" spans="3:4" x14ac:dyDescent="0.2">
      <c r="C3114" s="19"/>
      <c r="D3114" s="19"/>
    </row>
    <row r="3115" spans="3:4" x14ac:dyDescent="0.2">
      <c r="C3115" s="19"/>
      <c r="D3115" s="19"/>
    </row>
    <row r="3116" spans="3:4" x14ac:dyDescent="0.2">
      <c r="C3116" s="19"/>
      <c r="D3116" s="19"/>
    </row>
    <row r="3117" spans="3:4" x14ac:dyDescent="0.2">
      <c r="C3117" s="19"/>
      <c r="D3117" s="19"/>
    </row>
    <row r="3118" spans="3:4" x14ac:dyDescent="0.2">
      <c r="C3118" s="19"/>
      <c r="D3118" s="19"/>
    </row>
    <row r="3119" spans="3:4" x14ac:dyDescent="0.2">
      <c r="C3119" s="19"/>
      <c r="D3119" s="19"/>
    </row>
    <row r="3120" spans="3:4" x14ac:dyDescent="0.2">
      <c r="C3120" s="19"/>
      <c r="D3120" s="19"/>
    </row>
    <row r="3121" spans="3:4" x14ac:dyDescent="0.2">
      <c r="C3121" s="19"/>
      <c r="D3121" s="19"/>
    </row>
    <row r="3122" spans="3:4" x14ac:dyDescent="0.2">
      <c r="C3122" s="19"/>
      <c r="D3122" s="19"/>
    </row>
    <row r="3123" spans="3:4" x14ac:dyDescent="0.2">
      <c r="C3123" s="19"/>
      <c r="D3123" s="19"/>
    </row>
    <row r="3124" spans="3:4" x14ac:dyDescent="0.2">
      <c r="C3124" s="19"/>
      <c r="D3124" s="19"/>
    </row>
    <row r="3125" spans="3:4" x14ac:dyDescent="0.2">
      <c r="C3125" s="19"/>
      <c r="D3125" s="19"/>
    </row>
    <row r="3126" spans="3:4" x14ac:dyDescent="0.2">
      <c r="C3126" s="19"/>
      <c r="D3126" s="19"/>
    </row>
    <row r="3127" spans="3:4" x14ac:dyDescent="0.2">
      <c r="C3127" s="19"/>
      <c r="D3127" s="19"/>
    </row>
    <row r="3128" spans="3:4" x14ac:dyDescent="0.2">
      <c r="C3128" s="19"/>
      <c r="D3128" s="19"/>
    </row>
    <row r="3129" spans="3:4" x14ac:dyDescent="0.2">
      <c r="C3129" s="19"/>
      <c r="D3129" s="19"/>
    </row>
    <row r="3130" spans="3:4" x14ac:dyDescent="0.2">
      <c r="C3130" s="19"/>
      <c r="D3130" s="19"/>
    </row>
    <row r="3131" spans="3:4" x14ac:dyDescent="0.2">
      <c r="C3131" s="19"/>
      <c r="D3131" s="19"/>
    </row>
    <row r="3132" spans="3:4" x14ac:dyDescent="0.2">
      <c r="C3132" s="19"/>
      <c r="D3132" s="19"/>
    </row>
    <row r="3133" spans="3:4" x14ac:dyDescent="0.2">
      <c r="C3133" s="19"/>
      <c r="D3133" s="19"/>
    </row>
    <row r="3134" spans="3:4" x14ac:dyDescent="0.2">
      <c r="C3134" s="19"/>
      <c r="D3134" s="19"/>
    </row>
    <row r="3135" spans="3:4" x14ac:dyDescent="0.2">
      <c r="C3135" s="19"/>
      <c r="D3135" s="19"/>
    </row>
    <row r="3136" spans="3:4" x14ac:dyDescent="0.2">
      <c r="C3136" s="19"/>
      <c r="D3136" s="19"/>
    </row>
    <row r="3137" spans="3:4" x14ac:dyDescent="0.2">
      <c r="C3137" s="19"/>
      <c r="D3137" s="19"/>
    </row>
    <row r="3138" spans="3:4" x14ac:dyDescent="0.2">
      <c r="C3138" s="19"/>
      <c r="D3138" s="19"/>
    </row>
    <row r="3139" spans="3:4" x14ac:dyDescent="0.2">
      <c r="C3139" s="19"/>
      <c r="D3139" s="19"/>
    </row>
    <row r="3140" spans="3:4" x14ac:dyDescent="0.2">
      <c r="C3140" s="19"/>
      <c r="D3140" s="19"/>
    </row>
    <row r="3141" spans="3:4" x14ac:dyDescent="0.2">
      <c r="C3141" s="19"/>
      <c r="D3141" s="19"/>
    </row>
    <row r="3142" spans="3:4" x14ac:dyDescent="0.2">
      <c r="C3142" s="19"/>
      <c r="D3142" s="19"/>
    </row>
    <row r="3143" spans="3:4" x14ac:dyDescent="0.2">
      <c r="C3143" s="19"/>
      <c r="D3143" s="19"/>
    </row>
    <row r="3144" spans="3:4" x14ac:dyDescent="0.2">
      <c r="C3144" s="19"/>
      <c r="D3144" s="19"/>
    </row>
    <row r="3145" spans="3:4" x14ac:dyDescent="0.2">
      <c r="C3145" s="19"/>
      <c r="D3145" s="19"/>
    </row>
    <row r="3146" spans="3:4" x14ac:dyDescent="0.2">
      <c r="C3146" s="19"/>
      <c r="D3146" s="19"/>
    </row>
    <row r="3147" spans="3:4" x14ac:dyDescent="0.2">
      <c r="C3147" s="19"/>
      <c r="D3147" s="19"/>
    </row>
    <row r="3148" spans="3:4" x14ac:dyDescent="0.2">
      <c r="C3148" s="19"/>
      <c r="D3148" s="19"/>
    </row>
    <row r="3149" spans="3:4" x14ac:dyDescent="0.2">
      <c r="C3149" s="19"/>
      <c r="D3149" s="19"/>
    </row>
    <row r="3150" spans="3:4" x14ac:dyDescent="0.2">
      <c r="C3150" s="19"/>
      <c r="D3150" s="19"/>
    </row>
    <row r="3151" spans="3:4" x14ac:dyDescent="0.2">
      <c r="C3151" s="19"/>
      <c r="D3151" s="19"/>
    </row>
    <row r="3152" spans="3:4" x14ac:dyDescent="0.2">
      <c r="C3152" s="19"/>
      <c r="D3152" s="19"/>
    </row>
    <row r="3153" spans="3:4" x14ac:dyDescent="0.2">
      <c r="C3153" s="19"/>
      <c r="D3153" s="19"/>
    </row>
    <row r="3154" spans="3:4" x14ac:dyDescent="0.2">
      <c r="C3154" s="19"/>
      <c r="D3154" s="19"/>
    </row>
    <row r="3155" spans="3:4" x14ac:dyDescent="0.2">
      <c r="C3155" s="19"/>
      <c r="D3155" s="19"/>
    </row>
    <row r="3156" spans="3:4" x14ac:dyDescent="0.2">
      <c r="C3156" s="19"/>
      <c r="D3156" s="19"/>
    </row>
    <row r="3157" spans="3:4" x14ac:dyDescent="0.2">
      <c r="C3157" s="19"/>
      <c r="D3157" s="19"/>
    </row>
    <row r="3158" spans="3:4" x14ac:dyDescent="0.2">
      <c r="C3158" s="19"/>
      <c r="D3158" s="19"/>
    </row>
    <row r="3159" spans="3:4" x14ac:dyDescent="0.2">
      <c r="C3159" s="19"/>
      <c r="D3159" s="19"/>
    </row>
    <row r="3160" spans="3:4" x14ac:dyDescent="0.2">
      <c r="C3160" s="19"/>
      <c r="D3160" s="19"/>
    </row>
    <row r="3161" spans="3:4" x14ac:dyDescent="0.2">
      <c r="C3161" s="19"/>
      <c r="D3161" s="19"/>
    </row>
    <row r="3162" spans="3:4" x14ac:dyDescent="0.2">
      <c r="C3162" s="19"/>
      <c r="D3162" s="19"/>
    </row>
    <row r="3163" spans="3:4" x14ac:dyDescent="0.2">
      <c r="C3163" s="19"/>
      <c r="D3163" s="19"/>
    </row>
    <row r="3164" spans="3:4" x14ac:dyDescent="0.2">
      <c r="C3164" s="19"/>
      <c r="D3164" s="19"/>
    </row>
    <row r="3165" spans="3:4" x14ac:dyDescent="0.2">
      <c r="C3165" s="19"/>
      <c r="D3165" s="19"/>
    </row>
    <row r="3166" spans="3:4" x14ac:dyDescent="0.2">
      <c r="C3166" s="19"/>
      <c r="D3166" s="19"/>
    </row>
    <row r="3167" spans="3:4" x14ac:dyDescent="0.2">
      <c r="C3167" s="19"/>
      <c r="D3167" s="19"/>
    </row>
    <row r="3168" spans="3:4" x14ac:dyDescent="0.2">
      <c r="C3168" s="19"/>
      <c r="D3168" s="19"/>
    </row>
    <row r="3169" spans="3:4" x14ac:dyDescent="0.2">
      <c r="C3169" s="19"/>
      <c r="D3169" s="19"/>
    </row>
    <row r="3170" spans="3:4" x14ac:dyDescent="0.2">
      <c r="C3170" s="19"/>
      <c r="D3170" s="19"/>
    </row>
    <row r="3171" spans="3:4" x14ac:dyDescent="0.2">
      <c r="C3171" s="19"/>
      <c r="D3171" s="19"/>
    </row>
    <row r="3172" spans="3:4" x14ac:dyDescent="0.2">
      <c r="C3172" s="19"/>
      <c r="D3172" s="19"/>
    </row>
    <row r="3173" spans="3:4" x14ac:dyDescent="0.2">
      <c r="C3173" s="19"/>
      <c r="D3173" s="19"/>
    </row>
    <row r="3174" spans="3:4" x14ac:dyDescent="0.2">
      <c r="C3174" s="19"/>
      <c r="D3174" s="19"/>
    </row>
    <row r="3175" spans="3:4" x14ac:dyDescent="0.2">
      <c r="C3175" s="19"/>
      <c r="D3175" s="19"/>
    </row>
    <row r="3176" spans="3:4" x14ac:dyDescent="0.2">
      <c r="C3176" s="19"/>
      <c r="D3176" s="19"/>
    </row>
    <row r="3177" spans="3:4" x14ac:dyDescent="0.2">
      <c r="C3177" s="19"/>
      <c r="D3177" s="19"/>
    </row>
    <row r="3178" spans="3:4" x14ac:dyDescent="0.2">
      <c r="C3178" s="19"/>
      <c r="D3178" s="19"/>
    </row>
    <row r="3179" spans="3:4" x14ac:dyDescent="0.2">
      <c r="C3179" s="19"/>
      <c r="D3179" s="19"/>
    </row>
    <row r="3180" spans="3:4" x14ac:dyDescent="0.2">
      <c r="C3180" s="19"/>
      <c r="D3180" s="19"/>
    </row>
    <row r="3181" spans="3:4" x14ac:dyDescent="0.2">
      <c r="C3181" s="19"/>
      <c r="D3181" s="19"/>
    </row>
    <row r="3182" spans="3:4" x14ac:dyDescent="0.2">
      <c r="C3182" s="19"/>
      <c r="D3182" s="19"/>
    </row>
    <row r="3183" spans="3:4" x14ac:dyDescent="0.2">
      <c r="C3183" s="19"/>
      <c r="D3183" s="19"/>
    </row>
    <row r="3184" spans="3:4" x14ac:dyDescent="0.2">
      <c r="C3184" s="19"/>
      <c r="D3184" s="19"/>
    </row>
    <row r="3185" spans="3:4" x14ac:dyDescent="0.2">
      <c r="C3185" s="19"/>
      <c r="D3185" s="19"/>
    </row>
    <row r="3186" spans="3:4" x14ac:dyDescent="0.2">
      <c r="C3186" s="19"/>
      <c r="D3186" s="19"/>
    </row>
    <row r="3187" spans="3:4" x14ac:dyDescent="0.2">
      <c r="C3187" s="19"/>
      <c r="D3187" s="19"/>
    </row>
    <row r="3188" spans="3:4" x14ac:dyDescent="0.2">
      <c r="C3188" s="19"/>
      <c r="D3188" s="19"/>
    </row>
    <row r="3189" spans="3:4" x14ac:dyDescent="0.2">
      <c r="C3189" s="19"/>
      <c r="D3189" s="19"/>
    </row>
    <row r="3190" spans="3:4" x14ac:dyDescent="0.2">
      <c r="C3190" s="19"/>
      <c r="D3190" s="19"/>
    </row>
    <row r="3191" spans="3:4" x14ac:dyDescent="0.2">
      <c r="C3191" s="19"/>
      <c r="D3191" s="19"/>
    </row>
    <row r="3192" spans="3:4" x14ac:dyDescent="0.2">
      <c r="C3192" s="19"/>
      <c r="D3192" s="19"/>
    </row>
    <row r="3193" spans="3:4" x14ac:dyDescent="0.2">
      <c r="C3193" s="19"/>
      <c r="D3193" s="19"/>
    </row>
    <row r="3194" spans="3:4" x14ac:dyDescent="0.2">
      <c r="C3194" s="19"/>
      <c r="D3194" s="19"/>
    </row>
    <row r="3195" spans="3:4" x14ac:dyDescent="0.2">
      <c r="C3195" s="19"/>
      <c r="D3195" s="19"/>
    </row>
    <row r="3196" spans="3:4" x14ac:dyDescent="0.2">
      <c r="C3196" s="19"/>
      <c r="D3196" s="19"/>
    </row>
    <row r="3197" spans="3:4" x14ac:dyDescent="0.2">
      <c r="C3197" s="19"/>
      <c r="D3197" s="19"/>
    </row>
    <row r="3198" spans="3:4" x14ac:dyDescent="0.2">
      <c r="C3198" s="19"/>
      <c r="D3198" s="19"/>
    </row>
    <row r="3199" spans="3:4" x14ac:dyDescent="0.2">
      <c r="C3199" s="19"/>
      <c r="D3199" s="19"/>
    </row>
    <row r="3200" spans="3:4" x14ac:dyDescent="0.2">
      <c r="C3200" s="19"/>
      <c r="D3200" s="19"/>
    </row>
    <row r="3201" spans="3:4" x14ac:dyDescent="0.2">
      <c r="C3201" s="19"/>
      <c r="D3201" s="19"/>
    </row>
    <row r="3202" spans="3:4" x14ac:dyDescent="0.2">
      <c r="C3202" s="19"/>
      <c r="D3202" s="19"/>
    </row>
    <row r="3203" spans="3:4" x14ac:dyDescent="0.2">
      <c r="C3203" s="19"/>
      <c r="D3203" s="19"/>
    </row>
    <row r="3204" spans="3:4" x14ac:dyDescent="0.2">
      <c r="C3204" s="19"/>
      <c r="D3204" s="19"/>
    </row>
    <row r="3205" spans="3:4" x14ac:dyDescent="0.2">
      <c r="C3205" s="19"/>
      <c r="D3205" s="19"/>
    </row>
    <row r="3206" spans="3:4" x14ac:dyDescent="0.2">
      <c r="C3206" s="19"/>
      <c r="D3206" s="19"/>
    </row>
    <row r="3207" spans="3:4" x14ac:dyDescent="0.2">
      <c r="C3207" s="19"/>
      <c r="D3207" s="19"/>
    </row>
    <row r="3208" spans="3:4" x14ac:dyDescent="0.2">
      <c r="C3208" s="19"/>
      <c r="D3208" s="19"/>
    </row>
    <row r="3209" spans="3:4" x14ac:dyDescent="0.2">
      <c r="C3209" s="19"/>
      <c r="D3209" s="19"/>
    </row>
    <row r="3210" spans="3:4" x14ac:dyDescent="0.2">
      <c r="C3210" s="19"/>
      <c r="D3210" s="19"/>
    </row>
    <row r="3211" spans="3:4" x14ac:dyDescent="0.2">
      <c r="C3211" s="19"/>
      <c r="D3211" s="19"/>
    </row>
    <row r="3212" spans="3:4" x14ac:dyDescent="0.2">
      <c r="C3212" s="19"/>
      <c r="D3212" s="19"/>
    </row>
    <row r="3213" spans="3:4" x14ac:dyDescent="0.2">
      <c r="C3213" s="19"/>
      <c r="D3213" s="19"/>
    </row>
    <row r="3214" spans="3:4" x14ac:dyDescent="0.2">
      <c r="C3214" s="19"/>
      <c r="D3214" s="19"/>
    </row>
    <row r="3215" spans="3:4" x14ac:dyDescent="0.2">
      <c r="C3215" s="19"/>
      <c r="D3215" s="19"/>
    </row>
    <row r="3216" spans="3:4" x14ac:dyDescent="0.2">
      <c r="C3216" s="19"/>
      <c r="D3216" s="19"/>
    </row>
    <row r="3217" spans="3:4" x14ac:dyDescent="0.2">
      <c r="C3217" s="19"/>
      <c r="D3217" s="19"/>
    </row>
    <row r="3218" spans="3:4" x14ac:dyDescent="0.2">
      <c r="C3218" s="19"/>
      <c r="D3218" s="19"/>
    </row>
    <row r="3219" spans="3:4" x14ac:dyDescent="0.2">
      <c r="C3219" s="19"/>
      <c r="D3219" s="19"/>
    </row>
    <row r="3220" spans="3:4" x14ac:dyDescent="0.2">
      <c r="C3220" s="19"/>
      <c r="D3220" s="19"/>
    </row>
    <row r="3221" spans="3:4" x14ac:dyDescent="0.2">
      <c r="C3221" s="19"/>
      <c r="D3221" s="19"/>
    </row>
    <row r="3222" spans="3:4" x14ac:dyDescent="0.2">
      <c r="C3222" s="19"/>
      <c r="D3222" s="19"/>
    </row>
    <row r="3223" spans="3:4" x14ac:dyDescent="0.2">
      <c r="C3223" s="19"/>
      <c r="D3223" s="19"/>
    </row>
    <row r="3224" spans="3:4" x14ac:dyDescent="0.2">
      <c r="C3224" s="19"/>
      <c r="D3224" s="19"/>
    </row>
    <row r="3225" spans="3:4" x14ac:dyDescent="0.2">
      <c r="C3225" s="19"/>
      <c r="D3225" s="19"/>
    </row>
    <row r="3226" spans="3:4" x14ac:dyDescent="0.2">
      <c r="C3226" s="19"/>
      <c r="D3226" s="19"/>
    </row>
    <row r="3227" spans="3:4" x14ac:dyDescent="0.2">
      <c r="C3227" s="19"/>
      <c r="D3227" s="19"/>
    </row>
    <row r="3228" spans="3:4" x14ac:dyDescent="0.2">
      <c r="C3228" s="19"/>
      <c r="D3228" s="19"/>
    </row>
    <row r="3229" spans="3:4" x14ac:dyDescent="0.2">
      <c r="C3229" s="19"/>
      <c r="D3229" s="19"/>
    </row>
    <row r="3230" spans="3:4" x14ac:dyDescent="0.2">
      <c r="C3230" s="19"/>
      <c r="D3230" s="19"/>
    </row>
    <row r="3231" spans="3:4" x14ac:dyDescent="0.2">
      <c r="C3231" s="19"/>
      <c r="D3231" s="19"/>
    </row>
    <row r="3232" spans="3:4" x14ac:dyDescent="0.2">
      <c r="C3232" s="19"/>
      <c r="D3232" s="19"/>
    </row>
    <row r="3233" spans="3:4" x14ac:dyDescent="0.2">
      <c r="C3233" s="19"/>
      <c r="D3233" s="19"/>
    </row>
    <row r="3234" spans="3:4" x14ac:dyDescent="0.2">
      <c r="C3234" s="19"/>
      <c r="D3234" s="19"/>
    </row>
    <row r="3235" spans="3:4" x14ac:dyDescent="0.2">
      <c r="C3235" s="19"/>
      <c r="D3235" s="19"/>
    </row>
    <row r="3236" spans="3:4" x14ac:dyDescent="0.2">
      <c r="C3236" s="19"/>
      <c r="D3236" s="19"/>
    </row>
    <row r="3237" spans="3:4" x14ac:dyDescent="0.2">
      <c r="C3237" s="19"/>
      <c r="D3237" s="19"/>
    </row>
    <row r="3238" spans="3:4" x14ac:dyDescent="0.2">
      <c r="C3238" s="19"/>
      <c r="D3238" s="19"/>
    </row>
    <row r="3239" spans="3:4" x14ac:dyDescent="0.2">
      <c r="C3239" s="19"/>
      <c r="D3239" s="19"/>
    </row>
    <row r="3240" spans="3:4" x14ac:dyDescent="0.2">
      <c r="C3240" s="19"/>
      <c r="D3240" s="19"/>
    </row>
    <row r="3241" spans="3:4" x14ac:dyDescent="0.2">
      <c r="C3241" s="19"/>
      <c r="D3241" s="19"/>
    </row>
    <row r="3242" spans="3:4" x14ac:dyDescent="0.2">
      <c r="C3242" s="19"/>
      <c r="D3242" s="19"/>
    </row>
    <row r="3243" spans="3:4" x14ac:dyDescent="0.2">
      <c r="C3243" s="19"/>
      <c r="D3243" s="19"/>
    </row>
    <row r="3244" spans="3:4" x14ac:dyDescent="0.2">
      <c r="C3244" s="19"/>
      <c r="D3244" s="19"/>
    </row>
    <row r="3245" spans="3:4" x14ac:dyDescent="0.2">
      <c r="C3245" s="19"/>
      <c r="D3245" s="19"/>
    </row>
    <row r="3246" spans="3:4" x14ac:dyDescent="0.2">
      <c r="C3246" s="19"/>
      <c r="D3246" s="19"/>
    </row>
    <row r="3247" spans="3:4" x14ac:dyDescent="0.2">
      <c r="C3247" s="19"/>
      <c r="D3247" s="19"/>
    </row>
    <row r="3248" spans="3:4" x14ac:dyDescent="0.2">
      <c r="C3248" s="19"/>
      <c r="D3248" s="19"/>
    </row>
    <row r="3249" spans="3:4" x14ac:dyDescent="0.2">
      <c r="C3249" s="19"/>
      <c r="D3249" s="19"/>
    </row>
    <row r="3250" spans="3:4" x14ac:dyDescent="0.2">
      <c r="C3250" s="19"/>
      <c r="D3250" s="19"/>
    </row>
    <row r="3251" spans="3:4" x14ac:dyDescent="0.2">
      <c r="C3251" s="19"/>
      <c r="D3251" s="19"/>
    </row>
    <row r="3252" spans="3:4" x14ac:dyDescent="0.2">
      <c r="C3252" s="19"/>
      <c r="D3252" s="19"/>
    </row>
    <row r="3253" spans="3:4" x14ac:dyDescent="0.2">
      <c r="C3253" s="19"/>
      <c r="D3253" s="19"/>
    </row>
    <row r="3254" spans="3:4" x14ac:dyDescent="0.2">
      <c r="C3254" s="19"/>
      <c r="D3254" s="19"/>
    </row>
    <row r="3255" spans="3:4" x14ac:dyDescent="0.2">
      <c r="C3255" s="19"/>
      <c r="D3255" s="19"/>
    </row>
    <row r="3256" spans="3:4" x14ac:dyDescent="0.2">
      <c r="C3256" s="19"/>
      <c r="D3256" s="19"/>
    </row>
    <row r="3257" spans="3:4" x14ac:dyDescent="0.2">
      <c r="C3257" s="19"/>
      <c r="D3257" s="19"/>
    </row>
    <row r="3258" spans="3:4" x14ac:dyDescent="0.2">
      <c r="C3258" s="19"/>
      <c r="D3258" s="19"/>
    </row>
    <row r="3259" spans="3:4" x14ac:dyDescent="0.2">
      <c r="C3259" s="19"/>
      <c r="D3259" s="19"/>
    </row>
    <row r="3260" spans="3:4" x14ac:dyDescent="0.2">
      <c r="C3260" s="19"/>
      <c r="D3260" s="19"/>
    </row>
    <row r="3261" spans="3:4" x14ac:dyDescent="0.2">
      <c r="C3261" s="19"/>
      <c r="D3261" s="19"/>
    </row>
    <row r="3262" spans="3:4" x14ac:dyDescent="0.2">
      <c r="C3262" s="19"/>
      <c r="D3262" s="19"/>
    </row>
    <row r="3263" spans="3:4" x14ac:dyDescent="0.2">
      <c r="C3263" s="19"/>
      <c r="D3263" s="19"/>
    </row>
    <row r="3264" spans="3:4" x14ac:dyDescent="0.2">
      <c r="C3264" s="19"/>
      <c r="D3264" s="19"/>
    </row>
    <row r="3265" spans="3:4" x14ac:dyDescent="0.2">
      <c r="C3265" s="19"/>
      <c r="D3265" s="19"/>
    </row>
    <row r="3266" spans="3:4" x14ac:dyDescent="0.2">
      <c r="C3266" s="19"/>
      <c r="D3266" s="19"/>
    </row>
    <row r="3267" spans="3:4" x14ac:dyDescent="0.2">
      <c r="C3267" s="19"/>
      <c r="D3267" s="19"/>
    </row>
    <row r="3268" spans="3:4" x14ac:dyDescent="0.2">
      <c r="C3268" s="19"/>
      <c r="D3268" s="19"/>
    </row>
    <row r="3269" spans="3:4" x14ac:dyDescent="0.2">
      <c r="C3269" s="19"/>
      <c r="D3269" s="19"/>
    </row>
    <row r="3270" spans="3:4" x14ac:dyDescent="0.2">
      <c r="C3270" s="19"/>
      <c r="D3270" s="19"/>
    </row>
    <row r="3271" spans="3:4" x14ac:dyDescent="0.2">
      <c r="C3271" s="19"/>
      <c r="D3271" s="19"/>
    </row>
    <row r="3272" spans="3:4" x14ac:dyDescent="0.2">
      <c r="C3272" s="19"/>
      <c r="D3272" s="19"/>
    </row>
    <row r="3273" spans="3:4" x14ac:dyDescent="0.2">
      <c r="C3273" s="19"/>
      <c r="D3273" s="19"/>
    </row>
    <row r="3274" spans="3:4" x14ac:dyDescent="0.2">
      <c r="C3274" s="19"/>
      <c r="D3274" s="19"/>
    </row>
    <row r="3275" spans="3:4" x14ac:dyDescent="0.2">
      <c r="C3275" s="19"/>
      <c r="D3275" s="19"/>
    </row>
    <row r="3276" spans="3:4" x14ac:dyDescent="0.2">
      <c r="C3276" s="19"/>
      <c r="D3276" s="19"/>
    </row>
    <row r="3277" spans="3:4" x14ac:dyDescent="0.2">
      <c r="C3277" s="19"/>
      <c r="D3277" s="19"/>
    </row>
    <row r="3278" spans="3:4" x14ac:dyDescent="0.2">
      <c r="C3278" s="19"/>
      <c r="D3278" s="19"/>
    </row>
    <row r="3279" spans="3:4" x14ac:dyDescent="0.2">
      <c r="C3279" s="19"/>
      <c r="D3279" s="19"/>
    </row>
    <row r="3280" spans="3:4" x14ac:dyDescent="0.2">
      <c r="C3280" s="19"/>
      <c r="D3280" s="19"/>
    </row>
    <row r="3281" spans="3:4" x14ac:dyDescent="0.2">
      <c r="C3281" s="19"/>
      <c r="D3281" s="19"/>
    </row>
    <row r="3282" spans="3:4" x14ac:dyDescent="0.2">
      <c r="C3282" s="19"/>
      <c r="D3282" s="19"/>
    </row>
    <row r="3283" spans="3:4" x14ac:dyDescent="0.2">
      <c r="C3283" s="19"/>
      <c r="D3283" s="19"/>
    </row>
    <row r="3284" spans="3:4" x14ac:dyDescent="0.2">
      <c r="C3284" s="19"/>
      <c r="D3284" s="19"/>
    </row>
    <row r="3285" spans="3:4" x14ac:dyDescent="0.2">
      <c r="C3285" s="19"/>
      <c r="D3285" s="19"/>
    </row>
    <row r="3286" spans="3:4" x14ac:dyDescent="0.2">
      <c r="C3286" s="19"/>
      <c r="D3286" s="19"/>
    </row>
    <row r="3287" spans="3:4" x14ac:dyDescent="0.2">
      <c r="C3287" s="19"/>
      <c r="D3287" s="19"/>
    </row>
    <row r="3288" spans="3:4" x14ac:dyDescent="0.2">
      <c r="C3288" s="19"/>
      <c r="D3288" s="19"/>
    </row>
    <row r="3289" spans="3:4" x14ac:dyDescent="0.2">
      <c r="C3289" s="19"/>
      <c r="D3289" s="19"/>
    </row>
    <row r="3290" spans="3:4" x14ac:dyDescent="0.2">
      <c r="C3290" s="19"/>
      <c r="D3290" s="19"/>
    </row>
    <row r="3291" spans="3:4" x14ac:dyDescent="0.2">
      <c r="C3291" s="19"/>
      <c r="D3291" s="19"/>
    </row>
    <row r="3292" spans="3:4" x14ac:dyDescent="0.2">
      <c r="C3292" s="19"/>
      <c r="D3292" s="19"/>
    </row>
    <row r="3293" spans="3:4" x14ac:dyDescent="0.2">
      <c r="C3293" s="19"/>
      <c r="D3293" s="19"/>
    </row>
    <row r="3294" spans="3:4" x14ac:dyDescent="0.2">
      <c r="C3294" s="19"/>
      <c r="D3294" s="19"/>
    </row>
    <row r="3295" spans="3:4" x14ac:dyDescent="0.2">
      <c r="C3295" s="19"/>
      <c r="D3295" s="19"/>
    </row>
    <row r="3296" spans="3:4" x14ac:dyDescent="0.2">
      <c r="C3296" s="19"/>
      <c r="D3296" s="19"/>
    </row>
    <row r="3297" spans="3:4" x14ac:dyDescent="0.2">
      <c r="C3297" s="19"/>
      <c r="D3297" s="19"/>
    </row>
    <row r="3298" spans="3:4" x14ac:dyDescent="0.2">
      <c r="C3298" s="19"/>
      <c r="D3298" s="19"/>
    </row>
    <row r="3299" spans="3:4" x14ac:dyDescent="0.2">
      <c r="C3299" s="19"/>
      <c r="D3299" s="19"/>
    </row>
    <row r="3300" spans="3:4" x14ac:dyDescent="0.2">
      <c r="C3300" s="19"/>
      <c r="D3300" s="19"/>
    </row>
    <row r="3301" spans="3:4" x14ac:dyDescent="0.2">
      <c r="C3301" s="19"/>
      <c r="D3301" s="19"/>
    </row>
    <row r="3302" spans="3:4" x14ac:dyDescent="0.2">
      <c r="C3302" s="19"/>
      <c r="D3302" s="19"/>
    </row>
    <row r="3303" spans="3:4" x14ac:dyDescent="0.2">
      <c r="C3303" s="19"/>
      <c r="D3303" s="19"/>
    </row>
    <row r="3304" spans="3:4" x14ac:dyDescent="0.2">
      <c r="C3304" s="19"/>
      <c r="D3304" s="19"/>
    </row>
    <row r="3305" spans="3:4" x14ac:dyDescent="0.2">
      <c r="C3305" s="19"/>
      <c r="D3305" s="19"/>
    </row>
    <row r="3306" spans="3:4" x14ac:dyDescent="0.2">
      <c r="C3306" s="19"/>
      <c r="D3306" s="19"/>
    </row>
    <row r="3307" spans="3:4" x14ac:dyDescent="0.2">
      <c r="C3307" s="19"/>
      <c r="D3307" s="19"/>
    </row>
    <row r="3308" spans="3:4" x14ac:dyDescent="0.2">
      <c r="C3308" s="19"/>
      <c r="D3308" s="19"/>
    </row>
    <row r="3309" spans="3:4" x14ac:dyDescent="0.2">
      <c r="C3309" s="19"/>
      <c r="D3309" s="19"/>
    </row>
    <row r="3310" spans="3:4" x14ac:dyDescent="0.2">
      <c r="C3310" s="19"/>
      <c r="D3310" s="19"/>
    </row>
    <row r="3311" spans="3:4" x14ac:dyDescent="0.2">
      <c r="C3311" s="19"/>
      <c r="D3311" s="19"/>
    </row>
    <row r="3312" spans="3:4" x14ac:dyDescent="0.2">
      <c r="C3312" s="19"/>
      <c r="D3312" s="19"/>
    </row>
    <row r="3313" spans="3:4" x14ac:dyDescent="0.2">
      <c r="C3313" s="19"/>
      <c r="D3313" s="19"/>
    </row>
    <row r="3314" spans="3:4" x14ac:dyDescent="0.2">
      <c r="C3314" s="19"/>
      <c r="D3314" s="19"/>
    </row>
    <row r="3315" spans="3:4" x14ac:dyDescent="0.2">
      <c r="C3315" s="19"/>
      <c r="D3315" s="19"/>
    </row>
    <row r="3316" spans="3:4" x14ac:dyDescent="0.2">
      <c r="C3316" s="19"/>
      <c r="D3316" s="19"/>
    </row>
    <row r="3317" spans="3:4" x14ac:dyDescent="0.2">
      <c r="C3317" s="19"/>
      <c r="D3317" s="19"/>
    </row>
    <row r="3318" spans="3:4" x14ac:dyDescent="0.2">
      <c r="C3318" s="19"/>
      <c r="D3318" s="19"/>
    </row>
    <row r="3319" spans="3:4" x14ac:dyDescent="0.2">
      <c r="C3319" s="19"/>
      <c r="D3319" s="19"/>
    </row>
    <row r="3320" spans="3:4" x14ac:dyDescent="0.2">
      <c r="C3320" s="19"/>
      <c r="D3320" s="19"/>
    </row>
    <row r="3321" spans="3:4" x14ac:dyDescent="0.2">
      <c r="C3321" s="19"/>
      <c r="D3321" s="19"/>
    </row>
    <row r="3322" spans="3:4" x14ac:dyDescent="0.2">
      <c r="C3322" s="19"/>
      <c r="D3322" s="19"/>
    </row>
    <row r="3323" spans="3:4" x14ac:dyDescent="0.2">
      <c r="C3323" s="19"/>
      <c r="D3323" s="19"/>
    </row>
    <row r="3324" spans="3:4" x14ac:dyDescent="0.2">
      <c r="C3324" s="19"/>
      <c r="D3324" s="19"/>
    </row>
    <row r="3325" spans="3:4" x14ac:dyDescent="0.2">
      <c r="C3325" s="19"/>
      <c r="D3325" s="19"/>
    </row>
    <row r="3326" spans="3:4" x14ac:dyDescent="0.2">
      <c r="C3326" s="19"/>
      <c r="D3326" s="19"/>
    </row>
    <row r="3327" spans="3:4" x14ac:dyDescent="0.2">
      <c r="C3327" s="19"/>
      <c r="D3327" s="19"/>
    </row>
    <row r="3328" spans="3:4" x14ac:dyDescent="0.2">
      <c r="C3328" s="19"/>
      <c r="D3328" s="19"/>
    </row>
    <row r="3329" spans="3:4" x14ac:dyDescent="0.2">
      <c r="C3329" s="19"/>
      <c r="D3329" s="19"/>
    </row>
    <row r="3330" spans="3:4" x14ac:dyDescent="0.2">
      <c r="C3330" s="19"/>
      <c r="D3330" s="19"/>
    </row>
    <row r="3331" spans="3:4" x14ac:dyDescent="0.2">
      <c r="C3331" s="19"/>
      <c r="D3331" s="19"/>
    </row>
    <row r="3332" spans="3:4" x14ac:dyDescent="0.2">
      <c r="C3332" s="19"/>
      <c r="D3332" s="19"/>
    </row>
    <row r="3333" spans="3:4" x14ac:dyDescent="0.2">
      <c r="C3333" s="19"/>
      <c r="D3333" s="19"/>
    </row>
    <row r="3334" spans="3:4" x14ac:dyDescent="0.2">
      <c r="C3334" s="19"/>
      <c r="D3334" s="19"/>
    </row>
    <row r="3335" spans="3:4" x14ac:dyDescent="0.2">
      <c r="C3335" s="19"/>
      <c r="D3335" s="19"/>
    </row>
    <row r="3336" spans="3:4" x14ac:dyDescent="0.2">
      <c r="C3336" s="19"/>
      <c r="D3336" s="19"/>
    </row>
    <row r="3337" spans="3:4" x14ac:dyDescent="0.2">
      <c r="C3337" s="19"/>
      <c r="D3337" s="19"/>
    </row>
    <row r="3338" spans="3:4" x14ac:dyDescent="0.2">
      <c r="C3338" s="19"/>
      <c r="D3338" s="19"/>
    </row>
    <row r="3339" spans="3:4" x14ac:dyDescent="0.2">
      <c r="C3339" s="19"/>
      <c r="D3339" s="19"/>
    </row>
    <row r="3340" spans="3:4" x14ac:dyDescent="0.2">
      <c r="C3340" s="19"/>
      <c r="D3340" s="19"/>
    </row>
    <row r="3341" spans="3:4" x14ac:dyDescent="0.2">
      <c r="C3341" s="19"/>
      <c r="D3341" s="19"/>
    </row>
    <row r="3342" spans="3:4" x14ac:dyDescent="0.2">
      <c r="C3342" s="19"/>
      <c r="D3342" s="19"/>
    </row>
    <row r="3343" spans="3:4" x14ac:dyDescent="0.2">
      <c r="C3343" s="19"/>
      <c r="D3343" s="19"/>
    </row>
    <row r="3344" spans="3:4" x14ac:dyDescent="0.2">
      <c r="C3344" s="19"/>
      <c r="D3344" s="19"/>
    </row>
    <row r="3345" spans="3:4" x14ac:dyDescent="0.2">
      <c r="C3345" s="19"/>
      <c r="D3345" s="19"/>
    </row>
    <row r="3346" spans="3:4" x14ac:dyDescent="0.2">
      <c r="C3346" s="19"/>
      <c r="D3346" s="19"/>
    </row>
    <row r="3347" spans="3:4" x14ac:dyDescent="0.2">
      <c r="C3347" s="19"/>
      <c r="D3347" s="19"/>
    </row>
    <row r="3348" spans="3:4" x14ac:dyDescent="0.2">
      <c r="C3348" s="19"/>
      <c r="D3348" s="19"/>
    </row>
    <row r="3349" spans="3:4" x14ac:dyDescent="0.2">
      <c r="C3349" s="19"/>
      <c r="D3349" s="19"/>
    </row>
    <row r="3350" spans="3:4" x14ac:dyDescent="0.2">
      <c r="C3350" s="19"/>
      <c r="D3350" s="19"/>
    </row>
    <row r="3351" spans="3:4" x14ac:dyDescent="0.2">
      <c r="C3351" s="19"/>
      <c r="D3351" s="19"/>
    </row>
    <row r="3352" spans="3:4" x14ac:dyDescent="0.2">
      <c r="C3352" s="19"/>
      <c r="D3352" s="19"/>
    </row>
    <row r="3353" spans="3:4" x14ac:dyDescent="0.2">
      <c r="C3353" s="19"/>
      <c r="D3353" s="19"/>
    </row>
    <row r="3354" spans="3:4" x14ac:dyDescent="0.2">
      <c r="C3354" s="19"/>
      <c r="D3354" s="19"/>
    </row>
    <row r="3355" spans="3:4" x14ac:dyDescent="0.2">
      <c r="C3355" s="19"/>
      <c r="D3355" s="19"/>
    </row>
    <row r="3356" spans="3:4" x14ac:dyDescent="0.2">
      <c r="C3356" s="19"/>
      <c r="D3356" s="19"/>
    </row>
    <row r="3357" spans="3:4" x14ac:dyDescent="0.2">
      <c r="C3357" s="19"/>
      <c r="D3357" s="19"/>
    </row>
    <row r="3358" spans="3:4" x14ac:dyDescent="0.2">
      <c r="C3358" s="19"/>
      <c r="D3358" s="19"/>
    </row>
    <row r="3359" spans="3:4" x14ac:dyDescent="0.2">
      <c r="C3359" s="19"/>
      <c r="D3359" s="19"/>
    </row>
    <row r="3360" spans="3:4" x14ac:dyDescent="0.2">
      <c r="C3360" s="19"/>
      <c r="D3360" s="19"/>
    </row>
    <row r="3361" spans="3:4" x14ac:dyDescent="0.2">
      <c r="C3361" s="19"/>
      <c r="D3361" s="19"/>
    </row>
    <row r="3362" spans="3:4" x14ac:dyDescent="0.2">
      <c r="C3362" s="19"/>
      <c r="D3362" s="19"/>
    </row>
    <row r="3363" spans="3:4" x14ac:dyDescent="0.2">
      <c r="C3363" s="19"/>
      <c r="D3363" s="19"/>
    </row>
    <row r="3364" spans="3:4" x14ac:dyDescent="0.2">
      <c r="C3364" s="19"/>
      <c r="D3364" s="19"/>
    </row>
    <row r="3365" spans="3:4" x14ac:dyDescent="0.2">
      <c r="C3365" s="19"/>
      <c r="D3365" s="19"/>
    </row>
    <row r="3366" spans="3:4" x14ac:dyDescent="0.2">
      <c r="C3366" s="19"/>
      <c r="D3366" s="19"/>
    </row>
    <row r="3367" spans="3:4" x14ac:dyDescent="0.2">
      <c r="C3367" s="19"/>
      <c r="D3367" s="19"/>
    </row>
    <row r="3368" spans="3:4" x14ac:dyDescent="0.2">
      <c r="C3368" s="19"/>
      <c r="D3368" s="19"/>
    </row>
    <row r="3369" spans="3:4" x14ac:dyDescent="0.2">
      <c r="C3369" s="19"/>
      <c r="D3369" s="19"/>
    </row>
    <row r="3370" spans="3:4" x14ac:dyDescent="0.2">
      <c r="C3370" s="19"/>
      <c r="D3370" s="19"/>
    </row>
    <row r="3371" spans="3:4" x14ac:dyDescent="0.2">
      <c r="C3371" s="19"/>
      <c r="D3371" s="19"/>
    </row>
    <row r="3372" spans="3:4" x14ac:dyDescent="0.2">
      <c r="C3372" s="19"/>
      <c r="D3372" s="19"/>
    </row>
    <row r="3373" spans="3:4" x14ac:dyDescent="0.2">
      <c r="C3373" s="19"/>
      <c r="D3373" s="19"/>
    </row>
    <row r="3374" spans="3:4" x14ac:dyDescent="0.2">
      <c r="C3374" s="19"/>
      <c r="D3374" s="19"/>
    </row>
    <row r="3375" spans="3:4" x14ac:dyDescent="0.2">
      <c r="C3375" s="19"/>
      <c r="D3375" s="19"/>
    </row>
    <row r="3376" spans="3:4" x14ac:dyDescent="0.2">
      <c r="C3376" s="19"/>
      <c r="D3376" s="19"/>
    </row>
    <row r="3377" spans="3:4" x14ac:dyDescent="0.2">
      <c r="C3377" s="19"/>
      <c r="D3377" s="19"/>
    </row>
    <row r="3378" spans="3:4" x14ac:dyDescent="0.2">
      <c r="C3378" s="19"/>
      <c r="D3378" s="19"/>
    </row>
    <row r="3379" spans="3:4" x14ac:dyDescent="0.2">
      <c r="C3379" s="19"/>
      <c r="D3379" s="19"/>
    </row>
    <row r="3380" spans="3:4" x14ac:dyDescent="0.2">
      <c r="C3380" s="19"/>
      <c r="D3380" s="19"/>
    </row>
    <row r="3381" spans="3:4" x14ac:dyDescent="0.2">
      <c r="C3381" s="19"/>
      <c r="D3381" s="19"/>
    </row>
    <row r="3382" spans="3:4" x14ac:dyDescent="0.2">
      <c r="C3382" s="19"/>
      <c r="D3382" s="19"/>
    </row>
    <row r="3383" spans="3:4" x14ac:dyDescent="0.2">
      <c r="C3383" s="19"/>
      <c r="D3383" s="19"/>
    </row>
    <row r="3384" spans="3:4" x14ac:dyDescent="0.2">
      <c r="C3384" s="19"/>
      <c r="D3384" s="19"/>
    </row>
    <row r="3385" spans="3:4" x14ac:dyDescent="0.2">
      <c r="C3385" s="19"/>
      <c r="D3385" s="19"/>
    </row>
    <row r="3386" spans="3:4" x14ac:dyDescent="0.2">
      <c r="C3386" s="19"/>
      <c r="D3386" s="19"/>
    </row>
    <row r="3387" spans="3:4" x14ac:dyDescent="0.2">
      <c r="C3387" s="19"/>
      <c r="D3387" s="19"/>
    </row>
    <row r="3388" spans="3:4" x14ac:dyDescent="0.2">
      <c r="C3388" s="19"/>
      <c r="D3388" s="19"/>
    </row>
    <row r="3389" spans="3:4" x14ac:dyDescent="0.2">
      <c r="C3389" s="19"/>
      <c r="D3389" s="19"/>
    </row>
    <row r="3390" spans="3:4" x14ac:dyDescent="0.2">
      <c r="C3390" s="19"/>
      <c r="D3390" s="19"/>
    </row>
    <row r="3391" spans="3:4" x14ac:dyDescent="0.2">
      <c r="C3391" s="19"/>
      <c r="D3391" s="19"/>
    </row>
    <row r="3392" spans="3:4" x14ac:dyDescent="0.2">
      <c r="C3392" s="19"/>
      <c r="D3392" s="19"/>
    </row>
    <row r="3393" spans="3:4" x14ac:dyDescent="0.2">
      <c r="C3393" s="19"/>
      <c r="D3393" s="19"/>
    </row>
    <row r="3394" spans="3:4" x14ac:dyDescent="0.2">
      <c r="C3394" s="19"/>
      <c r="D3394" s="19"/>
    </row>
    <row r="3395" spans="3:4" x14ac:dyDescent="0.2">
      <c r="C3395" s="19"/>
      <c r="D3395" s="19"/>
    </row>
    <row r="3396" spans="3:4" x14ac:dyDescent="0.2">
      <c r="C3396" s="19"/>
      <c r="D3396" s="19"/>
    </row>
    <row r="3397" spans="3:4" x14ac:dyDescent="0.2">
      <c r="C3397" s="19"/>
      <c r="D3397" s="19"/>
    </row>
    <row r="3398" spans="3:4" x14ac:dyDescent="0.2">
      <c r="C3398" s="19"/>
      <c r="D3398" s="19"/>
    </row>
    <row r="3399" spans="3:4" x14ac:dyDescent="0.2">
      <c r="C3399" s="19"/>
      <c r="D3399" s="19"/>
    </row>
    <row r="3400" spans="3:4" x14ac:dyDescent="0.2">
      <c r="C3400" s="19"/>
      <c r="D3400" s="19"/>
    </row>
    <row r="3401" spans="3:4" x14ac:dyDescent="0.2">
      <c r="C3401" s="19"/>
      <c r="D3401" s="19"/>
    </row>
    <row r="3402" spans="3:4" x14ac:dyDescent="0.2">
      <c r="C3402" s="19"/>
      <c r="D3402" s="19"/>
    </row>
    <row r="3403" spans="3:4" x14ac:dyDescent="0.2">
      <c r="C3403" s="19"/>
      <c r="D3403" s="19"/>
    </row>
    <row r="3404" spans="3:4" x14ac:dyDescent="0.2">
      <c r="C3404" s="19"/>
      <c r="D3404" s="19"/>
    </row>
    <row r="3405" spans="3:4" x14ac:dyDescent="0.2">
      <c r="C3405" s="19"/>
      <c r="D3405" s="19"/>
    </row>
    <row r="3406" spans="3:4" x14ac:dyDescent="0.2">
      <c r="C3406" s="19"/>
      <c r="D3406" s="19"/>
    </row>
    <row r="3407" spans="3:4" x14ac:dyDescent="0.2">
      <c r="C3407" s="19"/>
      <c r="D3407" s="19"/>
    </row>
    <row r="3408" spans="3:4" x14ac:dyDescent="0.2">
      <c r="C3408" s="19"/>
      <c r="D3408" s="19"/>
    </row>
    <row r="3409" spans="3:4" x14ac:dyDescent="0.2">
      <c r="C3409" s="19"/>
      <c r="D3409" s="19"/>
    </row>
    <row r="3410" spans="3:4" x14ac:dyDescent="0.2">
      <c r="C3410" s="19"/>
      <c r="D3410" s="19"/>
    </row>
    <row r="3411" spans="3:4" x14ac:dyDescent="0.2">
      <c r="C3411" s="19"/>
      <c r="D3411" s="19"/>
    </row>
    <row r="3412" spans="3:4" x14ac:dyDescent="0.2">
      <c r="C3412" s="19"/>
      <c r="D3412" s="19"/>
    </row>
    <row r="3413" spans="3:4" x14ac:dyDescent="0.2">
      <c r="C3413" s="19"/>
      <c r="D3413" s="19"/>
    </row>
    <row r="3414" spans="3:4" x14ac:dyDescent="0.2">
      <c r="C3414" s="19"/>
      <c r="D3414" s="19"/>
    </row>
    <row r="3415" spans="3:4" x14ac:dyDescent="0.2">
      <c r="C3415" s="19"/>
      <c r="D3415" s="19"/>
    </row>
    <row r="3416" spans="3:4" x14ac:dyDescent="0.2">
      <c r="C3416" s="19"/>
      <c r="D3416" s="19"/>
    </row>
    <row r="3417" spans="3:4" x14ac:dyDescent="0.2">
      <c r="C3417" s="19"/>
      <c r="D3417" s="19"/>
    </row>
    <row r="3418" spans="3:4" x14ac:dyDescent="0.2">
      <c r="C3418" s="19"/>
      <c r="D3418" s="19"/>
    </row>
    <row r="3419" spans="3:4" x14ac:dyDescent="0.2">
      <c r="C3419" s="19"/>
      <c r="D3419" s="19"/>
    </row>
    <row r="3420" spans="3:4" x14ac:dyDescent="0.2">
      <c r="C3420" s="19"/>
      <c r="D3420" s="19"/>
    </row>
    <row r="3421" spans="3:4" x14ac:dyDescent="0.2">
      <c r="C3421" s="19"/>
      <c r="D3421" s="19"/>
    </row>
    <row r="3422" spans="3:4" x14ac:dyDescent="0.2">
      <c r="C3422" s="19"/>
      <c r="D3422" s="19"/>
    </row>
    <row r="3423" spans="3:4" x14ac:dyDescent="0.2">
      <c r="C3423" s="19"/>
      <c r="D3423" s="19"/>
    </row>
    <row r="3424" spans="3:4" x14ac:dyDescent="0.2">
      <c r="C3424" s="19"/>
      <c r="D3424" s="19"/>
    </row>
    <row r="3425" spans="3:4" x14ac:dyDescent="0.2">
      <c r="C3425" s="19"/>
      <c r="D3425" s="19"/>
    </row>
    <row r="3426" spans="3:4" x14ac:dyDescent="0.2">
      <c r="C3426" s="19"/>
      <c r="D3426" s="19"/>
    </row>
    <row r="3427" spans="3:4" x14ac:dyDescent="0.2">
      <c r="C3427" s="19"/>
      <c r="D3427" s="19"/>
    </row>
    <row r="3428" spans="3:4" x14ac:dyDescent="0.2">
      <c r="C3428" s="19"/>
      <c r="D3428" s="19"/>
    </row>
    <row r="3429" spans="3:4" x14ac:dyDescent="0.2">
      <c r="C3429" s="19"/>
      <c r="D3429" s="19"/>
    </row>
    <row r="3430" spans="3:4" x14ac:dyDescent="0.2">
      <c r="C3430" s="19"/>
      <c r="D3430" s="19"/>
    </row>
    <row r="3431" spans="3:4" x14ac:dyDescent="0.2">
      <c r="C3431" s="19"/>
      <c r="D3431" s="19"/>
    </row>
    <row r="3432" spans="3:4" x14ac:dyDescent="0.2">
      <c r="C3432" s="19"/>
      <c r="D3432" s="19"/>
    </row>
    <row r="3433" spans="3:4" x14ac:dyDescent="0.2">
      <c r="C3433" s="19"/>
      <c r="D3433" s="19"/>
    </row>
    <row r="3434" spans="3:4" x14ac:dyDescent="0.2">
      <c r="C3434" s="19"/>
      <c r="D3434" s="19"/>
    </row>
    <row r="3435" spans="3:4" x14ac:dyDescent="0.2">
      <c r="C3435" s="19"/>
      <c r="D3435" s="19"/>
    </row>
    <row r="3436" spans="3:4" x14ac:dyDescent="0.2">
      <c r="C3436" s="19"/>
      <c r="D3436" s="19"/>
    </row>
    <row r="3437" spans="3:4" x14ac:dyDescent="0.2">
      <c r="C3437" s="19"/>
      <c r="D3437" s="19"/>
    </row>
    <row r="3438" spans="3:4" x14ac:dyDescent="0.2">
      <c r="C3438" s="19"/>
      <c r="D3438" s="19"/>
    </row>
    <row r="3439" spans="3:4" x14ac:dyDescent="0.2">
      <c r="C3439" s="19"/>
      <c r="D3439" s="19"/>
    </row>
    <row r="3440" spans="3:4" x14ac:dyDescent="0.2">
      <c r="C3440" s="19"/>
      <c r="D3440" s="19"/>
    </row>
    <row r="3441" spans="3:4" x14ac:dyDescent="0.2">
      <c r="C3441" s="19"/>
      <c r="D3441" s="19"/>
    </row>
    <row r="3442" spans="3:4" x14ac:dyDescent="0.2">
      <c r="C3442" s="19"/>
      <c r="D3442" s="19"/>
    </row>
    <row r="3443" spans="3:4" x14ac:dyDescent="0.2">
      <c r="C3443" s="19"/>
      <c r="D3443" s="19"/>
    </row>
    <row r="3444" spans="3:4" x14ac:dyDescent="0.2">
      <c r="C3444" s="19"/>
      <c r="D3444" s="19"/>
    </row>
    <row r="3445" spans="3:4" x14ac:dyDescent="0.2">
      <c r="C3445" s="19"/>
      <c r="D3445" s="19"/>
    </row>
    <row r="3446" spans="3:4" x14ac:dyDescent="0.2">
      <c r="C3446" s="19"/>
      <c r="D3446" s="19"/>
    </row>
    <row r="3447" spans="3:4" x14ac:dyDescent="0.2">
      <c r="C3447" s="19"/>
      <c r="D3447" s="19"/>
    </row>
    <row r="3448" spans="3:4" x14ac:dyDescent="0.2">
      <c r="C3448" s="19"/>
      <c r="D3448" s="19"/>
    </row>
    <row r="3449" spans="3:4" x14ac:dyDescent="0.2">
      <c r="C3449" s="19"/>
      <c r="D3449" s="19"/>
    </row>
    <row r="3450" spans="3:4" x14ac:dyDescent="0.2">
      <c r="C3450" s="19"/>
      <c r="D3450" s="19"/>
    </row>
    <row r="3451" spans="3:4" x14ac:dyDescent="0.2">
      <c r="C3451" s="19"/>
      <c r="D3451" s="19"/>
    </row>
    <row r="3452" spans="3:4" x14ac:dyDescent="0.2">
      <c r="C3452" s="19"/>
      <c r="D3452" s="19"/>
    </row>
    <row r="3453" spans="3:4" x14ac:dyDescent="0.2">
      <c r="C3453" s="19"/>
      <c r="D3453" s="19"/>
    </row>
    <row r="3454" spans="3:4" x14ac:dyDescent="0.2">
      <c r="C3454" s="19"/>
      <c r="D3454" s="19"/>
    </row>
    <row r="3455" spans="3:4" x14ac:dyDescent="0.2">
      <c r="C3455" s="19"/>
      <c r="D3455" s="19"/>
    </row>
    <row r="3456" spans="3:4" x14ac:dyDescent="0.2">
      <c r="C3456" s="19"/>
      <c r="D3456" s="19"/>
    </row>
    <row r="3457" spans="3:4" x14ac:dyDescent="0.2">
      <c r="C3457" s="19"/>
      <c r="D3457" s="19"/>
    </row>
    <row r="3458" spans="3:4" x14ac:dyDescent="0.2">
      <c r="C3458" s="19"/>
      <c r="D3458" s="19"/>
    </row>
    <row r="3459" spans="3:4" x14ac:dyDescent="0.2">
      <c r="C3459" s="19"/>
      <c r="D3459" s="19"/>
    </row>
    <row r="3460" spans="3:4" x14ac:dyDescent="0.2">
      <c r="C3460" s="19"/>
      <c r="D3460" s="19"/>
    </row>
    <row r="3461" spans="3:4" x14ac:dyDescent="0.2">
      <c r="C3461" s="19"/>
      <c r="D3461" s="19"/>
    </row>
    <row r="3462" spans="3:4" x14ac:dyDescent="0.2">
      <c r="C3462" s="19"/>
      <c r="D3462" s="19"/>
    </row>
    <row r="3463" spans="3:4" x14ac:dyDescent="0.2">
      <c r="C3463" s="19"/>
      <c r="D3463" s="19"/>
    </row>
    <row r="3464" spans="3:4" x14ac:dyDescent="0.2">
      <c r="C3464" s="19"/>
      <c r="D3464" s="19"/>
    </row>
    <row r="3465" spans="3:4" x14ac:dyDescent="0.2">
      <c r="C3465" s="19"/>
      <c r="D3465" s="19"/>
    </row>
    <row r="3466" spans="3:4" x14ac:dyDescent="0.2">
      <c r="C3466" s="19"/>
      <c r="D3466" s="19"/>
    </row>
    <row r="3467" spans="3:4" x14ac:dyDescent="0.2">
      <c r="C3467" s="19"/>
      <c r="D3467" s="19"/>
    </row>
    <row r="3468" spans="3:4" x14ac:dyDescent="0.2">
      <c r="C3468" s="19"/>
      <c r="D3468" s="19"/>
    </row>
    <row r="3469" spans="3:4" x14ac:dyDescent="0.2">
      <c r="C3469" s="19"/>
      <c r="D3469" s="19"/>
    </row>
    <row r="3470" spans="3:4" x14ac:dyDescent="0.2">
      <c r="C3470" s="19"/>
      <c r="D3470" s="19"/>
    </row>
    <row r="3471" spans="3:4" x14ac:dyDescent="0.2">
      <c r="C3471" s="19"/>
      <c r="D3471" s="19"/>
    </row>
    <row r="3472" spans="3:4" x14ac:dyDescent="0.2">
      <c r="C3472" s="19"/>
      <c r="D3472" s="19"/>
    </row>
    <row r="3473" spans="3:4" x14ac:dyDescent="0.2">
      <c r="C3473" s="19"/>
      <c r="D3473" s="19"/>
    </row>
    <row r="3474" spans="3:4" x14ac:dyDescent="0.2">
      <c r="C3474" s="19"/>
      <c r="D3474" s="19"/>
    </row>
    <row r="3475" spans="3:4" x14ac:dyDescent="0.2">
      <c r="C3475" s="19"/>
      <c r="D3475" s="19"/>
    </row>
    <row r="3476" spans="3:4" x14ac:dyDescent="0.2">
      <c r="C3476" s="19"/>
      <c r="D3476" s="19"/>
    </row>
    <row r="3477" spans="3:4" x14ac:dyDescent="0.2">
      <c r="C3477" s="19"/>
      <c r="D3477" s="19"/>
    </row>
    <row r="3478" spans="3:4" x14ac:dyDescent="0.2">
      <c r="C3478" s="19"/>
      <c r="D3478" s="19"/>
    </row>
    <row r="3479" spans="3:4" x14ac:dyDescent="0.2">
      <c r="C3479" s="19"/>
      <c r="D3479" s="19"/>
    </row>
    <row r="3480" spans="3:4" x14ac:dyDescent="0.2">
      <c r="C3480" s="19"/>
      <c r="D3480" s="19"/>
    </row>
    <row r="3481" spans="3:4" x14ac:dyDescent="0.2">
      <c r="C3481" s="19"/>
      <c r="D3481" s="19"/>
    </row>
    <row r="3482" spans="3:4" x14ac:dyDescent="0.2">
      <c r="C3482" s="19"/>
      <c r="D3482" s="19"/>
    </row>
    <row r="3483" spans="3:4" x14ac:dyDescent="0.2">
      <c r="C3483" s="19"/>
      <c r="D3483" s="19"/>
    </row>
    <row r="3484" spans="3:4" x14ac:dyDescent="0.2">
      <c r="C3484" s="19"/>
      <c r="D3484" s="19"/>
    </row>
    <row r="3485" spans="3:4" x14ac:dyDescent="0.2">
      <c r="C3485" s="19"/>
      <c r="D3485" s="19"/>
    </row>
    <row r="3486" spans="3:4" x14ac:dyDescent="0.2">
      <c r="C3486" s="19"/>
      <c r="D3486" s="19"/>
    </row>
    <row r="3487" spans="3:4" x14ac:dyDescent="0.2">
      <c r="C3487" s="19"/>
      <c r="D3487" s="19"/>
    </row>
    <row r="3488" spans="3:4" x14ac:dyDescent="0.2">
      <c r="C3488" s="19"/>
      <c r="D3488" s="19"/>
    </row>
    <row r="3489" spans="3:4" x14ac:dyDescent="0.2">
      <c r="C3489" s="19"/>
      <c r="D3489" s="19"/>
    </row>
    <row r="3490" spans="3:4" x14ac:dyDescent="0.2">
      <c r="C3490" s="19"/>
      <c r="D3490" s="19"/>
    </row>
    <row r="3491" spans="3:4" x14ac:dyDescent="0.2">
      <c r="C3491" s="19"/>
      <c r="D3491" s="19"/>
    </row>
    <row r="3492" spans="3:4" x14ac:dyDescent="0.2">
      <c r="C3492" s="19"/>
      <c r="D3492" s="19"/>
    </row>
    <row r="3493" spans="3:4" x14ac:dyDescent="0.2">
      <c r="C3493" s="19"/>
      <c r="D3493" s="19"/>
    </row>
    <row r="3494" spans="3:4" x14ac:dyDescent="0.2">
      <c r="C3494" s="19"/>
      <c r="D3494" s="19"/>
    </row>
    <row r="3495" spans="3:4" x14ac:dyDescent="0.2">
      <c r="C3495" s="19"/>
      <c r="D3495" s="19"/>
    </row>
    <row r="3496" spans="3:4" x14ac:dyDescent="0.2">
      <c r="C3496" s="19"/>
      <c r="D3496" s="19"/>
    </row>
    <row r="3497" spans="3:4" x14ac:dyDescent="0.2">
      <c r="C3497" s="19"/>
      <c r="D3497" s="19"/>
    </row>
    <row r="3498" spans="3:4" x14ac:dyDescent="0.2">
      <c r="C3498" s="19"/>
      <c r="D3498" s="19"/>
    </row>
    <row r="3499" spans="3:4" x14ac:dyDescent="0.2">
      <c r="C3499" s="19"/>
      <c r="D3499" s="19"/>
    </row>
    <row r="3500" spans="3:4" x14ac:dyDescent="0.2">
      <c r="C3500" s="19"/>
      <c r="D3500" s="19"/>
    </row>
    <row r="3501" spans="3:4" x14ac:dyDescent="0.2">
      <c r="C3501" s="19"/>
      <c r="D3501" s="19"/>
    </row>
    <row r="3502" spans="3:4" x14ac:dyDescent="0.2">
      <c r="C3502" s="19"/>
      <c r="D3502" s="19"/>
    </row>
    <row r="3503" spans="3:4" x14ac:dyDescent="0.2">
      <c r="C3503" s="19"/>
      <c r="D3503" s="19"/>
    </row>
    <row r="3504" spans="3:4" x14ac:dyDescent="0.2">
      <c r="C3504" s="19"/>
      <c r="D3504" s="19"/>
    </row>
    <row r="3505" spans="3:4" x14ac:dyDescent="0.2">
      <c r="C3505" s="19"/>
      <c r="D3505" s="19"/>
    </row>
    <row r="3506" spans="3:4" x14ac:dyDescent="0.2">
      <c r="C3506" s="19"/>
      <c r="D3506" s="19"/>
    </row>
    <row r="3507" spans="3:4" x14ac:dyDescent="0.2">
      <c r="C3507" s="19"/>
      <c r="D3507" s="19"/>
    </row>
    <row r="3508" spans="3:4" x14ac:dyDescent="0.2">
      <c r="C3508" s="19"/>
      <c r="D3508" s="19"/>
    </row>
    <row r="3509" spans="3:4" x14ac:dyDescent="0.2">
      <c r="C3509" s="19"/>
      <c r="D3509" s="19"/>
    </row>
    <row r="3510" spans="3:4" x14ac:dyDescent="0.2">
      <c r="C3510" s="19"/>
      <c r="D3510" s="19"/>
    </row>
    <row r="3511" spans="3:4" x14ac:dyDescent="0.2">
      <c r="C3511" s="19"/>
      <c r="D3511" s="19"/>
    </row>
    <row r="3512" spans="3:4" x14ac:dyDescent="0.2">
      <c r="C3512" s="19"/>
      <c r="D3512" s="19"/>
    </row>
    <row r="3513" spans="3:4" x14ac:dyDescent="0.2">
      <c r="C3513" s="19"/>
      <c r="D3513" s="19"/>
    </row>
    <row r="3514" spans="3:4" x14ac:dyDescent="0.2">
      <c r="C3514" s="19"/>
      <c r="D3514" s="19"/>
    </row>
    <row r="3515" spans="3:4" x14ac:dyDescent="0.2">
      <c r="C3515" s="19"/>
      <c r="D3515" s="19"/>
    </row>
    <row r="3516" spans="3:4" x14ac:dyDescent="0.2">
      <c r="C3516" s="19"/>
      <c r="D3516" s="19"/>
    </row>
    <row r="3517" spans="3:4" x14ac:dyDescent="0.2">
      <c r="C3517" s="19"/>
      <c r="D3517" s="19"/>
    </row>
    <row r="3518" spans="3:4" x14ac:dyDescent="0.2">
      <c r="C3518" s="19"/>
      <c r="D3518" s="19"/>
    </row>
    <row r="3519" spans="3:4" x14ac:dyDescent="0.2">
      <c r="C3519" s="19"/>
      <c r="D3519" s="19"/>
    </row>
    <row r="3520" spans="3:4" x14ac:dyDescent="0.2">
      <c r="C3520" s="19"/>
      <c r="D3520" s="19"/>
    </row>
    <row r="3521" spans="3:4" x14ac:dyDescent="0.2">
      <c r="C3521" s="19"/>
      <c r="D3521" s="19"/>
    </row>
    <row r="3522" spans="3:4" x14ac:dyDescent="0.2">
      <c r="C3522" s="19"/>
      <c r="D3522" s="19"/>
    </row>
    <row r="3523" spans="3:4" x14ac:dyDescent="0.2">
      <c r="C3523" s="19"/>
      <c r="D3523" s="19"/>
    </row>
    <row r="3524" spans="3:4" x14ac:dyDescent="0.2">
      <c r="C3524" s="19"/>
      <c r="D3524" s="19"/>
    </row>
    <row r="3525" spans="3:4" x14ac:dyDescent="0.2">
      <c r="C3525" s="19"/>
      <c r="D3525" s="19"/>
    </row>
    <row r="3526" spans="3:4" x14ac:dyDescent="0.2">
      <c r="C3526" s="19"/>
      <c r="D3526" s="19"/>
    </row>
    <row r="3527" spans="3:4" x14ac:dyDescent="0.2">
      <c r="C3527" s="19"/>
      <c r="D3527" s="19"/>
    </row>
    <row r="3528" spans="3:4" x14ac:dyDescent="0.2">
      <c r="C3528" s="19"/>
      <c r="D3528" s="19"/>
    </row>
    <row r="3529" spans="3:4" x14ac:dyDescent="0.2">
      <c r="C3529" s="19"/>
      <c r="D3529" s="19"/>
    </row>
    <row r="3530" spans="3:4" x14ac:dyDescent="0.2">
      <c r="C3530" s="19"/>
      <c r="D3530" s="19"/>
    </row>
    <row r="3531" spans="3:4" x14ac:dyDescent="0.2">
      <c r="C3531" s="19"/>
      <c r="D3531" s="19"/>
    </row>
    <row r="3532" spans="3:4" x14ac:dyDescent="0.2">
      <c r="C3532" s="19"/>
      <c r="D3532" s="19"/>
    </row>
    <row r="3533" spans="3:4" x14ac:dyDescent="0.2">
      <c r="C3533" s="19"/>
      <c r="D3533" s="19"/>
    </row>
    <row r="3534" spans="3:4" x14ac:dyDescent="0.2">
      <c r="C3534" s="19"/>
      <c r="D3534" s="19"/>
    </row>
    <row r="3535" spans="3:4" x14ac:dyDescent="0.2">
      <c r="C3535" s="19"/>
      <c r="D3535" s="19"/>
    </row>
    <row r="3536" spans="3:4" x14ac:dyDescent="0.2">
      <c r="C3536" s="19"/>
      <c r="D3536" s="19"/>
    </row>
    <row r="3537" spans="3:4" x14ac:dyDescent="0.2">
      <c r="C3537" s="19"/>
      <c r="D3537" s="19"/>
    </row>
    <row r="3538" spans="3:4" x14ac:dyDescent="0.2">
      <c r="C3538" s="19"/>
      <c r="D3538" s="19"/>
    </row>
    <row r="3539" spans="3:4" x14ac:dyDescent="0.2">
      <c r="C3539" s="19"/>
      <c r="D3539" s="19"/>
    </row>
    <row r="3540" spans="3:4" x14ac:dyDescent="0.2">
      <c r="C3540" s="19"/>
      <c r="D3540" s="19"/>
    </row>
    <row r="3541" spans="3:4" x14ac:dyDescent="0.2">
      <c r="C3541" s="19"/>
      <c r="D3541" s="19"/>
    </row>
    <row r="3542" spans="3:4" x14ac:dyDescent="0.2">
      <c r="C3542" s="19"/>
      <c r="D3542" s="19"/>
    </row>
    <row r="3543" spans="3:4" x14ac:dyDescent="0.2">
      <c r="C3543" s="19"/>
      <c r="D3543" s="19"/>
    </row>
    <row r="3544" spans="3:4" x14ac:dyDescent="0.2">
      <c r="C3544" s="19"/>
      <c r="D3544" s="19"/>
    </row>
    <row r="3545" spans="3:4" x14ac:dyDescent="0.2">
      <c r="C3545" s="19"/>
      <c r="D3545" s="19"/>
    </row>
    <row r="3546" spans="3:4" x14ac:dyDescent="0.2">
      <c r="C3546" s="19"/>
      <c r="D3546" s="19"/>
    </row>
    <row r="3547" spans="3:4" x14ac:dyDescent="0.2">
      <c r="C3547" s="19"/>
      <c r="D3547" s="19"/>
    </row>
    <row r="3548" spans="3:4" x14ac:dyDescent="0.2">
      <c r="C3548" s="19"/>
      <c r="D3548" s="19"/>
    </row>
    <row r="3549" spans="3:4" x14ac:dyDescent="0.2">
      <c r="C3549" s="19"/>
      <c r="D3549" s="19"/>
    </row>
    <row r="3550" spans="3:4" x14ac:dyDescent="0.2">
      <c r="C3550" s="19"/>
      <c r="D3550" s="19"/>
    </row>
    <row r="3551" spans="3:4" x14ac:dyDescent="0.2">
      <c r="C3551" s="19"/>
      <c r="D3551" s="19"/>
    </row>
    <row r="3552" spans="3:4" x14ac:dyDescent="0.2">
      <c r="C3552" s="19"/>
      <c r="D3552" s="19"/>
    </row>
    <row r="3553" spans="3:4" x14ac:dyDescent="0.2">
      <c r="C3553" s="19"/>
      <c r="D3553" s="19"/>
    </row>
    <row r="3554" spans="3:4" x14ac:dyDescent="0.2">
      <c r="C3554" s="19"/>
      <c r="D3554" s="19"/>
    </row>
    <row r="3555" spans="3:4" x14ac:dyDescent="0.2">
      <c r="C3555" s="19"/>
      <c r="D3555" s="19"/>
    </row>
    <row r="3556" spans="3:4" x14ac:dyDescent="0.2">
      <c r="C3556" s="19"/>
      <c r="D3556" s="19"/>
    </row>
    <row r="3557" spans="3:4" x14ac:dyDescent="0.2">
      <c r="C3557" s="19"/>
      <c r="D3557" s="19"/>
    </row>
    <row r="3558" spans="3:4" x14ac:dyDescent="0.2">
      <c r="C3558" s="19"/>
      <c r="D3558" s="19"/>
    </row>
    <row r="3559" spans="3:4" x14ac:dyDescent="0.2">
      <c r="C3559" s="19"/>
      <c r="D3559" s="19"/>
    </row>
    <row r="3560" spans="3:4" x14ac:dyDescent="0.2">
      <c r="C3560" s="19"/>
      <c r="D3560" s="19"/>
    </row>
    <row r="3561" spans="3:4" x14ac:dyDescent="0.2">
      <c r="C3561" s="19"/>
      <c r="D3561" s="19"/>
    </row>
    <row r="3562" spans="3:4" x14ac:dyDescent="0.2">
      <c r="C3562" s="19"/>
      <c r="D3562" s="19"/>
    </row>
    <row r="3563" spans="3:4" x14ac:dyDescent="0.2">
      <c r="C3563" s="19"/>
      <c r="D3563" s="19"/>
    </row>
    <row r="3564" spans="3:4" x14ac:dyDescent="0.2">
      <c r="C3564" s="19"/>
      <c r="D3564" s="19"/>
    </row>
    <row r="3565" spans="3:4" x14ac:dyDescent="0.2">
      <c r="C3565" s="19"/>
      <c r="D3565" s="19"/>
    </row>
    <row r="3566" spans="3:4" x14ac:dyDescent="0.2">
      <c r="C3566" s="19"/>
      <c r="D3566" s="19"/>
    </row>
    <row r="3567" spans="3:4" x14ac:dyDescent="0.2">
      <c r="C3567" s="19"/>
      <c r="D3567" s="19"/>
    </row>
    <row r="3568" spans="3:4" x14ac:dyDescent="0.2">
      <c r="C3568" s="19"/>
      <c r="D3568" s="19"/>
    </row>
    <row r="3569" spans="3:4" x14ac:dyDescent="0.2">
      <c r="C3569" s="19"/>
      <c r="D3569" s="19"/>
    </row>
    <row r="3570" spans="3:4" x14ac:dyDescent="0.2">
      <c r="C3570" s="19"/>
      <c r="D3570" s="19"/>
    </row>
    <row r="3571" spans="3:4" x14ac:dyDescent="0.2">
      <c r="C3571" s="19"/>
      <c r="D3571" s="19"/>
    </row>
    <row r="3572" spans="3:4" x14ac:dyDescent="0.2">
      <c r="C3572" s="19"/>
      <c r="D3572" s="19"/>
    </row>
    <row r="3573" spans="3:4" x14ac:dyDescent="0.2">
      <c r="C3573" s="19"/>
      <c r="D3573" s="19"/>
    </row>
    <row r="3574" spans="3:4" x14ac:dyDescent="0.2">
      <c r="C3574" s="19"/>
      <c r="D3574" s="19"/>
    </row>
    <row r="3575" spans="3:4" x14ac:dyDescent="0.2">
      <c r="C3575" s="19"/>
      <c r="D3575" s="19"/>
    </row>
    <row r="3576" spans="3:4" x14ac:dyDescent="0.2">
      <c r="C3576" s="19"/>
      <c r="D3576" s="19"/>
    </row>
    <row r="3577" spans="3:4" x14ac:dyDescent="0.2">
      <c r="C3577" s="19"/>
      <c r="D3577" s="19"/>
    </row>
    <row r="3578" spans="3:4" x14ac:dyDescent="0.2">
      <c r="C3578" s="19"/>
      <c r="D3578" s="19"/>
    </row>
    <row r="3579" spans="3:4" x14ac:dyDescent="0.2">
      <c r="C3579" s="19"/>
      <c r="D3579" s="19"/>
    </row>
    <row r="3580" spans="3:4" x14ac:dyDescent="0.2">
      <c r="C3580" s="19"/>
      <c r="D3580" s="19"/>
    </row>
    <row r="3581" spans="3:4" x14ac:dyDescent="0.2">
      <c r="C3581" s="19"/>
      <c r="D3581" s="19"/>
    </row>
    <row r="3582" spans="3:4" x14ac:dyDescent="0.2">
      <c r="C3582" s="19"/>
      <c r="D3582" s="19"/>
    </row>
    <row r="3583" spans="3:4" x14ac:dyDescent="0.2">
      <c r="C3583" s="19"/>
      <c r="D3583" s="19"/>
    </row>
    <row r="3584" spans="3:4" x14ac:dyDescent="0.2">
      <c r="C3584" s="19"/>
      <c r="D3584" s="19"/>
    </row>
    <row r="3585" spans="3:4" x14ac:dyDescent="0.2">
      <c r="C3585" s="19"/>
      <c r="D3585" s="19"/>
    </row>
    <row r="3586" spans="3:4" x14ac:dyDescent="0.2">
      <c r="C3586" s="19"/>
      <c r="D3586" s="19"/>
    </row>
    <row r="3587" spans="3:4" x14ac:dyDescent="0.2">
      <c r="C3587" s="19"/>
      <c r="D3587" s="19"/>
    </row>
    <row r="3588" spans="3:4" x14ac:dyDescent="0.2">
      <c r="C3588" s="19"/>
      <c r="D3588" s="19"/>
    </row>
    <row r="3589" spans="3:4" x14ac:dyDescent="0.2">
      <c r="C3589" s="19"/>
      <c r="D3589" s="19"/>
    </row>
    <row r="3590" spans="3:4" x14ac:dyDescent="0.2">
      <c r="C3590" s="19"/>
      <c r="D3590" s="19"/>
    </row>
    <row r="3591" spans="3:4" x14ac:dyDescent="0.2">
      <c r="C3591" s="19"/>
      <c r="D3591" s="19"/>
    </row>
    <row r="3592" spans="3:4" x14ac:dyDescent="0.2">
      <c r="C3592" s="19"/>
      <c r="D3592" s="19"/>
    </row>
    <row r="3593" spans="3:4" x14ac:dyDescent="0.2">
      <c r="C3593" s="19"/>
      <c r="D3593" s="19"/>
    </row>
    <row r="3594" spans="3:4" x14ac:dyDescent="0.2">
      <c r="C3594" s="19"/>
      <c r="D3594" s="19"/>
    </row>
    <row r="3595" spans="3:4" x14ac:dyDescent="0.2">
      <c r="C3595" s="19"/>
      <c r="D3595" s="19"/>
    </row>
    <row r="3596" spans="3:4" x14ac:dyDescent="0.2">
      <c r="C3596" s="19"/>
      <c r="D3596" s="19"/>
    </row>
    <row r="3597" spans="3:4" x14ac:dyDescent="0.2">
      <c r="C3597" s="19"/>
      <c r="D3597" s="19"/>
    </row>
    <row r="3598" spans="3:4" x14ac:dyDescent="0.2">
      <c r="C3598" s="19"/>
      <c r="D3598" s="19"/>
    </row>
    <row r="3599" spans="3:4" x14ac:dyDescent="0.2">
      <c r="C3599" s="19"/>
      <c r="D3599" s="19"/>
    </row>
    <row r="3600" spans="3:4" x14ac:dyDescent="0.2">
      <c r="C3600" s="19"/>
      <c r="D3600" s="19"/>
    </row>
    <row r="3601" spans="3:4" x14ac:dyDescent="0.2">
      <c r="C3601" s="19"/>
      <c r="D3601" s="19"/>
    </row>
    <row r="3602" spans="3:4" x14ac:dyDescent="0.2">
      <c r="C3602" s="19"/>
      <c r="D3602" s="19"/>
    </row>
    <row r="3603" spans="3:4" x14ac:dyDescent="0.2">
      <c r="C3603" s="19"/>
      <c r="D3603" s="19"/>
    </row>
    <row r="3604" spans="3:4" x14ac:dyDescent="0.2">
      <c r="C3604" s="19"/>
      <c r="D3604" s="19"/>
    </row>
    <row r="3605" spans="3:4" x14ac:dyDescent="0.2">
      <c r="C3605" s="19"/>
      <c r="D3605" s="19"/>
    </row>
    <row r="3606" spans="3:4" x14ac:dyDescent="0.2">
      <c r="C3606" s="19"/>
      <c r="D3606" s="19"/>
    </row>
    <row r="3607" spans="3:4" x14ac:dyDescent="0.2">
      <c r="C3607" s="19"/>
      <c r="D3607" s="19"/>
    </row>
    <row r="3608" spans="3:4" x14ac:dyDescent="0.2">
      <c r="C3608" s="19"/>
      <c r="D3608" s="19"/>
    </row>
    <row r="3609" spans="3:4" x14ac:dyDescent="0.2">
      <c r="C3609" s="19"/>
      <c r="D3609" s="19"/>
    </row>
    <row r="3610" spans="3:4" x14ac:dyDescent="0.2">
      <c r="C3610" s="19"/>
      <c r="D3610" s="19"/>
    </row>
    <row r="3611" spans="3:4" x14ac:dyDescent="0.2">
      <c r="C3611" s="19"/>
      <c r="D3611" s="19"/>
    </row>
    <row r="3612" spans="3:4" x14ac:dyDescent="0.2">
      <c r="C3612" s="19"/>
      <c r="D3612" s="19"/>
    </row>
    <row r="3613" spans="3:4" x14ac:dyDescent="0.2">
      <c r="C3613" s="19"/>
      <c r="D3613" s="19"/>
    </row>
    <row r="3614" spans="3:4" x14ac:dyDescent="0.2">
      <c r="C3614" s="19"/>
      <c r="D3614" s="19"/>
    </row>
    <row r="3615" spans="3:4" x14ac:dyDescent="0.2">
      <c r="C3615" s="19"/>
      <c r="D3615" s="19"/>
    </row>
    <row r="3616" spans="3:4" x14ac:dyDescent="0.2">
      <c r="C3616" s="19"/>
      <c r="D3616" s="19"/>
    </row>
    <row r="3617" spans="3:4" x14ac:dyDescent="0.2">
      <c r="C3617" s="19"/>
      <c r="D3617" s="19"/>
    </row>
    <row r="3618" spans="3:4" x14ac:dyDescent="0.2">
      <c r="C3618" s="19"/>
      <c r="D3618" s="19"/>
    </row>
    <row r="3619" spans="3:4" x14ac:dyDescent="0.2">
      <c r="C3619" s="19"/>
      <c r="D3619" s="19"/>
    </row>
    <row r="3620" spans="3:4" x14ac:dyDescent="0.2">
      <c r="C3620" s="19"/>
      <c r="D3620" s="19"/>
    </row>
    <row r="3621" spans="3:4" x14ac:dyDescent="0.2">
      <c r="C3621" s="19"/>
      <c r="D3621" s="19"/>
    </row>
    <row r="3622" spans="3:4" x14ac:dyDescent="0.2">
      <c r="C3622" s="19"/>
      <c r="D3622" s="19"/>
    </row>
    <row r="3623" spans="3:4" x14ac:dyDescent="0.2">
      <c r="C3623" s="19"/>
      <c r="D3623" s="19"/>
    </row>
    <row r="3624" spans="3:4" x14ac:dyDescent="0.2">
      <c r="C3624" s="19"/>
      <c r="D3624" s="19"/>
    </row>
    <row r="3625" spans="3:4" x14ac:dyDescent="0.2">
      <c r="C3625" s="19"/>
      <c r="D3625" s="19"/>
    </row>
    <row r="3626" spans="3:4" x14ac:dyDescent="0.2">
      <c r="C3626" s="19"/>
      <c r="D3626" s="19"/>
    </row>
    <row r="3627" spans="3:4" x14ac:dyDescent="0.2">
      <c r="C3627" s="19"/>
      <c r="D3627" s="19"/>
    </row>
    <row r="3628" spans="3:4" x14ac:dyDescent="0.2">
      <c r="C3628" s="19"/>
      <c r="D3628" s="19"/>
    </row>
    <row r="3629" spans="3:4" x14ac:dyDescent="0.2">
      <c r="C3629" s="19"/>
      <c r="D3629" s="19"/>
    </row>
    <row r="3630" spans="3:4" x14ac:dyDescent="0.2">
      <c r="C3630" s="19"/>
      <c r="D3630" s="19"/>
    </row>
    <row r="3631" spans="3:4" x14ac:dyDescent="0.2">
      <c r="C3631" s="19"/>
      <c r="D3631" s="19"/>
    </row>
    <row r="3632" spans="3:4" x14ac:dyDescent="0.2">
      <c r="C3632" s="19"/>
      <c r="D3632" s="19"/>
    </row>
    <row r="3633" spans="3:4" x14ac:dyDescent="0.2">
      <c r="C3633" s="19"/>
      <c r="D3633" s="19"/>
    </row>
    <row r="3634" spans="3:4" x14ac:dyDescent="0.2">
      <c r="C3634" s="19"/>
      <c r="D3634" s="19"/>
    </row>
    <row r="3635" spans="3:4" x14ac:dyDescent="0.2">
      <c r="C3635" s="19"/>
      <c r="D3635" s="19"/>
    </row>
    <row r="3636" spans="3:4" x14ac:dyDescent="0.2">
      <c r="C3636" s="19"/>
      <c r="D3636" s="19"/>
    </row>
    <row r="3637" spans="3:4" x14ac:dyDescent="0.2">
      <c r="C3637" s="19"/>
      <c r="D3637" s="19"/>
    </row>
    <row r="3638" spans="3:4" x14ac:dyDescent="0.2">
      <c r="C3638" s="19"/>
      <c r="D3638" s="19"/>
    </row>
    <row r="3639" spans="3:4" x14ac:dyDescent="0.2">
      <c r="C3639" s="19"/>
      <c r="D3639" s="19"/>
    </row>
    <row r="3640" spans="3:4" x14ac:dyDescent="0.2">
      <c r="C3640" s="19"/>
      <c r="D3640" s="19"/>
    </row>
    <row r="3641" spans="3:4" x14ac:dyDescent="0.2">
      <c r="C3641" s="19"/>
      <c r="D3641" s="19"/>
    </row>
    <row r="3642" spans="3:4" x14ac:dyDescent="0.2">
      <c r="C3642" s="19"/>
      <c r="D3642" s="19"/>
    </row>
    <row r="3643" spans="3:4" x14ac:dyDescent="0.2">
      <c r="C3643" s="19"/>
      <c r="D3643" s="19"/>
    </row>
    <row r="3644" spans="3:4" x14ac:dyDescent="0.2">
      <c r="C3644" s="19"/>
      <c r="D3644" s="19"/>
    </row>
    <row r="3645" spans="3:4" x14ac:dyDescent="0.2">
      <c r="C3645" s="19"/>
      <c r="D3645" s="19"/>
    </row>
    <row r="3646" spans="3:4" x14ac:dyDescent="0.2">
      <c r="C3646" s="19"/>
      <c r="D3646" s="19"/>
    </row>
    <row r="3647" spans="3:4" x14ac:dyDescent="0.2">
      <c r="C3647" s="19"/>
      <c r="D3647" s="19"/>
    </row>
    <row r="3648" spans="3:4" x14ac:dyDescent="0.2">
      <c r="C3648" s="19"/>
      <c r="D3648" s="19"/>
    </row>
    <row r="3649" spans="3:4" x14ac:dyDescent="0.2">
      <c r="C3649" s="19"/>
      <c r="D3649" s="19"/>
    </row>
    <row r="3650" spans="3:4" x14ac:dyDescent="0.2">
      <c r="C3650" s="19"/>
      <c r="D3650" s="19"/>
    </row>
    <row r="3651" spans="3:4" x14ac:dyDescent="0.2">
      <c r="C3651" s="19"/>
      <c r="D3651" s="19"/>
    </row>
    <row r="3652" spans="3:4" x14ac:dyDescent="0.2">
      <c r="C3652" s="19"/>
      <c r="D3652" s="19"/>
    </row>
    <row r="3653" spans="3:4" x14ac:dyDescent="0.2">
      <c r="C3653" s="19"/>
      <c r="D3653" s="19"/>
    </row>
    <row r="3654" spans="3:4" x14ac:dyDescent="0.2">
      <c r="C3654" s="19"/>
      <c r="D3654" s="19"/>
    </row>
    <row r="3655" spans="3:4" x14ac:dyDescent="0.2">
      <c r="C3655" s="19"/>
      <c r="D3655" s="19"/>
    </row>
    <row r="3656" spans="3:4" x14ac:dyDescent="0.2">
      <c r="C3656" s="19"/>
      <c r="D3656" s="19"/>
    </row>
    <row r="3657" spans="3:4" x14ac:dyDescent="0.2">
      <c r="C3657" s="19"/>
      <c r="D3657" s="19"/>
    </row>
    <row r="3658" spans="3:4" x14ac:dyDescent="0.2">
      <c r="C3658" s="19"/>
      <c r="D3658" s="19"/>
    </row>
    <row r="3659" spans="3:4" x14ac:dyDescent="0.2">
      <c r="C3659" s="19"/>
      <c r="D3659" s="19"/>
    </row>
    <row r="3660" spans="3:4" x14ac:dyDescent="0.2">
      <c r="C3660" s="19"/>
      <c r="D3660" s="19"/>
    </row>
    <row r="3661" spans="3:4" x14ac:dyDescent="0.2">
      <c r="C3661" s="19"/>
      <c r="D3661" s="19"/>
    </row>
    <row r="3662" spans="3:4" x14ac:dyDescent="0.2">
      <c r="C3662" s="19"/>
      <c r="D3662" s="19"/>
    </row>
    <row r="3663" spans="3:4" x14ac:dyDescent="0.2">
      <c r="C3663" s="19"/>
      <c r="D3663" s="19"/>
    </row>
    <row r="3664" spans="3:4" x14ac:dyDescent="0.2">
      <c r="C3664" s="19"/>
      <c r="D3664" s="19"/>
    </row>
    <row r="3665" spans="3:4" x14ac:dyDescent="0.2">
      <c r="C3665" s="19"/>
      <c r="D3665" s="19"/>
    </row>
    <row r="3666" spans="3:4" x14ac:dyDescent="0.2">
      <c r="C3666" s="19"/>
      <c r="D3666" s="19"/>
    </row>
    <row r="3667" spans="3:4" x14ac:dyDescent="0.2">
      <c r="C3667" s="19"/>
      <c r="D3667" s="19"/>
    </row>
    <row r="3668" spans="3:4" x14ac:dyDescent="0.2">
      <c r="C3668" s="19"/>
      <c r="D3668" s="19"/>
    </row>
    <row r="3669" spans="3:4" x14ac:dyDescent="0.2">
      <c r="C3669" s="19"/>
      <c r="D3669" s="19"/>
    </row>
    <row r="3670" spans="3:4" x14ac:dyDescent="0.2">
      <c r="C3670" s="19"/>
      <c r="D3670" s="19"/>
    </row>
    <row r="3671" spans="3:4" x14ac:dyDescent="0.2">
      <c r="C3671" s="19"/>
      <c r="D3671" s="19"/>
    </row>
    <row r="3672" spans="3:4" x14ac:dyDescent="0.2">
      <c r="C3672" s="19"/>
      <c r="D3672" s="19"/>
    </row>
    <row r="3673" spans="3:4" x14ac:dyDescent="0.2">
      <c r="C3673" s="19"/>
      <c r="D3673" s="19"/>
    </row>
    <row r="3674" spans="3:4" x14ac:dyDescent="0.2">
      <c r="C3674" s="19"/>
      <c r="D3674" s="19"/>
    </row>
    <row r="3675" spans="3:4" x14ac:dyDescent="0.2">
      <c r="C3675" s="19"/>
      <c r="D3675" s="19"/>
    </row>
    <row r="3676" spans="3:4" x14ac:dyDescent="0.2">
      <c r="C3676" s="19"/>
      <c r="D3676" s="19"/>
    </row>
    <row r="3677" spans="3:4" x14ac:dyDescent="0.2">
      <c r="C3677" s="19"/>
      <c r="D3677" s="19"/>
    </row>
    <row r="3678" spans="3:4" x14ac:dyDescent="0.2">
      <c r="C3678" s="19"/>
      <c r="D3678" s="19"/>
    </row>
    <row r="3679" spans="3:4" x14ac:dyDescent="0.2">
      <c r="C3679" s="19"/>
      <c r="D3679" s="19"/>
    </row>
    <row r="3680" spans="3:4" x14ac:dyDescent="0.2">
      <c r="C3680" s="19"/>
      <c r="D3680" s="19"/>
    </row>
    <row r="3681" spans="3:4" x14ac:dyDescent="0.2">
      <c r="C3681" s="19"/>
      <c r="D3681" s="19"/>
    </row>
    <row r="3682" spans="3:4" x14ac:dyDescent="0.2">
      <c r="C3682" s="19"/>
      <c r="D3682" s="19"/>
    </row>
    <row r="3683" spans="3:4" x14ac:dyDescent="0.2">
      <c r="C3683" s="19"/>
      <c r="D3683" s="19"/>
    </row>
    <row r="3684" spans="3:4" x14ac:dyDescent="0.2">
      <c r="C3684" s="19"/>
      <c r="D3684" s="19"/>
    </row>
    <row r="3685" spans="3:4" x14ac:dyDescent="0.2">
      <c r="C3685" s="19"/>
      <c r="D3685" s="19"/>
    </row>
    <row r="3686" spans="3:4" x14ac:dyDescent="0.2">
      <c r="C3686" s="19"/>
      <c r="D3686" s="19"/>
    </row>
    <row r="3687" spans="3:4" x14ac:dyDescent="0.2">
      <c r="C3687" s="19"/>
      <c r="D3687" s="19"/>
    </row>
    <row r="3688" spans="3:4" x14ac:dyDescent="0.2">
      <c r="C3688" s="19"/>
      <c r="D3688" s="19"/>
    </row>
    <row r="3689" spans="3:4" x14ac:dyDescent="0.2">
      <c r="C3689" s="19"/>
      <c r="D3689" s="19"/>
    </row>
    <row r="3690" spans="3:4" x14ac:dyDescent="0.2">
      <c r="C3690" s="19"/>
      <c r="D3690" s="19"/>
    </row>
    <row r="3691" spans="3:4" x14ac:dyDescent="0.2">
      <c r="C3691" s="19"/>
      <c r="D3691" s="19"/>
    </row>
    <row r="3692" spans="3:4" x14ac:dyDescent="0.2">
      <c r="C3692" s="19"/>
      <c r="D3692" s="19"/>
    </row>
    <row r="3693" spans="3:4" x14ac:dyDescent="0.2">
      <c r="C3693" s="19"/>
      <c r="D3693" s="19"/>
    </row>
    <row r="3694" spans="3:4" x14ac:dyDescent="0.2">
      <c r="C3694" s="19"/>
      <c r="D3694" s="19"/>
    </row>
    <row r="3695" spans="3:4" x14ac:dyDescent="0.2">
      <c r="C3695" s="19"/>
      <c r="D3695" s="19"/>
    </row>
    <row r="3696" spans="3:4" x14ac:dyDescent="0.2">
      <c r="C3696" s="19"/>
      <c r="D3696" s="19"/>
    </row>
    <row r="3697" spans="3:4" x14ac:dyDescent="0.2">
      <c r="C3697" s="19"/>
      <c r="D3697" s="19"/>
    </row>
    <row r="3698" spans="3:4" x14ac:dyDescent="0.2">
      <c r="C3698" s="19"/>
      <c r="D3698" s="19"/>
    </row>
    <row r="3699" spans="3:4" x14ac:dyDescent="0.2">
      <c r="C3699" s="19"/>
      <c r="D3699" s="19"/>
    </row>
    <row r="3700" spans="3:4" x14ac:dyDescent="0.2">
      <c r="C3700" s="19"/>
      <c r="D3700" s="19"/>
    </row>
    <row r="3701" spans="3:4" x14ac:dyDescent="0.2">
      <c r="C3701" s="19"/>
      <c r="D3701" s="19"/>
    </row>
    <row r="3702" spans="3:4" x14ac:dyDescent="0.2">
      <c r="C3702" s="19"/>
      <c r="D3702" s="19"/>
    </row>
    <row r="3703" spans="3:4" x14ac:dyDescent="0.2">
      <c r="C3703" s="19"/>
      <c r="D3703" s="19"/>
    </row>
    <row r="3704" spans="3:4" x14ac:dyDescent="0.2">
      <c r="C3704" s="19"/>
      <c r="D3704" s="19"/>
    </row>
    <row r="3705" spans="3:4" x14ac:dyDescent="0.2">
      <c r="C3705" s="19"/>
      <c r="D3705" s="19"/>
    </row>
    <row r="3706" spans="3:4" x14ac:dyDescent="0.2">
      <c r="C3706" s="19"/>
      <c r="D3706" s="19"/>
    </row>
    <row r="3707" spans="3:4" x14ac:dyDescent="0.2">
      <c r="C3707" s="19"/>
      <c r="D3707" s="19"/>
    </row>
    <row r="3708" spans="3:4" x14ac:dyDescent="0.2">
      <c r="C3708" s="19"/>
      <c r="D3708" s="19"/>
    </row>
    <row r="3709" spans="3:4" x14ac:dyDescent="0.2">
      <c r="C3709" s="19"/>
      <c r="D3709" s="19"/>
    </row>
    <row r="3710" spans="3:4" x14ac:dyDescent="0.2">
      <c r="C3710" s="19"/>
      <c r="D3710" s="19"/>
    </row>
    <row r="3711" spans="3:4" x14ac:dyDescent="0.2">
      <c r="C3711" s="19"/>
      <c r="D3711" s="19"/>
    </row>
    <row r="3712" spans="3:4" x14ac:dyDescent="0.2">
      <c r="C3712" s="19"/>
      <c r="D3712" s="19"/>
    </row>
    <row r="3713" spans="3:4" x14ac:dyDescent="0.2">
      <c r="C3713" s="19"/>
      <c r="D3713" s="19"/>
    </row>
    <row r="3714" spans="3:4" x14ac:dyDescent="0.2">
      <c r="C3714" s="19"/>
      <c r="D3714" s="19"/>
    </row>
    <row r="3715" spans="3:4" x14ac:dyDescent="0.2">
      <c r="C3715" s="19"/>
      <c r="D3715" s="19"/>
    </row>
    <row r="3716" spans="3:4" x14ac:dyDescent="0.2">
      <c r="C3716" s="19"/>
      <c r="D3716" s="19"/>
    </row>
    <row r="3717" spans="3:4" x14ac:dyDescent="0.2">
      <c r="C3717" s="19"/>
      <c r="D3717" s="19"/>
    </row>
    <row r="3718" spans="3:4" x14ac:dyDescent="0.2">
      <c r="C3718" s="19"/>
      <c r="D3718" s="19"/>
    </row>
    <row r="3719" spans="3:4" x14ac:dyDescent="0.2">
      <c r="C3719" s="19"/>
      <c r="D3719" s="19"/>
    </row>
    <row r="3720" spans="3:4" x14ac:dyDescent="0.2">
      <c r="C3720" s="19"/>
      <c r="D3720" s="19"/>
    </row>
    <row r="3721" spans="3:4" x14ac:dyDescent="0.2">
      <c r="C3721" s="19"/>
      <c r="D3721" s="19"/>
    </row>
    <row r="3722" spans="3:4" x14ac:dyDescent="0.2">
      <c r="C3722" s="19"/>
      <c r="D3722" s="19"/>
    </row>
    <row r="3723" spans="3:4" x14ac:dyDescent="0.2">
      <c r="C3723" s="19"/>
      <c r="D3723" s="19"/>
    </row>
    <row r="3724" spans="3:4" x14ac:dyDescent="0.2">
      <c r="C3724" s="19"/>
      <c r="D3724" s="19"/>
    </row>
    <row r="3725" spans="3:4" x14ac:dyDescent="0.2">
      <c r="C3725" s="19"/>
      <c r="D3725" s="19"/>
    </row>
    <row r="3726" spans="3:4" x14ac:dyDescent="0.2">
      <c r="C3726" s="19"/>
      <c r="D3726" s="19"/>
    </row>
    <row r="3727" spans="3:4" x14ac:dyDescent="0.2">
      <c r="C3727" s="19"/>
      <c r="D3727" s="19"/>
    </row>
    <row r="3728" spans="3:4" x14ac:dyDescent="0.2">
      <c r="C3728" s="19"/>
      <c r="D3728" s="19"/>
    </row>
    <row r="3729" spans="3:4" x14ac:dyDescent="0.2">
      <c r="C3729" s="19"/>
      <c r="D3729" s="19"/>
    </row>
    <row r="3730" spans="3:4" x14ac:dyDescent="0.2">
      <c r="C3730" s="19"/>
      <c r="D3730" s="19"/>
    </row>
    <row r="3731" spans="3:4" x14ac:dyDescent="0.2">
      <c r="C3731" s="19"/>
      <c r="D3731" s="19"/>
    </row>
    <row r="3732" spans="3:4" x14ac:dyDescent="0.2">
      <c r="C3732" s="19"/>
      <c r="D3732" s="19"/>
    </row>
    <row r="3733" spans="3:4" x14ac:dyDescent="0.2">
      <c r="C3733" s="19"/>
      <c r="D3733" s="19"/>
    </row>
    <row r="3734" spans="3:4" x14ac:dyDescent="0.2">
      <c r="C3734" s="19"/>
      <c r="D3734" s="19"/>
    </row>
    <row r="3735" spans="3:4" x14ac:dyDescent="0.2">
      <c r="C3735" s="19"/>
      <c r="D3735" s="19"/>
    </row>
    <row r="3736" spans="3:4" x14ac:dyDescent="0.2">
      <c r="C3736" s="19"/>
      <c r="D3736" s="19"/>
    </row>
    <row r="3737" spans="3:4" x14ac:dyDescent="0.2">
      <c r="C3737" s="19"/>
      <c r="D3737" s="19"/>
    </row>
    <row r="3738" spans="3:4" x14ac:dyDescent="0.2">
      <c r="C3738" s="19"/>
      <c r="D3738" s="19"/>
    </row>
    <row r="3739" spans="3:4" x14ac:dyDescent="0.2">
      <c r="C3739" s="19"/>
      <c r="D3739" s="19"/>
    </row>
    <row r="3740" spans="3:4" x14ac:dyDescent="0.2">
      <c r="C3740" s="19"/>
      <c r="D3740" s="19"/>
    </row>
    <row r="3741" spans="3:4" x14ac:dyDescent="0.2">
      <c r="C3741" s="19"/>
      <c r="D3741" s="19"/>
    </row>
    <row r="3742" spans="3:4" x14ac:dyDescent="0.2">
      <c r="C3742" s="19"/>
      <c r="D3742" s="19"/>
    </row>
    <row r="3743" spans="3:4" x14ac:dyDescent="0.2">
      <c r="C3743" s="19"/>
      <c r="D3743" s="19"/>
    </row>
    <row r="3744" spans="3:4" x14ac:dyDescent="0.2">
      <c r="C3744" s="19"/>
      <c r="D3744" s="19"/>
    </row>
    <row r="3745" spans="3:4" x14ac:dyDescent="0.2">
      <c r="C3745" s="19"/>
      <c r="D3745" s="19"/>
    </row>
    <row r="3746" spans="3:4" x14ac:dyDescent="0.2">
      <c r="C3746" s="19"/>
      <c r="D3746" s="19"/>
    </row>
    <row r="3747" spans="3:4" x14ac:dyDescent="0.2">
      <c r="C3747" s="19"/>
      <c r="D3747" s="19"/>
    </row>
    <row r="3748" spans="3:4" x14ac:dyDescent="0.2">
      <c r="C3748" s="19"/>
      <c r="D3748" s="19"/>
    </row>
    <row r="3749" spans="3:4" x14ac:dyDescent="0.2">
      <c r="C3749" s="19"/>
      <c r="D3749" s="19"/>
    </row>
    <row r="3750" spans="3:4" x14ac:dyDescent="0.2">
      <c r="C3750" s="19"/>
      <c r="D3750" s="19"/>
    </row>
    <row r="3751" spans="3:4" x14ac:dyDescent="0.2">
      <c r="C3751" s="19"/>
      <c r="D3751" s="19"/>
    </row>
    <row r="3752" spans="3:4" x14ac:dyDescent="0.2">
      <c r="C3752" s="19"/>
      <c r="D3752" s="19"/>
    </row>
    <row r="3753" spans="3:4" x14ac:dyDescent="0.2">
      <c r="C3753" s="19"/>
      <c r="D3753" s="19"/>
    </row>
    <row r="3754" spans="3:4" x14ac:dyDescent="0.2">
      <c r="C3754" s="19"/>
      <c r="D3754" s="19"/>
    </row>
    <row r="3755" spans="3:4" x14ac:dyDescent="0.2">
      <c r="C3755" s="19"/>
      <c r="D3755" s="19"/>
    </row>
    <row r="3756" spans="3:4" x14ac:dyDescent="0.2">
      <c r="C3756" s="19"/>
      <c r="D3756" s="19"/>
    </row>
    <row r="3757" spans="3:4" x14ac:dyDescent="0.2">
      <c r="C3757" s="19"/>
      <c r="D3757" s="19"/>
    </row>
    <row r="3758" spans="3:4" x14ac:dyDescent="0.2">
      <c r="C3758" s="19"/>
      <c r="D3758" s="19"/>
    </row>
    <row r="3759" spans="3:4" x14ac:dyDescent="0.2">
      <c r="C3759" s="19"/>
      <c r="D3759" s="19"/>
    </row>
    <row r="3760" spans="3:4" x14ac:dyDescent="0.2">
      <c r="C3760" s="19"/>
      <c r="D3760" s="19"/>
    </row>
    <row r="3761" spans="3:4" x14ac:dyDescent="0.2">
      <c r="C3761" s="19"/>
      <c r="D3761" s="19"/>
    </row>
    <row r="3762" spans="3:4" x14ac:dyDescent="0.2">
      <c r="C3762" s="19"/>
      <c r="D3762" s="19"/>
    </row>
    <row r="3763" spans="3:4" x14ac:dyDescent="0.2">
      <c r="C3763" s="19"/>
      <c r="D3763" s="19"/>
    </row>
    <row r="3764" spans="3:4" x14ac:dyDescent="0.2">
      <c r="C3764" s="19"/>
      <c r="D3764" s="19"/>
    </row>
    <row r="3765" spans="3:4" x14ac:dyDescent="0.2">
      <c r="C3765" s="19"/>
      <c r="D3765" s="19"/>
    </row>
    <row r="3766" spans="3:4" x14ac:dyDescent="0.2">
      <c r="C3766" s="19"/>
      <c r="D3766" s="19"/>
    </row>
    <row r="3767" spans="3:4" x14ac:dyDescent="0.2">
      <c r="C3767" s="19"/>
      <c r="D3767" s="19"/>
    </row>
    <row r="3768" spans="3:4" x14ac:dyDescent="0.2">
      <c r="C3768" s="19"/>
      <c r="D3768" s="19"/>
    </row>
    <row r="3769" spans="3:4" x14ac:dyDescent="0.2">
      <c r="C3769" s="19"/>
      <c r="D3769" s="19"/>
    </row>
    <row r="3770" spans="3:4" x14ac:dyDescent="0.2">
      <c r="C3770" s="19"/>
      <c r="D3770" s="19"/>
    </row>
    <row r="3771" spans="3:4" x14ac:dyDescent="0.2">
      <c r="C3771" s="19"/>
      <c r="D3771" s="19"/>
    </row>
    <row r="3772" spans="3:4" x14ac:dyDescent="0.2">
      <c r="C3772" s="19"/>
      <c r="D3772" s="19"/>
    </row>
    <row r="3773" spans="3:4" x14ac:dyDescent="0.2">
      <c r="C3773" s="19"/>
      <c r="D3773" s="19"/>
    </row>
    <row r="3774" spans="3:4" x14ac:dyDescent="0.2">
      <c r="C3774" s="19"/>
      <c r="D3774" s="19"/>
    </row>
    <row r="3775" spans="3:4" x14ac:dyDescent="0.2">
      <c r="C3775" s="19"/>
      <c r="D3775" s="19"/>
    </row>
    <row r="3776" spans="3:4" x14ac:dyDescent="0.2">
      <c r="C3776" s="19"/>
      <c r="D3776" s="19"/>
    </row>
    <row r="3777" spans="3:4" x14ac:dyDescent="0.2">
      <c r="C3777" s="19"/>
      <c r="D3777" s="19"/>
    </row>
    <row r="3778" spans="3:4" x14ac:dyDescent="0.2">
      <c r="C3778" s="19"/>
      <c r="D3778" s="19"/>
    </row>
    <row r="3779" spans="3:4" x14ac:dyDescent="0.2">
      <c r="C3779" s="19"/>
      <c r="D3779" s="19"/>
    </row>
    <row r="3780" spans="3:4" x14ac:dyDescent="0.2">
      <c r="C3780" s="19"/>
      <c r="D3780" s="19"/>
    </row>
    <row r="3781" spans="3:4" x14ac:dyDescent="0.2">
      <c r="C3781" s="19"/>
      <c r="D3781" s="19"/>
    </row>
    <row r="3782" spans="3:4" x14ac:dyDescent="0.2">
      <c r="C3782" s="19"/>
      <c r="D3782" s="19"/>
    </row>
    <row r="3783" spans="3:4" x14ac:dyDescent="0.2">
      <c r="C3783" s="19"/>
      <c r="D3783" s="19"/>
    </row>
    <row r="3784" spans="3:4" x14ac:dyDescent="0.2">
      <c r="C3784" s="19"/>
      <c r="D3784" s="19"/>
    </row>
    <row r="3785" spans="3:4" x14ac:dyDescent="0.2">
      <c r="C3785" s="19"/>
      <c r="D3785" s="19"/>
    </row>
    <row r="3786" spans="3:4" x14ac:dyDescent="0.2">
      <c r="C3786" s="19"/>
      <c r="D3786" s="19"/>
    </row>
    <row r="3787" spans="3:4" x14ac:dyDescent="0.2">
      <c r="C3787" s="19"/>
      <c r="D3787" s="19"/>
    </row>
    <row r="3788" spans="3:4" x14ac:dyDescent="0.2">
      <c r="C3788" s="19"/>
      <c r="D3788" s="19"/>
    </row>
    <row r="3789" spans="3:4" x14ac:dyDescent="0.2">
      <c r="C3789" s="19"/>
      <c r="D3789" s="19"/>
    </row>
    <row r="3790" spans="3:4" x14ac:dyDescent="0.2">
      <c r="C3790" s="19"/>
      <c r="D3790" s="19"/>
    </row>
    <row r="3791" spans="3:4" x14ac:dyDescent="0.2">
      <c r="C3791" s="19"/>
      <c r="D3791" s="19"/>
    </row>
    <row r="3792" spans="3:4" x14ac:dyDescent="0.2">
      <c r="C3792" s="19"/>
      <c r="D3792" s="19"/>
    </row>
    <row r="3793" spans="3:4" x14ac:dyDescent="0.2">
      <c r="C3793" s="19"/>
      <c r="D3793" s="19"/>
    </row>
    <row r="3794" spans="3:4" x14ac:dyDescent="0.2">
      <c r="C3794" s="19"/>
      <c r="D3794" s="19"/>
    </row>
    <row r="3795" spans="3:4" x14ac:dyDescent="0.2">
      <c r="C3795" s="19"/>
      <c r="D3795" s="19"/>
    </row>
    <row r="3796" spans="3:4" x14ac:dyDescent="0.2">
      <c r="C3796" s="19"/>
      <c r="D3796" s="19"/>
    </row>
    <row r="3797" spans="3:4" x14ac:dyDescent="0.2">
      <c r="C3797" s="19"/>
      <c r="D3797" s="19"/>
    </row>
    <row r="3798" spans="3:4" x14ac:dyDescent="0.2">
      <c r="C3798" s="19"/>
      <c r="D3798" s="19"/>
    </row>
    <row r="3799" spans="3:4" x14ac:dyDescent="0.2">
      <c r="C3799" s="19"/>
      <c r="D3799" s="19"/>
    </row>
    <row r="3800" spans="3:4" x14ac:dyDescent="0.2">
      <c r="C3800" s="19"/>
      <c r="D3800" s="19"/>
    </row>
    <row r="3801" spans="3:4" x14ac:dyDescent="0.2">
      <c r="C3801" s="19"/>
      <c r="D3801" s="19"/>
    </row>
    <row r="3802" spans="3:4" x14ac:dyDescent="0.2">
      <c r="C3802" s="19"/>
      <c r="D3802" s="19"/>
    </row>
    <row r="3803" spans="3:4" x14ac:dyDescent="0.2">
      <c r="C3803" s="19"/>
      <c r="D3803" s="19"/>
    </row>
    <row r="3804" spans="3:4" x14ac:dyDescent="0.2">
      <c r="C3804" s="19"/>
      <c r="D3804" s="19"/>
    </row>
    <row r="3805" spans="3:4" x14ac:dyDescent="0.2">
      <c r="C3805" s="19"/>
      <c r="D3805" s="19"/>
    </row>
    <row r="3806" spans="3:4" x14ac:dyDescent="0.2">
      <c r="C3806" s="19"/>
      <c r="D3806" s="19"/>
    </row>
    <row r="3807" spans="3:4" x14ac:dyDescent="0.2">
      <c r="C3807" s="19"/>
      <c r="D3807" s="19"/>
    </row>
    <row r="3808" spans="3:4" x14ac:dyDescent="0.2">
      <c r="C3808" s="19"/>
      <c r="D3808" s="19"/>
    </row>
    <row r="3809" spans="3:4" x14ac:dyDescent="0.2">
      <c r="C3809" s="19"/>
      <c r="D3809" s="19"/>
    </row>
    <row r="3810" spans="3:4" x14ac:dyDescent="0.2">
      <c r="C3810" s="19"/>
      <c r="D3810" s="19"/>
    </row>
    <row r="3811" spans="3:4" x14ac:dyDescent="0.2">
      <c r="C3811" s="19"/>
      <c r="D3811" s="19"/>
    </row>
    <row r="3812" spans="3:4" x14ac:dyDescent="0.2">
      <c r="C3812" s="19"/>
      <c r="D3812" s="19"/>
    </row>
    <row r="3813" spans="3:4" x14ac:dyDescent="0.2">
      <c r="C3813" s="19"/>
      <c r="D3813" s="19"/>
    </row>
    <row r="3814" spans="3:4" x14ac:dyDescent="0.2">
      <c r="C3814" s="19"/>
      <c r="D3814" s="19"/>
    </row>
    <row r="3815" spans="3:4" x14ac:dyDescent="0.2">
      <c r="C3815" s="19"/>
      <c r="D3815" s="19"/>
    </row>
    <row r="3816" spans="3:4" x14ac:dyDescent="0.2">
      <c r="C3816" s="19"/>
      <c r="D3816" s="19"/>
    </row>
    <row r="3817" spans="3:4" x14ac:dyDescent="0.2">
      <c r="C3817" s="19"/>
      <c r="D3817" s="19"/>
    </row>
    <row r="3818" spans="3:4" x14ac:dyDescent="0.2">
      <c r="C3818" s="19"/>
      <c r="D3818" s="19"/>
    </row>
    <row r="3819" spans="3:4" x14ac:dyDescent="0.2">
      <c r="C3819" s="19"/>
      <c r="D3819" s="19"/>
    </row>
    <row r="3820" spans="3:4" x14ac:dyDescent="0.2">
      <c r="C3820" s="19"/>
      <c r="D3820" s="19"/>
    </row>
    <row r="3821" spans="3:4" x14ac:dyDescent="0.2">
      <c r="C3821" s="19"/>
      <c r="D3821" s="19"/>
    </row>
    <row r="3822" spans="3:4" x14ac:dyDescent="0.2">
      <c r="C3822" s="19"/>
      <c r="D3822" s="19"/>
    </row>
    <row r="3823" spans="3:4" x14ac:dyDescent="0.2">
      <c r="C3823" s="19"/>
      <c r="D3823" s="19"/>
    </row>
    <row r="3824" spans="3:4" x14ac:dyDescent="0.2">
      <c r="C3824" s="19"/>
      <c r="D3824" s="19"/>
    </row>
    <row r="3825" spans="3:4" x14ac:dyDescent="0.2">
      <c r="C3825" s="19"/>
      <c r="D3825" s="19"/>
    </row>
    <row r="3826" spans="3:4" x14ac:dyDescent="0.2">
      <c r="C3826" s="19"/>
      <c r="D3826" s="19"/>
    </row>
    <row r="3827" spans="3:4" x14ac:dyDescent="0.2">
      <c r="C3827" s="19"/>
      <c r="D3827" s="19"/>
    </row>
    <row r="3828" spans="3:4" x14ac:dyDescent="0.2">
      <c r="C3828" s="19"/>
      <c r="D3828" s="19"/>
    </row>
    <row r="3829" spans="3:4" x14ac:dyDescent="0.2">
      <c r="C3829" s="19"/>
      <c r="D3829" s="19"/>
    </row>
    <row r="3830" spans="3:4" x14ac:dyDescent="0.2">
      <c r="C3830" s="19"/>
      <c r="D3830" s="19"/>
    </row>
    <row r="3831" spans="3:4" x14ac:dyDescent="0.2">
      <c r="C3831" s="19"/>
      <c r="D3831" s="19"/>
    </row>
    <row r="3832" spans="3:4" x14ac:dyDescent="0.2">
      <c r="C3832" s="19"/>
      <c r="D3832" s="19"/>
    </row>
    <row r="3833" spans="3:4" x14ac:dyDescent="0.2">
      <c r="C3833" s="19"/>
      <c r="D3833" s="19"/>
    </row>
    <row r="3834" spans="3:4" x14ac:dyDescent="0.2">
      <c r="C3834" s="19"/>
      <c r="D3834" s="19"/>
    </row>
    <row r="3835" spans="3:4" x14ac:dyDescent="0.2">
      <c r="C3835" s="19"/>
      <c r="D3835" s="19"/>
    </row>
    <row r="3836" spans="3:4" x14ac:dyDescent="0.2">
      <c r="C3836" s="19"/>
      <c r="D3836" s="19"/>
    </row>
    <row r="3837" spans="3:4" x14ac:dyDescent="0.2">
      <c r="C3837" s="19"/>
      <c r="D3837" s="19"/>
    </row>
    <row r="3838" spans="3:4" x14ac:dyDescent="0.2">
      <c r="C3838" s="19"/>
      <c r="D3838" s="19"/>
    </row>
    <row r="3839" spans="3:4" x14ac:dyDescent="0.2">
      <c r="C3839" s="19"/>
      <c r="D3839" s="19"/>
    </row>
    <row r="3840" spans="3:4" x14ac:dyDescent="0.2">
      <c r="C3840" s="19"/>
      <c r="D3840" s="19"/>
    </row>
    <row r="3841" spans="3:4" x14ac:dyDescent="0.2">
      <c r="C3841" s="19"/>
      <c r="D3841" s="19"/>
    </row>
    <row r="3842" spans="3:4" x14ac:dyDescent="0.2">
      <c r="C3842" s="19"/>
      <c r="D3842" s="19"/>
    </row>
    <row r="3843" spans="3:4" x14ac:dyDescent="0.2">
      <c r="C3843" s="19"/>
      <c r="D3843" s="19"/>
    </row>
    <row r="3844" spans="3:4" x14ac:dyDescent="0.2">
      <c r="C3844" s="19"/>
      <c r="D3844" s="19"/>
    </row>
    <row r="3845" spans="3:4" x14ac:dyDescent="0.2">
      <c r="C3845" s="19"/>
      <c r="D3845" s="19"/>
    </row>
    <row r="3846" spans="3:4" x14ac:dyDescent="0.2">
      <c r="C3846" s="19"/>
      <c r="D3846" s="19"/>
    </row>
    <row r="3847" spans="3:4" x14ac:dyDescent="0.2">
      <c r="C3847" s="19"/>
      <c r="D3847" s="19"/>
    </row>
    <row r="3848" spans="3:4" x14ac:dyDescent="0.2">
      <c r="C3848" s="19"/>
      <c r="D3848" s="19"/>
    </row>
    <row r="3849" spans="3:4" x14ac:dyDescent="0.2">
      <c r="C3849" s="19"/>
      <c r="D3849" s="19"/>
    </row>
    <row r="3850" spans="3:4" x14ac:dyDescent="0.2">
      <c r="C3850" s="19"/>
      <c r="D3850" s="19"/>
    </row>
    <row r="3851" spans="3:4" x14ac:dyDescent="0.2">
      <c r="C3851" s="19"/>
      <c r="D3851" s="19"/>
    </row>
    <row r="3852" spans="3:4" x14ac:dyDescent="0.2">
      <c r="C3852" s="19"/>
      <c r="D3852" s="19"/>
    </row>
    <row r="3853" spans="3:4" x14ac:dyDescent="0.2">
      <c r="C3853" s="19"/>
      <c r="D3853" s="19"/>
    </row>
    <row r="3854" spans="3:4" x14ac:dyDescent="0.2">
      <c r="C3854" s="19"/>
      <c r="D3854" s="19"/>
    </row>
    <row r="3855" spans="3:4" x14ac:dyDescent="0.2">
      <c r="C3855" s="19"/>
      <c r="D3855" s="19"/>
    </row>
    <row r="3856" spans="3:4" x14ac:dyDescent="0.2">
      <c r="C3856" s="19"/>
      <c r="D3856" s="19"/>
    </row>
    <row r="3857" spans="3:4" x14ac:dyDescent="0.2">
      <c r="C3857" s="19"/>
      <c r="D3857" s="19"/>
    </row>
    <row r="3858" spans="3:4" x14ac:dyDescent="0.2">
      <c r="C3858" s="19"/>
      <c r="D3858" s="19"/>
    </row>
    <row r="3859" spans="3:4" x14ac:dyDescent="0.2">
      <c r="C3859" s="19"/>
      <c r="D3859" s="19"/>
    </row>
    <row r="3860" spans="3:4" x14ac:dyDescent="0.2">
      <c r="C3860" s="19"/>
      <c r="D3860" s="19"/>
    </row>
    <row r="3861" spans="3:4" x14ac:dyDescent="0.2">
      <c r="C3861" s="19"/>
      <c r="D3861" s="19"/>
    </row>
    <row r="3862" spans="3:4" x14ac:dyDescent="0.2">
      <c r="C3862" s="19"/>
      <c r="D3862" s="19"/>
    </row>
    <row r="3863" spans="3:4" x14ac:dyDescent="0.2">
      <c r="C3863" s="19"/>
      <c r="D3863" s="19"/>
    </row>
    <row r="3864" spans="3:4" x14ac:dyDescent="0.2">
      <c r="C3864" s="19"/>
      <c r="D3864" s="19"/>
    </row>
    <row r="3865" spans="3:4" x14ac:dyDescent="0.2">
      <c r="C3865" s="19"/>
      <c r="D3865" s="19"/>
    </row>
    <row r="3866" spans="3:4" x14ac:dyDescent="0.2">
      <c r="C3866" s="19"/>
      <c r="D3866" s="19"/>
    </row>
    <row r="3867" spans="3:4" x14ac:dyDescent="0.2">
      <c r="C3867" s="19"/>
      <c r="D3867" s="19"/>
    </row>
    <row r="3868" spans="3:4" x14ac:dyDescent="0.2">
      <c r="C3868" s="19"/>
      <c r="D3868" s="19"/>
    </row>
    <row r="3869" spans="3:4" x14ac:dyDescent="0.2">
      <c r="C3869" s="19"/>
      <c r="D3869" s="19"/>
    </row>
    <row r="3870" spans="3:4" x14ac:dyDescent="0.2">
      <c r="C3870" s="19"/>
      <c r="D3870" s="19"/>
    </row>
    <row r="3871" spans="3:4" x14ac:dyDescent="0.2">
      <c r="C3871" s="19"/>
      <c r="D3871" s="19"/>
    </row>
    <row r="3872" spans="3:4" x14ac:dyDescent="0.2">
      <c r="C3872" s="19"/>
      <c r="D3872" s="19"/>
    </row>
    <row r="3873" spans="3:4" x14ac:dyDescent="0.2">
      <c r="C3873" s="19"/>
      <c r="D3873" s="19"/>
    </row>
    <row r="3874" spans="3:4" x14ac:dyDescent="0.2">
      <c r="C3874" s="19"/>
      <c r="D3874" s="19"/>
    </row>
    <row r="3875" spans="3:4" x14ac:dyDescent="0.2">
      <c r="C3875" s="19"/>
      <c r="D3875" s="19"/>
    </row>
    <row r="3876" spans="3:4" x14ac:dyDescent="0.2">
      <c r="C3876" s="19"/>
      <c r="D3876" s="19"/>
    </row>
    <row r="3877" spans="3:4" x14ac:dyDescent="0.2">
      <c r="C3877" s="19"/>
      <c r="D3877" s="19"/>
    </row>
    <row r="3878" spans="3:4" x14ac:dyDescent="0.2">
      <c r="C3878" s="19"/>
      <c r="D3878" s="19"/>
    </row>
    <row r="3879" spans="3:4" x14ac:dyDescent="0.2">
      <c r="C3879" s="19"/>
      <c r="D3879" s="19"/>
    </row>
    <row r="3880" spans="3:4" x14ac:dyDescent="0.2">
      <c r="C3880" s="19"/>
      <c r="D3880" s="19"/>
    </row>
    <row r="3881" spans="3:4" x14ac:dyDescent="0.2">
      <c r="C3881" s="19"/>
      <c r="D3881" s="19"/>
    </row>
    <row r="3882" spans="3:4" x14ac:dyDescent="0.2">
      <c r="C3882" s="19"/>
      <c r="D3882" s="19"/>
    </row>
    <row r="3883" spans="3:4" x14ac:dyDescent="0.2">
      <c r="C3883" s="19"/>
      <c r="D3883" s="19"/>
    </row>
    <row r="3884" spans="3:4" x14ac:dyDescent="0.2">
      <c r="C3884" s="19"/>
      <c r="D3884" s="19"/>
    </row>
    <row r="3885" spans="3:4" x14ac:dyDescent="0.2">
      <c r="C3885" s="19"/>
      <c r="D3885" s="19"/>
    </row>
    <row r="3886" spans="3:4" x14ac:dyDescent="0.2">
      <c r="C3886" s="19"/>
      <c r="D3886" s="19"/>
    </row>
    <row r="3887" spans="3:4" x14ac:dyDescent="0.2">
      <c r="C3887" s="19"/>
      <c r="D3887" s="19"/>
    </row>
    <row r="3888" spans="3:4" x14ac:dyDescent="0.2">
      <c r="C3888" s="19"/>
      <c r="D3888" s="19"/>
    </row>
    <row r="3889" spans="3:4" x14ac:dyDescent="0.2">
      <c r="C3889" s="19"/>
      <c r="D3889" s="19"/>
    </row>
    <row r="3890" spans="3:4" x14ac:dyDescent="0.2">
      <c r="C3890" s="19"/>
      <c r="D3890" s="19"/>
    </row>
    <row r="3891" spans="3:4" x14ac:dyDescent="0.2">
      <c r="C3891" s="19"/>
      <c r="D3891" s="19"/>
    </row>
    <row r="3892" spans="3:4" x14ac:dyDescent="0.2">
      <c r="C3892" s="19"/>
      <c r="D3892" s="19"/>
    </row>
    <row r="3893" spans="3:4" x14ac:dyDescent="0.2">
      <c r="C3893" s="19"/>
      <c r="D3893" s="19"/>
    </row>
    <row r="3894" spans="3:4" x14ac:dyDescent="0.2">
      <c r="C3894" s="19"/>
      <c r="D3894" s="19"/>
    </row>
    <row r="3895" spans="3:4" x14ac:dyDescent="0.2">
      <c r="C3895" s="19"/>
      <c r="D3895" s="19"/>
    </row>
    <row r="3896" spans="3:4" x14ac:dyDescent="0.2">
      <c r="C3896" s="19"/>
      <c r="D3896" s="19"/>
    </row>
    <row r="3897" spans="3:4" x14ac:dyDescent="0.2">
      <c r="C3897" s="19"/>
      <c r="D3897" s="19"/>
    </row>
    <row r="3898" spans="3:4" x14ac:dyDescent="0.2">
      <c r="C3898" s="19"/>
      <c r="D3898" s="19"/>
    </row>
    <row r="3899" spans="3:4" x14ac:dyDescent="0.2">
      <c r="C3899" s="19"/>
      <c r="D3899" s="19"/>
    </row>
    <row r="3900" spans="3:4" x14ac:dyDescent="0.2">
      <c r="C3900" s="19"/>
      <c r="D3900" s="19"/>
    </row>
    <row r="3901" spans="3:4" x14ac:dyDescent="0.2">
      <c r="C3901" s="19"/>
      <c r="D3901" s="19"/>
    </row>
    <row r="3902" spans="3:4" x14ac:dyDescent="0.2">
      <c r="C3902" s="19"/>
      <c r="D3902" s="19"/>
    </row>
    <row r="3903" spans="3:4" x14ac:dyDescent="0.2">
      <c r="C3903" s="19"/>
      <c r="D3903" s="19"/>
    </row>
    <row r="3904" spans="3:4" x14ac:dyDescent="0.2">
      <c r="C3904" s="19"/>
      <c r="D3904" s="19"/>
    </row>
    <row r="3905" spans="3:4" x14ac:dyDescent="0.2">
      <c r="C3905" s="19"/>
      <c r="D3905" s="19"/>
    </row>
    <row r="3906" spans="3:4" x14ac:dyDescent="0.2">
      <c r="C3906" s="19"/>
      <c r="D3906" s="19"/>
    </row>
    <row r="3907" spans="3:4" x14ac:dyDescent="0.2">
      <c r="C3907" s="19"/>
      <c r="D3907" s="19"/>
    </row>
    <row r="3908" spans="3:4" x14ac:dyDescent="0.2">
      <c r="C3908" s="19"/>
      <c r="D3908" s="19"/>
    </row>
    <row r="3909" spans="3:4" x14ac:dyDescent="0.2">
      <c r="C3909" s="19"/>
      <c r="D3909" s="19"/>
    </row>
    <row r="3910" spans="3:4" x14ac:dyDescent="0.2">
      <c r="C3910" s="19"/>
      <c r="D3910" s="19"/>
    </row>
    <row r="3911" spans="3:4" x14ac:dyDescent="0.2">
      <c r="C3911" s="19"/>
      <c r="D3911" s="19"/>
    </row>
    <row r="3912" spans="3:4" x14ac:dyDescent="0.2">
      <c r="C3912" s="19"/>
      <c r="D3912" s="19"/>
    </row>
    <row r="3913" spans="3:4" x14ac:dyDescent="0.2">
      <c r="C3913" s="19"/>
      <c r="D3913" s="19"/>
    </row>
    <row r="3914" spans="3:4" x14ac:dyDescent="0.2">
      <c r="C3914" s="19"/>
      <c r="D3914" s="19"/>
    </row>
    <row r="3915" spans="3:4" x14ac:dyDescent="0.2">
      <c r="C3915" s="19"/>
      <c r="D3915" s="19"/>
    </row>
    <row r="3916" spans="3:4" x14ac:dyDescent="0.2">
      <c r="C3916" s="19"/>
      <c r="D3916" s="19"/>
    </row>
    <row r="3917" spans="3:4" x14ac:dyDescent="0.2">
      <c r="C3917" s="19"/>
      <c r="D3917" s="19"/>
    </row>
    <row r="3918" spans="3:4" x14ac:dyDescent="0.2">
      <c r="C3918" s="19"/>
      <c r="D3918" s="19"/>
    </row>
    <row r="3919" spans="3:4" x14ac:dyDescent="0.2">
      <c r="C3919" s="19"/>
      <c r="D3919" s="19"/>
    </row>
    <row r="3920" spans="3:4" x14ac:dyDescent="0.2">
      <c r="C3920" s="19"/>
      <c r="D3920" s="19"/>
    </row>
    <row r="3921" spans="3:4" x14ac:dyDescent="0.2">
      <c r="C3921" s="19"/>
      <c r="D3921" s="19"/>
    </row>
    <row r="3922" spans="3:4" x14ac:dyDescent="0.2">
      <c r="C3922" s="19"/>
      <c r="D3922" s="19"/>
    </row>
    <row r="3923" spans="3:4" x14ac:dyDescent="0.2">
      <c r="C3923" s="19"/>
      <c r="D3923" s="19"/>
    </row>
    <row r="3924" spans="3:4" x14ac:dyDescent="0.2">
      <c r="C3924" s="19"/>
      <c r="D3924" s="19"/>
    </row>
    <row r="3925" spans="3:4" x14ac:dyDescent="0.2">
      <c r="C3925" s="19"/>
      <c r="D3925" s="19"/>
    </row>
    <row r="3926" spans="3:4" x14ac:dyDescent="0.2">
      <c r="C3926" s="19"/>
      <c r="D3926" s="19"/>
    </row>
    <row r="3927" spans="3:4" x14ac:dyDescent="0.2">
      <c r="C3927" s="19"/>
      <c r="D3927" s="19"/>
    </row>
    <row r="3928" spans="3:4" x14ac:dyDescent="0.2">
      <c r="C3928" s="19"/>
      <c r="D3928" s="19"/>
    </row>
    <row r="3929" spans="3:4" x14ac:dyDescent="0.2">
      <c r="C3929" s="19"/>
      <c r="D3929" s="19"/>
    </row>
    <row r="3930" spans="3:4" x14ac:dyDescent="0.2">
      <c r="C3930" s="19"/>
      <c r="D3930" s="19"/>
    </row>
    <row r="3931" spans="3:4" x14ac:dyDescent="0.2">
      <c r="C3931" s="19"/>
      <c r="D3931" s="19"/>
    </row>
    <row r="3932" spans="3:4" x14ac:dyDescent="0.2">
      <c r="C3932" s="19"/>
      <c r="D3932" s="19"/>
    </row>
    <row r="3933" spans="3:4" x14ac:dyDescent="0.2">
      <c r="C3933" s="19"/>
      <c r="D3933" s="19"/>
    </row>
    <row r="3934" spans="3:4" x14ac:dyDescent="0.2">
      <c r="C3934" s="19"/>
      <c r="D3934" s="19"/>
    </row>
    <row r="3935" spans="3:4" x14ac:dyDescent="0.2">
      <c r="C3935" s="19"/>
      <c r="D3935" s="19"/>
    </row>
    <row r="3936" spans="3:4" x14ac:dyDescent="0.2">
      <c r="C3936" s="19"/>
      <c r="D3936" s="19"/>
    </row>
    <row r="3937" spans="3:4" x14ac:dyDescent="0.2">
      <c r="C3937" s="19"/>
      <c r="D3937" s="19"/>
    </row>
    <row r="3938" spans="3:4" x14ac:dyDescent="0.2">
      <c r="C3938" s="19"/>
      <c r="D3938" s="19"/>
    </row>
    <row r="3939" spans="3:4" x14ac:dyDescent="0.2">
      <c r="C3939" s="19"/>
      <c r="D3939" s="19"/>
    </row>
    <row r="3940" spans="3:4" x14ac:dyDescent="0.2">
      <c r="C3940" s="19"/>
      <c r="D3940" s="19"/>
    </row>
    <row r="3941" spans="3:4" x14ac:dyDescent="0.2">
      <c r="C3941" s="19"/>
      <c r="D3941" s="19"/>
    </row>
    <row r="3942" spans="3:4" x14ac:dyDescent="0.2">
      <c r="C3942" s="19"/>
      <c r="D3942" s="19"/>
    </row>
    <row r="3943" spans="3:4" x14ac:dyDescent="0.2">
      <c r="C3943" s="19"/>
      <c r="D3943" s="19"/>
    </row>
    <row r="3944" spans="3:4" x14ac:dyDescent="0.2">
      <c r="C3944" s="19"/>
      <c r="D3944" s="19"/>
    </row>
    <row r="3945" spans="3:4" x14ac:dyDescent="0.2">
      <c r="C3945" s="19"/>
      <c r="D3945" s="19"/>
    </row>
    <row r="3946" spans="3:4" x14ac:dyDescent="0.2">
      <c r="C3946" s="19"/>
      <c r="D3946" s="19"/>
    </row>
    <row r="3947" spans="3:4" x14ac:dyDescent="0.2">
      <c r="C3947" s="19"/>
      <c r="D3947" s="19"/>
    </row>
    <row r="3948" spans="3:4" x14ac:dyDescent="0.2">
      <c r="C3948" s="19"/>
      <c r="D3948" s="19"/>
    </row>
    <row r="3949" spans="3:4" x14ac:dyDescent="0.2">
      <c r="C3949" s="19"/>
      <c r="D3949" s="19"/>
    </row>
    <row r="3950" spans="3:4" x14ac:dyDescent="0.2">
      <c r="C3950" s="19"/>
      <c r="D3950" s="19"/>
    </row>
    <row r="3951" spans="3:4" x14ac:dyDescent="0.2">
      <c r="C3951" s="19"/>
      <c r="D3951" s="19"/>
    </row>
    <row r="3952" spans="3:4" x14ac:dyDescent="0.2">
      <c r="C3952" s="19"/>
      <c r="D3952" s="19"/>
    </row>
    <row r="3953" spans="3:4" x14ac:dyDescent="0.2">
      <c r="C3953" s="19"/>
      <c r="D3953" s="19"/>
    </row>
    <row r="3954" spans="3:4" x14ac:dyDescent="0.2">
      <c r="C3954" s="19"/>
      <c r="D3954" s="19"/>
    </row>
    <row r="3955" spans="3:4" x14ac:dyDescent="0.2">
      <c r="C3955" s="19"/>
      <c r="D3955" s="19"/>
    </row>
    <row r="3956" spans="3:4" x14ac:dyDescent="0.2">
      <c r="C3956" s="19"/>
      <c r="D3956" s="19"/>
    </row>
    <row r="3957" spans="3:4" x14ac:dyDescent="0.2">
      <c r="C3957" s="19"/>
      <c r="D3957" s="19"/>
    </row>
    <row r="3958" spans="3:4" x14ac:dyDescent="0.2">
      <c r="C3958" s="19"/>
      <c r="D3958" s="19"/>
    </row>
    <row r="3959" spans="3:4" x14ac:dyDescent="0.2">
      <c r="C3959" s="19"/>
      <c r="D3959" s="19"/>
    </row>
    <row r="3960" spans="3:4" x14ac:dyDescent="0.2">
      <c r="C3960" s="19"/>
      <c r="D3960" s="19"/>
    </row>
    <row r="3961" spans="3:4" x14ac:dyDescent="0.2">
      <c r="C3961" s="19"/>
      <c r="D3961" s="19"/>
    </row>
    <row r="3962" spans="3:4" x14ac:dyDescent="0.2">
      <c r="C3962" s="19"/>
      <c r="D3962" s="19"/>
    </row>
    <row r="3963" spans="3:4" x14ac:dyDescent="0.2">
      <c r="C3963" s="19"/>
      <c r="D3963" s="19"/>
    </row>
    <row r="3964" spans="3:4" x14ac:dyDescent="0.2">
      <c r="C3964" s="19"/>
      <c r="D3964" s="19"/>
    </row>
    <row r="3965" spans="3:4" x14ac:dyDescent="0.2">
      <c r="C3965" s="19"/>
      <c r="D3965" s="19"/>
    </row>
    <row r="3966" spans="3:4" x14ac:dyDescent="0.2">
      <c r="C3966" s="19"/>
      <c r="D3966" s="19"/>
    </row>
    <row r="3967" spans="3:4" x14ac:dyDescent="0.2">
      <c r="C3967" s="19"/>
      <c r="D3967" s="19"/>
    </row>
    <row r="3968" spans="3:4" x14ac:dyDescent="0.2">
      <c r="C3968" s="19"/>
      <c r="D3968" s="19"/>
    </row>
    <row r="3969" spans="3:4" x14ac:dyDescent="0.2">
      <c r="C3969" s="19"/>
      <c r="D3969" s="19"/>
    </row>
    <row r="3970" spans="3:4" x14ac:dyDescent="0.2">
      <c r="C3970" s="19"/>
      <c r="D3970" s="19"/>
    </row>
    <row r="3971" spans="3:4" x14ac:dyDescent="0.2">
      <c r="C3971" s="19"/>
      <c r="D3971" s="19"/>
    </row>
    <row r="3972" spans="3:4" x14ac:dyDescent="0.2">
      <c r="C3972" s="19"/>
      <c r="D3972" s="19"/>
    </row>
    <row r="3973" spans="3:4" x14ac:dyDescent="0.2">
      <c r="C3973" s="19"/>
      <c r="D3973" s="19"/>
    </row>
    <row r="3974" spans="3:4" x14ac:dyDescent="0.2">
      <c r="C3974" s="19"/>
      <c r="D3974" s="19"/>
    </row>
    <row r="3975" spans="3:4" x14ac:dyDescent="0.2">
      <c r="C3975" s="19"/>
      <c r="D3975" s="19"/>
    </row>
    <row r="3976" spans="3:4" x14ac:dyDescent="0.2">
      <c r="C3976" s="19"/>
      <c r="D3976" s="19"/>
    </row>
    <row r="3977" spans="3:4" x14ac:dyDescent="0.2">
      <c r="C3977" s="19"/>
      <c r="D3977" s="19"/>
    </row>
    <row r="3978" spans="3:4" x14ac:dyDescent="0.2">
      <c r="C3978" s="19"/>
      <c r="D3978" s="19"/>
    </row>
    <row r="3979" spans="3:4" x14ac:dyDescent="0.2">
      <c r="C3979" s="19"/>
      <c r="D3979" s="19"/>
    </row>
    <row r="3980" spans="3:4" x14ac:dyDescent="0.2">
      <c r="C3980" s="19"/>
      <c r="D3980" s="19"/>
    </row>
    <row r="3981" spans="3:4" x14ac:dyDescent="0.2">
      <c r="C3981" s="19"/>
      <c r="D3981" s="19"/>
    </row>
    <row r="3982" spans="3:4" x14ac:dyDescent="0.2">
      <c r="C3982" s="19"/>
      <c r="D3982" s="19"/>
    </row>
    <row r="3983" spans="3:4" x14ac:dyDescent="0.2">
      <c r="C3983" s="19"/>
      <c r="D3983" s="19"/>
    </row>
    <row r="3984" spans="3:4" x14ac:dyDescent="0.2">
      <c r="C3984" s="19"/>
      <c r="D3984" s="19"/>
    </row>
    <row r="3985" spans="3:4" x14ac:dyDescent="0.2">
      <c r="C3985" s="19"/>
      <c r="D3985" s="19"/>
    </row>
    <row r="3986" spans="3:4" x14ac:dyDescent="0.2">
      <c r="C3986" s="19"/>
      <c r="D3986" s="19"/>
    </row>
    <row r="3987" spans="3:4" x14ac:dyDescent="0.2">
      <c r="C3987" s="19"/>
      <c r="D3987" s="19"/>
    </row>
    <row r="3988" spans="3:4" x14ac:dyDescent="0.2">
      <c r="C3988" s="19"/>
      <c r="D3988" s="19"/>
    </row>
    <row r="3989" spans="3:4" x14ac:dyDescent="0.2">
      <c r="C3989" s="19"/>
      <c r="D3989" s="19"/>
    </row>
    <row r="3990" spans="3:4" x14ac:dyDescent="0.2">
      <c r="C3990" s="19"/>
      <c r="D3990" s="19"/>
    </row>
    <row r="3991" spans="3:4" x14ac:dyDescent="0.2">
      <c r="C3991" s="19"/>
      <c r="D3991" s="19"/>
    </row>
    <row r="3992" spans="3:4" x14ac:dyDescent="0.2">
      <c r="C3992" s="19"/>
      <c r="D3992" s="19"/>
    </row>
    <row r="3993" spans="3:4" x14ac:dyDescent="0.2">
      <c r="C3993" s="19"/>
      <c r="D3993" s="19"/>
    </row>
    <row r="3994" spans="3:4" x14ac:dyDescent="0.2">
      <c r="C3994" s="19"/>
      <c r="D3994" s="19"/>
    </row>
    <row r="3995" spans="3:4" x14ac:dyDescent="0.2">
      <c r="C3995" s="19"/>
      <c r="D3995" s="19"/>
    </row>
    <row r="3996" spans="3:4" x14ac:dyDescent="0.2">
      <c r="C3996" s="19"/>
      <c r="D3996" s="19"/>
    </row>
    <row r="3997" spans="3:4" x14ac:dyDescent="0.2">
      <c r="C3997" s="19"/>
      <c r="D3997" s="19"/>
    </row>
    <row r="3998" spans="3:4" x14ac:dyDescent="0.2">
      <c r="C3998" s="19"/>
      <c r="D3998" s="19"/>
    </row>
    <row r="3999" spans="3:4" x14ac:dyDescent="0.2">
      <c r="C3999" s="19"/>
      <c r="D3999" s="19"/>
    </row>
    <row r="4000" spans="3:4" x14ac:dyDescent="0.2">
      <c r="C4000" s="19"/>
      <c r="D4000" s="19"/>
    </row>
    <row r="4001" spans="3:4" x14ac:dyDescent="0.2">
      <c r="C4001" s="19"/>
      <c r="D4001" s="19"/>
    </row>
    <row r="4002" spans="3:4" x14ac:dyDescent="0.2">
      <c r="C4002" s="19"/>
      <c r="D4002" s="19"/>
    </row>
    <row r="4003" spans="3:4" x14ac:dyDescent="0.2">
      <c r="C4003" s="19"/>
      <c r="D4003" s="19"/>
    </row>
    <row r="4004" spans="3:4" x14ac:dyDescent="0.2">
      <c r="C4004" s="19"/>
      <c r="D4004" s="19"/>
    </row>
    <row r="4005" spans="3:4" x14ac:dyDescent="0.2">
      <c r="C4005" s="19"/>
      <c r="D4005" s="19"/>
    </row>
    <row r="4006" spans="3:4" x14ac:dyDescent="0.2">
      <c r="C4006" s="19"/>
      <c r="D4006" s="19"/>
    </row>
    <row r="4007" spans="3:4" x14ac:dyDescent="0.2">
      <c r="C4007" s="19"/>
      <c r="D4007" s="19"/>
    </row>
    <row r="4008" spans="3:4" x14ac:dyDescent="0.2">
      <c r="C4008" s="19"/>
      <c r="D4008" s="19"/>
    </row>
    <row r="4009" spans="3:4" x14ac:dyDescent="0.2">
      <c r="C4009" s="19"/>
      <c r="D4009" s="19"/>
    </row>
    <row r="4010" spans="3:4" x14ac:dyDescent="0.2">
      <c r="C4010" s="19"/>
      <c r="D4010" s="19"/>
    </row>
    <row r="4011" spans="3:4" x14ac:dyDescent="0.2">
      <c r="C4011" s="19"/>
      <c r="D4011" s="19"/>
    </row>
    <row r="4012" spans="3:4" x14ac:dyDescent="0.2">
      <c r="C4012" s="19"/>
      <c r="D4012" s="19"/>
    </row>
    <row r="4013" spans="3:4" x14ac:dyDescent="0.2">
      <c r="C4013" s="19"/>
      <c r="D4013" s="19"/>
    </row>
    <row r="4014" spans="3:4" x14ac:dyDescent="0.2">
      <c r="C4014" s="19"/>
      <c r="D4014" s="19"/>
    </row>
    <row r="4015" spans="3:4" x14ac:dyDescent="0.2">
      <c r="C4015" s="19"/>
      <c r="D4015" s="19"/>
    </row>
    <row r="4016" spans="3:4" x14ac:dyDescent="0.2">
      <c r="C4016" s="19"/>
      <c r="D4016" s="19"/>
    </row>
    <row r="4017" spans="3:4" x14ac:dyDescent="0.2">
      <c r="C4017" s="19"/>
      <c r="D4017" s="19"/>
    </row>
    <row r="4018" spans="3:4" x14ac:dyDescent="0.2">
      <c r="C4018" s="19"/>
      <c r="D4018" s="19"/>
    </row>
    <row r="4019" spans="3:4" x14ac:dyDescent="0.2">
      <c r="C4019" s="19"/>
      <c r="D4019" s="19"/>
    </row>
    <row r="4020" spans="3:4" x14ac:dyDescent="0.2">
      <c r="C4020" s="19"/>
      <c r="D4020" s="19"/>
    </row>
    <row r="4021" spans="3:4" x14ac:dyDescent="0.2">
      <c r="C4021" s="19"/>
      <c r="D4021" s="19"/>
    </row>
    <row r="4022" spans="3:4" x14ac:dyDescent="0.2">
      <c r="C4022" s="19"/>
      <c r="D4022" s="19"/>
    </row>
    <row r="4023" spans="3:4" x14ac:dyDescent="0.2">
      <c r="C4023" s="19"/>
      <c r="D4023" s="19"/>
    </row>
    <row r="4024" spans="3:4" x14ac:dyDescent="0.2">
      <c r="C4024" s="19"/>
      <c r="D4024" s="19"/>
    </row>
    <row r="4025" spans="3:4" x14ac:dyDescent="0.2">
      <c r="C4025" s="19"/>
      <c r="D4025" s="19"/>
    </row>
    <row r="4026" spans="3:4" x14ac:dyDescent="0.2">
      <c r="C4026" s="19"/>
      <c r="D4026" s="19"/>
    </row>
    <row r="4027" spans="3:4" x14ac:dyDescent="0.2">
      <c r="C4027" s="19"/>
      <c r="D4027" s="19"/>
    </row>
    <row r="4028" spans="3:4" x14ac:dyDescent="0.2">
      <c r="C4028" s="19"/>
      <c r="D4028" s="19"/>
    </row>
    <row r="4029" spans="3:4" x14ac:dyDescent="0.2">
      <c r="C4029" s="19"/>
      <c r="D4029" s="19"/>
    </row>
    <row r="4030" spans="3:4" x14ac:dyDescent="0.2">
      <c r="C4030" s="19"/>
      <c r="D4030" s="19"/>
    </row>
    <row r="4031" spans="3:4" x14ac:dyDescent="0.2">
      <c r="C4031" s="19"/>
      <c r="D4031" s="19"/>
    </row>
    <row r="4032" spans="3:4" x14ac:dyDescent="0.2">
      <c r="C4032" s="19"/>
      <c r="D4032" s="19"/>
    </row>
    <row r="4033" spans="3:4" x14ac:dyDescent="0.2">
      <c r="C4033" s="19"/>
      <c r="D4033" s="19"/>
    </row>
    <row r="4034" spans="3:4" x14ac:dyDescent="0.2">
      <c r="C4034" s="19"/>
      <c r="D4034" s="19"/>
    </row>
    <row r="4035" spans="3:4" x14ac:dyDescent="0.2">
      <c r="C4035" s="19"/>
      <c r="D4035" s="19"/>
    </row>
    <row r="4036" spans="3:4" x14ac:dyDescent="0.2">
      <c r="C4036" s="19"/>
      <c r="D4036" s="19"/>
    </row>
    <row r="4037" spans="3:4" x14ac:dyDescent="0.2">
      <c r="C4037" s="19"/>
      <c r="D4037" s="19"/>
    </row>
    <row r="4038" spans="3:4" x14ac:dyDescent="0.2">
      <c r="C4038" s="19"/>
      <c r="D4038" s="19"/>
    </row>
    <row r="4039" spans="3:4" x14ac:dyDescent="0.2">
      <c r="C4039" s="19"/>
      <c r="D4039" s="19"/>
    </row>
    <row r="4040" spans="3:4" x14ac:dyDescent="0.2">
      <c r="C4040" s="19"/>
      <c r="D4040" s="19"/>
    </row>
    <row r="4041" spans="3:4" x14ac:dyDescent="0.2">
      <c r="C4041" s="19"/>
      <c r="D4041" s="19"/>
    </row>
    <row r="4042" spans="3:4" x14ac:dyDescent="0.2">
      <c r="C4042" s="19"/>
      <c r="D4042" s="19"/>
    </row>
    <row r="4043" spans="3:4" x14ac:dyDescent="0.2">
      <c r="C4043" s="19"/>
      <c r="D4043" s="19"/>
    </row>
    <row r="4044" spans="3:4" x14ac:dyDescent="0.2">
      <c r="C4044" s="19"/>
      <c r="D4044" s="19"/>
    </row>
    <row r="4045" spans="3:4" x14ac:dyDescent="0.2">
      <c r="C4045" s="19"/>
      <c r="D4045" s="19"/>
    </row>
    <row r="4046" spans="3:4" x14ac:dyDescent="0.2">
      <c r="C4046" s="19"/>
      <c r="D4046" s="19"/>
    </row>
    <row r="4047" spans="3:4" x14ac:dyDescent="0.2">
      <c r="C4047" s="19"/>
      <c r="D4047" s="19"/>
    </row>
    <row r="4048" spans="3:4" x14ac:dyDescent="0.2">
      <c r="C4048" s="19"/>
      <c r="D4048" s="19"/>
    </row>
    <row r="4049" spans="3:4" x14ac:dyDescent="0.2">
      <c r="C4049" s="19"/>
      <c r="D4049" s="19"/>
    </row>
    <row r="4050" spans="3:4" x14ac:dyDescent="0.2">
      <c r="C4050" s="19"/>
      <c r="D4050" s="19"/>
    </row>
    <row r="4051" spans="3:4" x14ac:dyDescent="0.2">
      <c r="C4051" s="19"/>
      <c r="D4051" s="19"/>
    </row>
    <row r="4052" spans="3:4" x14ac:dyDescent="0.2">
      <c r="C4052" s="19"/>
      <c r="D4052" s="19"/>
    </row>
    <row r="4053" spans="3:4" x14ac:dyDescent="0.2">
      <c r="C4053" s="19"/>
      <c r="D4053" s="19"/>
    </row>
    <row r="4054" spans="3:4" x14ac:dyDescent="0.2">
      <c r="C4054" s="19"/>
      <c r="D4054" s="19"/>
    </row>
    <row r="4055" spans="3:4" x14ac:dyDescent="0.2">
      <c r="C4055" s="19"/>
      <c r="D4055" s="19"/>
    </row>
    <row r="4056" spans="3:4" x14ac:dyDescent="0.2">
      <c r="C4056" s="19"/>
      <c r="D4056" s="19"/>
    </row>
    <row r="4057" spans="3:4" x14ac:dyDescent="0.2">
      <c r="C4057" s="19"/>
      <c r="D4057" s="19"/>
    </row>
    <row r="4058" spans="3:4" x14ac:dyDescent="0.2">
      <c r="C4058" s="19"/>
      <c r="D4058" s="19"/>
    </row>
    <row r="4059" spans="3:4" x14ac:dyDescent="0.2">
      <c r="C4059" s="19"/>
      <c r="D4059" s="19"/>
    </row>
    <row r="4060" spans="3:4" x14ac:dyDescent="0.2">
      <c r="C4060" s="19"/>
      <c r="D4060" s="19"/>
    </row>
    <row r="4061" spans="3:4" x14ac:dyDescent="0.2">
      <c r="C4061" s="19"/>
      <c r="D4061" s="19"/>
    </row>
    <row r="4062" spans="3:4" x14ac:dyDescent="0.2">
      <c r="C4062" s="19"/>
      <c r="D4062" s="19"/>
    </row>
    <row r="4063" spans="3:4" x14ac:dyDescent="0.2">
      <c r="C4063" s="19"/>
      <c r="D4063" s="19"/>
    </row>
    <row r="4064" spans="3:4" x14ac:dyDescent="0.2">
      <c r="C4064" s="19"/>
      <c r="D4064" s="19"/>
    </row>
    <row r="4065" spans="3:4" x14ac:dyDescent="0.2">
      <c r="C4065" s="19"/>
      <c r="D4065" s="19"/>
    </row>
    <row r="4066" spans="3:4" x14ac:dyDescent="0.2">
      <c r="C4066" s="19"/>
      <c r="D4066" s="19"/>
    </row>
    <row r="4067" spans="3:4" x14ac:dyDescent="0.2">
      <c r="C4067" s="19"/>
      <c r="D4067" s="19"/>
    </row>
    <row r="4068" spans="3:4" x14ac:dyDescent="0.2">
      <c r="C4068" s="19"/>
      <c r="D4068" s="19"/>
    </row>
    <row r="4069" spans="3:4" x14ac:dyDescent="0.2">
      <c r="C4069" s="19"/>
      <c r="D4069" s="19"/>
    </row>
    <row r="4070" spans="3:4" x14ac:dyDescent="0.2">
      <c r="C4070" s="19"/>
      <c r="D4070" s="19"/>
    </row>
    <row r="4071" spans="3:4" x14ac:dyDescent="0.2">
      <c r="C4071" s="19"/>
      <c r="D4071" s="19"/>
    </row>
    <row r="4072" spans="3:4" x14ac:dyDescent="0.2">
      <c r="C4072" s="19"/>
      <c r="D4072" s="19"/>
    </row>
    <row r="4073" spans="3:4" x14ac:dyDescent="0.2">
      <c r="C4073" s="19"/>
      <c r="D4073" s="19"/>
    </row>
    <row r="4074" spans="3:4" x14ac:dyDescent="0.2">
      <c r="C4074" s="19"/>
      <c r="D4074" s="19"/>
    </row>
    <row r="4075" spans="3:4" x14ac:dyDescent="0.2">
      <c r="C4075" s="19"/>
      <c r="D4075" s="19"/>
    </row>
    <row r="4076" spans="3:4" x14ac:dyDescent="0.2">
      <c r="C4076" s="19"/>
      <c r="D4076" s="19"/>
    </row>
    <row r="4077" spans="3:4" x14ac:dyDescent="0.2">
      <c r="C4077" s="19"/>
      <c r="D4077" s="19"/>
    </row>
    <row r="4078" spans="3:4" x14ac:dyDescent="0.2">
      <c r="C4078" s="19"/>
      <c r="D4078" s="19"/>
    </row>
    <row r="4079" spans="3:4" x14ac:dyDescent="0.2">
      <c r="C4079" s="19"/>
      <c r="D4079" s="19"/>
    </row>
    <row r="4080" spans="3:4" x14ac:dyDescent="0.2">
      <c r="C4080" s="19"/>
      <c r="D4080" s="19"/>
    </row>
    <row r="4081" spans="3:4" x14ac:dyDescent="0.2">
      <c r="C4081" s="19"/>
      <c r="D4081" s="19"/>
    </row>
    <row r="4082" spans="3:4" x14ac:dyDescent="0.2">
      <c r="C4082" s="19"/>
      <c r="D4082" s="19"/>
    </row>
    <row r="4083" spans="3:4" x14ac:dyDescent="0.2">
      <c r="C4083" s="19"/>
      <c r="D4083" s="19"/>
    </row>
    <row r="4084" spans="3:4" x14ac:dyDescent="0.2">
      <c r="C4084" s="19"/>
      <c r="D4084" s="19"/>
    </row>
    <row r="4085" spans="3:4" x14ac:dyDescent="0.2">
      <c r="C4085" s="19"/>
      <c r="D4085" s="19"/>
    </row>
    <row r="4086" spans="3:4" x14ac:dyDescent="0.2">
      <c r="C4086" s="19"/>
      <c r="D4086" s="19"/>
    </row>
    <row r="4087" spans="3:4" x14ac:dyDescent="0.2">
      <c r="C4087" s="19"/>
      <c r="D4087" s="19"/>
    </row>
    <row r="4088" spans="3:4" x14ac:dyDescent="0.2">
      <c r="C4088" s="19"/>
      <c r="D4088" s="19"/>
    </row>
    <row r="4089" spans="3:4" x14ac:dyDescent="0.2">
      <c r="C4089" s="19"/>
      <c r="D4089" s="19"/>
    </row>
    <row r="4090" spans="3:4" x14ac:dyDescent="0.2">
      <c r="C4090" s="19"/>
      <c r="D4090" s="19"/>
    </row>
    <row r="4091" spans="3:4" x14ac:dyDescent="0.2">
      <c r="C4091" s="19"/>
      <c r="D4091" s="19"/>
    </row>
    <row r="4092" spans="3:4" x14ac:dyDescent="0.2">
      <c r="C4092" s="19"/>
      <c r="D4092" s="19"/>
    </row>
    <row r="4093" spans="3:4" x14ac:dyDescent="0.2">
      <c r="C4093" s="19"/>
      <c r="D4093" s="19"/>
    </row>
    <row r="4094" spans="3:4" x14ac:dyDescent="0.2">
      <c r="C4094" s="19"/>
      <c r="D4094" s="19"/>
    </row>
    <row r="4095" spans="3:4" x14ac:dyDescent="0.2">
      <c r="C4095" s="19"/>
      <c r="D4095" s="19"/>
    </row>
    <row r="4096" spans="3:4" x14ac:dyDescent="0.2">
      <c r="C4096" s="19"/>
      <c r="D4096" s="19"/>
    </row>
    <row r="4097" spans="3:4" x14ac:dyDescent="0.2">
      <c r="C4097" s="19"/>
      <c r="D4097" s="19"/>
    </row>
    <row r="4098" spans="3:4" x14ac:dyDescent="0.2">
      <c r="C4098" s="19"/>
      <c r="D4098" s="19"/>
    </row>
    <row r="4099" spans="3:4" x14ac:dyDescent="0.2">
      <c r="C4099" s="19"/>
      <c r="D4099" s="19"/>
    </row>
    <row r="4100" spans="3:4" x14ac:dyDescent="0.2">
      <c r="C4100" s="19"/>
      <c r="D4100" s="19"/>
    </row>
    <row r="4101" spans="3:4" x14ac:dyDescent="0.2">
      <c r="C4101" s="19"/>
      <c r="D4101" s="19"/>
    </row>
    <row r="4102" spans="3:4" x14ac:dyDescent="0.2">
      <c r="C4102" s="19"/>
      <c r="D4102" s="19"/>
    </row>
    <row r="4103" spans="3:4" x14ac:dyDescent="0.2">
      <c r="C4103" s="19"/>
      <c r="D4103" s="19"/>
    </row>
    <row r="4104" spans="3:4" x14ac:dyDescent="0.2">
      <c r="C4104" s="19"/>
      <c r="D4104" s="19"/>
    </row>
    <row r="4105" spans="3:4" x14ac:dyDescent="0.2">
      <c r="C4105" s="19"/>
      <c r="D4105" s="19"/>
    </row>
    <row r="4106" spans="3:4" x14ac:dyDescent="0.2">
      <c r="C4106" s="19"/>
      <c r="D4106" s="19"/>
    </row>
    <row r="4107" spans="3:4" x14ac:dyDescent="0.2">
      <c r="C4107" s="19"/>
      <c r="D4107" s="19"/>
    </row>
    <row r="4108" spans="3:4" x14ac:dyDescent="0.2">
      <c r="C4108" s="19"/>
      <c r="D4108" s="19"/>
    </row>
    <row r="4109" spans="3:4" x14ac:dyDescent="0.2">
      <c r="C4109" s="19"/>
      <c r="D4109" s="19"/>
    </row>
    <row r="4110" spans="3:4" x14ac:dyDescent="0.2">
      <c r="C4110" s="19"/>
      <c r="D4110" s="19"/>
    </row>
    <row r="4111" spans="3:4" x14ac:dyDescent="0.2">
      <c r="C4111" s="19"/>
      <c r="D4111" s="19"/>
    </row>
    <row r="4112" spans="3:4" x14ac:dyDescent="0.2">
      <c r="C4112" s="19"/>
      <c r="D4112" s="19"/>
    </row>
    <row r="4113" spans="3:4" x14ac:dyDescent="0.2">
      <c r="C4113" s="19"/>
      <c r="D4113" s="19"/>
    </row>
    <row r="4114" spans="3:4" x14ac:dyDescent="0.2">
      <c r="C4114" s="19"/>
      <c r="D4114" s="19"/>
    </row>
    <row r="4115" spans="3:4" x14ac:dyDescent="0.2">
      <c r="C4115" s="19"/>
      <c r="D4115" s="19"/>
    </row>
    <row r="4116" spans="3:4" x14ac:dyDescent="0.2">
      <c r="C4116" s="19"/>
      <c r="D4116" s="19"/>
    </row>
    <row r="4117" spans="3:4" x14ac:dyDescent="0.2">
      <c r="C4117" s="19"/>
      <c r="D4117" s="19"/>
    </row>
    <row r="4118" spans="3:4" x14ac:dyDescent="0.2">
      <c r="C4118" s="19"/>
      <c r="D4118" s="19"/>
    </row>
    <row r="4119" spans="3:4" x14ac:dyDescent="0.2">
      <c r="C4119" s="19"/>
      <c r="D4119" s="19"/>
    </row>
    <row r="4120" spans="3:4" x14ac:dyDescent="0.2">
      <c r="C4120" s="19"/>
      <c r="D4120" s="19"/>
    </row>
    <row r="4121" spans="3:4" x14ac:dyDescent="0.2">
      <c r="C4121" s="19"/>
      <c r="D4121" s="19"/>
    </row>
    <row r="4122" spans="3:4" x14ac:dyDescent="0.2">
      <c r="C4122" s="19"/>
      <c r="D4122" s="19"/>
    </row>
    <row r="4123" spans="3:4" x14ac:dyDescent="0.2">
      <c r="C4123" s="19"/>
      <c r="D4123" s="19"/>
    </row>
    <row r="4124" spans="3:4" x14ac:dyDescent="0.2">
      <c r="C4124" s="19"/>
      <c r="D4124" s="19"/>
    </row>
    <row r="4125" spans="3:4" x14ac:dyDescent="0.2">
      <c r="C4125" s="19"/>
      <c r="D4125" s="19"/>
    </row>
    <row r="4126" spans="3:4" x14ac:dyDescent="0.2">
      <c r="C4126" s="19"/>
      <c r="D4126" s="19"/>
    </row>
    <row r="4127" spans="3:4" x14ac:dyDescent="0.2">
      <c r="C4127" s="19"/>
      <c r="D4127" s="19"/>
    </row>
    <row r="4128" spans="3:4" x14ac:dyDescent="0.2">
      <c r="C4128" s="19"/>
      <c r="D4128" s="19"/>
    </row>
    <row r="4129" spans="3:4" x14ac:dyDescent="0.2">
      <c r="C4129" s="19"/>
      <c r="D4129" s="19"/>
    </row>
    <row r="4130" spans="3:4" x14ac:dyDescent="0.2">
      <c r="C4130" s="19"/>
      <c r="D4130" s="19"/>
    </row>
    <row r="4131" spans="3:4" x14ac:dyDescent="0.2">
      <c r="C4131" s="19"/>
      <c r="D4131" s="19"/>
    </row>
    <row r="4132" spans="3:4" x14ac:dyDescent="0.2">
      <c r="C4132" s="19"/>
      <c r="D4132" s="19"/>
    </row>
    <row r="4133" spans="3:4" x14ac:dyDescent="0.2">
      <c r="C4133" s="19"/>
      <c r="D4133" s="19"/>
    </row>
    <row r="4134" spans="3:4" x14ac:dyDescent="0.2">
      <c r="C4134" s="19"/>
      <c r="D4134" s="19"/>
    </row>
    <row r="4135" spans="3:4" x14ac:dyDescent="0.2">
      <c r="C4135" s="19"/>
      <c r="D4135" s="19"/>
    </row>
    <row r="4136" spans="3:4" x14ac:dyDescent="0.2">
      <c r="C4136" s="19"/>
      <c r="D4136" s="19"/>
    </row>
    <row r="4137" spans="3:4" x14ac:dyDescent="0.2">
      <c r="C4137" s="19"/>
      <c r="D4137" s="19"/>
    </row>
    <row r="4138" spans="3:4" x14ac:dyDescent="0.2">
      <c r="C4138" s="19"/>
      <c r="D4138" s="19"/>
    </row>
    <row r="4139" spans="3:4" x14ac:dyDescent="0.2">
      <c r="C4139" s="19"/>
      <c r="D4139" s="19"/>
    </row>
    <row r="4140" spans="3:4" x14ac:dyDescent="0.2">
      <c r="C4140" s="19"/>
      <c r="D4140" s="19"/>
    </row>
    <row r="4141" spans="3:4" x14ac:dyDescent="0.2">
      <c r="C4141" s="19"/>
      <c r="D4141" s="19"/>
    </row>
    <row r="4142" spans="3:4" x14ac:dyDescent="0.2">
      <c r="C4142" s="19"/>
      <c r="D4142" s="19"/>
    </row>
    <row r="4143" spans="3:4" x14ac:dyDescent="0.2">
      <c r="C4143" s="19"/>
      <c r="D4143" s="19"/>
    </row>
    <row r="4144" spans="3:4" x14ac:dyDescent="0.2">
      <c r="C4144" s="19"/>
      <c r="D4144" s="19"/>
    </row>
    <row r="4145" spans="3:4" x14ac:dyDescent="0.2">
      <c r="C4145" s="19"/>
      <c r="D4145" s="19"/>
    </row>
    <row r="4146" spans="3:4" x14ac:dyDescent="0.2">
      <c r="C4146" s="19"/>
      <c r="D4146" s="19"/>
    </row>
    <row r="4147" spans="3:4" x14ac:dyDescent="0.2">
      <c r="C4147" s="19"/>
      <c r="D4147" s="19"/>
    </row>
    <row r="4148" spans="3:4" x14ac:dyDescent="0.2">
      <c r="C4148" s="19"/>
      <c r="D4148" s="19"/>
    </row>
    <row r="4149" spans="3:4" x14ac:dyDescent="0.2">
      <c r="C4149" s="19"/>
      <c r="D4149" s="19"/>
    </row>
    <row r="4150" spans="3:4" x14ac:dyDescent="0.2">
      <c r="C4150" s="19"/>
      <c r="D4150" s="19"/>
    </row>
    <row r="4151" spans="3:4" x14ac:dyDescent="0.2">
      <c r="C4151" s="19"/>
      <c r="D4151" s="19"/>
    </row>
    <row r="4152" spans="3:4" x14ac:dyDescent="0.2">
      <c r="C4152" s="19"/>
      <c r="D4152" s="19"/>
    </row>
    <row r="4153" spans="3:4" x14ac:dyDescent="0.2">
      <c r="C4153" s="19"/>
      <c r="D4153" s="19"/>
    </row>
    <row r="4154" spans="3:4" x14ac:dyDescent="0.2">
      <c r="C4154" s="19"/>
      <c r="D4154" s="19"/>
    </row>
    <row r="4155" spans="3:4" x14ac:dyDescent="0.2">
      <c r="C4155" s="19"/>
      <c r="D4155" s="19"/>
    </row>
    <row r="4156" spans="3:4" x14ac:dyDescent="0.2">
      <c r="C4156" s="19"/>
      <c r="D4156" s="19"/>
    </row>
    <row r="4157" spans="3:4" x14ac:dyDescent="0.2">
      <c r="C4157" s="19"/>
      <c r="D4157" s="19"/>
    </row>
    <row r="4158" spans="3:4" x14ac:dyDescent="0.2">
      <c r="C4158" s="19"/>
      <c r="D4158" s="19"/>
    </row>
    <row r="4159" spans="3:4" x14ac:dyDescent="0.2">
      <c r="C4159" s="19"/>
      <c r="D4159" s="19"/>
    </row>
    <row r="4160" spans="3:4" x14ac:dyDescent="0.2">
      <c r="C4160" s="19"/>
      <c r="D4160" s="19"/>
    </row>
    <row r="4161" spans="3:4" x14ac:dyDescent="0.2">
      <c r="C4161" s="19"/>
      <c r="D4161" s="19"/>
    </row>
    <row r="4162" spans="3:4" x14ac:dyDescent="0.2">
      <c r="C4162" s="19"/>
      <c r="D4162" s="19"/>
    </row>
    <row r="4163" spans="3:4" x14ac:dyDescent="0.2">
      <c r="C4163" s="19"/>
      <c r="D4163" s="19"/>
    </row>
    <row r="4164" spans="3:4" x14ac:dyDescent="0.2">
      <c r="C4164" s="19"/>
      <c r="D4164" s="19"/>
    </row>
    <row r="4165" spans="3:4" x14ac:dyDescent="0.2">
      <c r="C4165" s="19"/>
      <c r="D4165" s="19"/>
    </row>
    <row r="4166" spans="3:4" x14ac:dyDescent="0.2">
      <c r="C4166" s="19"/>
      <c r="D4166" s="19"/>
    </row>
    <row r="4167" spans="3:4" x14ac:dyDescent="0.2">
      <c r="C4167" s="19"/>
      <c r="D4167" s="19"/>
    </row>
    <row r="4168" spans="3:4" x14ac:dyDescent="0.2">
      <c r="C4168" s="19"/>
      <c r="D4168" s="19"/>
    </row>
    <row r="4169" spans="3:4" x14ac:dyDescent="0.2">
      <c r="C4169" s="19"/>
      <c r="D4169" s="19"/>
    </row>
    <row r="4170" spans="3:4" x14ac:dyDescent="0.2">
      <c r="C4170" s="19"/>
      <c r="D4170" s="19"/>
    </row>
    <row r="4171" spans="3:4" x14ac:dyDescent="0.2">
      <c r="C4171" s="19"/>
      <c r="D4171" s="19"/>
    </row>
    <row r="4172" spans="3:4" x14ac:dyDescent="0.2">
      <c r="C4172" s="19"/>
      <c r="D4172" s="19"/>
    </row>
    <row r="4173" spans="3:4" x14ac:dyDescent="0.2">
      <c r="C4173" s="19"/>
      <c r="D4173" s="19"/>
    </row>
    <row r="4174" spans="3:4" x14ac:dyDescent="0.2">
      <c r="C4174" s="19"/>
      <c r="D4174" s="19"/>
    </row>
    <row r="4175" spans="3:4" x14ac:dyDescent="0.2">
      <c r="C4175" s="19"/>
      <c r="D4175" s="19"/>
    </row>
    <row r="4176" spans="3:4" x14ac:dyDescent="0.2">
      <c r="C4176" s="19"/>
      <c r="D4176" s="19"/>
    </row>
    <row r="4177" spans="3:4" x14ac:dyDescent="0.2">
      <c r="C4177" s="19"/>
      <c r="D4177" s="19"/>
    </row>
    <row r="4178" spans="3:4" x14ac:dyDescent="0.2">
      <c r="C4178" s="19"/>
      <c r="D4178" s="19"/>
    </row>
    <row r="4179" spans="3:4" x14ac:dyDescent="0.2">
      <c r="C4179" s="19"/>
      <c r="D4179" s="19"/>
    </row>
    <row r="4180" spans="3:4" x14ac:dyDescent="0.2">
      <c r="C4180" s="19"/>
      <c r="D4180" s="19"/>
    </row>
    <row r="4181" spans="3:4" x14ac:dyDescent="0.2">
      <c r="C4181" s="19"/>
      <c r="D4181" s="19"/>
    </row>
    <row r="4182" spans="3:4" x14ac:dyDescent="0.2">
      <c r="C4182" s="19"/>
      <c r="D4182" s="19"/>
    </row>
    <row r="4183" spans="3:4" x14ac:dyDescent="0.2">
      <c r="C4183" s="19"/>
      <c r="D4183" s="19"/>
    </row>
    <row r="4184" spans="3:4" x14ac:dyDescent="0.2">
      <c r="C4184" s="19"/>
      <c r="D4184" s="19"/>
    </row>
    <row r="4185" spans="3:4" x14ac:dyDescent="0.2">
      <c r="C4185" s="19"/>
      <c r="D4185" s="19"/>
    </row>
    <row r="4186" spans="3:4" x14ac:dyDescent="0.2">
      <c r="C4186" s="19"/>
      <c r="D4186" s="19"/>
    </row>
    <row r="4187" spans="3:4" x14ac:dyDescent="0.2">
      <c r="C4187" s="19"/>
      <c r="D4187" s="19"/>
    </row>
    <row r="4188" spans="3:4" x14ac:dyDescent="0.2">
      <c r="C4188" s="19"/>
      <c r="D4188" s="19"/>
    </row>
    <row r="4189" spans="3:4" x14ac:dyDescent="0.2">
      <c r="C4189" s="19"/>
      <c r="D4189" s="19"/>
    </row>
    <row r="4190" spans="3:4" x14ac:dyDescent="0.2">
      <c r="C4190" s="19"/>
      <c r="D4190" s="19"/>
    </row>
    <row r="4191" spans="3:4" x14ac:dyDescent="0.2">
      <c r="C4191" s="19"/>
      <c r="D4191" s="19"/>
    </row>
    <row r="4192" spans="3:4" x14ac:dyDescent="0.2">
      <c r="C4192" s="19"/>
      <c r="D4192" s="19"/>
    </row>
    <row r="4193" spans="3:4" x14ac:dyDescent="0.2">
      <c r="C4193" s="19"/>
      <c r="D4193" s="19"/>
    </row>
    <row r="4194" spans="3:4" x14ac:dyDescent="0.2">
      <c r="C4194" s="19"/>
      <c r="D4194" s="19"/>
    </row>
    <row r="4195" spans="3:4" x14ac:dyDescent="0.2">
      <c r="C4195" s="19"/>
      <c r="D4195" s="19"/>
    </row>
    <row r="4196" spans="3:4" x14ac:dyDescent="0.2">
      <c r="C4196" s="19"/>
      <c r="D4196" s="19"/>
    </row>
    <row r="4197" spans="3:4" x14ac:dyDescent="0.2">
      <c r="C4197" s="19"/>
      <c r="D4197" s="19"/>
    </row>
    <row r="4198" spans="3:4" x14ac:dyDescent="0.2">
      <c r="C4198" s="19"/>
      <c r="D4198" s="19"/>
    </row>
    <row r="4199" spans="3:4" x14ac:dyDescent="0.2">
      <c r="C4199" s="19"/>
      <c r="D4199" s="19"/>
    </row>
    <row r="4200" spans="3:4" x14ac:dyDescent="0.2">
      <c r="C4200" s="19"/>
      <c r="D4200" s="19"/>
    </row>
    <row r="4201" spans="3:4" x14ac:dyDescent="0.2">
      <c r="C4201" s="19"/>
      <c r="D4201" s="19"/>
    </row>
    <row r="4202" spans="3:4" x14ac:dyDescent="0.2">
      <c r="C4202" s="19"/>
      <c r="D4202" s="19"/>
    </row>
    <row r="4203" spans="3:4" x14ac:dyDescent="0.2">
      <c r="C4203" s="19"/>
      <c r="D4203" s="19"/>
    </row>
    <row r="4204" spans="3:4" x14ac:dyDescent="0.2">
      <c r="C4204" s="19"/>
      <c r="D4204" s="19"/>
    </row>
    <row r="4205" spans="3:4" x14ac:dyDescent="0.2">
      <c r="C4205" s="19"/>
      <c r="D4205" s="19"/>
    </row>
    <row r="4206" spans="3:4" x14ac:dyDescent="0.2">
      <c r="C4206" s="19"/>
      <c r="D4206" s="19"/>
    </row>
    <row r="4207" spans="3:4" x14ac:dyDescent="0.2">
      <c r="C4207" s="19"/>
      <c r="D4207" s="19"/>
    </row>
    <row r="4208" spans="3:4" x14ac:dyDescent="0.2">
      <c r="C4208" s="19"/>
      <c r="D4208" s="19"/>
    </row>
    <row r="4209" spans="3:4" x14ac:dyDescent="0.2">
      <c r="C4209" s="19"/>
      <c r="D4209" s="19"/>
    </row>
    <row r="4210" spans="3:4" x14ac:dyDescent="0.2">
      <c r="C4210" s="19"/>
      <c r="D4210" s="19"/>
    </row>
    <row r="4211" spans="3:4" x14ac:dyDescent="0.2">
      <c r="C4211" s="19"/>
      <c r="D4211" s="19"/>
    </row>
    <row r="4212" spans="3:4" x14ac:dyDescent="0.2">
      <c r="C4212" s="19"/>
      <c r="D4212" s="19"/>
    </row>
    <row r="4213" spans="3:4" x14ac:dyDescent="0.2">
      <c r="C4213" s="19"/>
      <c r="D4213" s="19"/>
    </row>
    <row r="4214" spans="3:4" x14ac:dyDescent="0.2">
      <c r="C4214" s="19"/>
      <c r="D4214" s="19"/>
    </row>
    <row r="4215" spans="3:4" x14ac:dyDescent="0.2">
      <c r="C4215" s="19"/>
      <c r="D4215" s="19"/>
    </row>
    <row r="4216" spans="3:4" x14ac:dyDescent="0.2">
      <c r="C4216" s="19"/>
      <c r="D4216" s="19"/>
    </row>
    <row r="4217" spans="3:4" x14ac:dyDescent="0.2">
      <c r="C4217" s="19"/>
      <c r="D4217" s="19"/>
    </row>
    <row r="4218" spans="3:4" x14ac:dyDescent="0.2">
      <c r="C4218" s="19"/>
      <c r="D4218" s="19"/>
    </row>
    <row r="4219" spans="3:4" x14ac:dyDescent="0.2">
      <c r="C4219" s="19"/>
      <c r="D4219" s="19"/>
    </row>
    <row r="4220" spans="3:4" x14ac:dyDescent="0.2">
      <c r="C4220" s="19"/>
      <c r="D4220" s="19"/>
    </row>
    <row r="4221" spans="3:4" x14ac:dyDescent="0.2">
      <c r="C4221" s="19"/>
      <c r="D4221" s="19"/>
    </row>
    <row r="4222" spans="3:4" x14ac:dyDescent="0.2">
      <c r="C4222" s="19"/>
      <c r="D4222" s="19"/>
    </row>
    <row r="4223" spans="3:4" x14ac:dyDescent="0.2">
      <c r="C4223" s="19"/>
      <c r="D4223" s="19"/>
    </row>
    <row r="4224" spans="3:4" x14ac:dyDescent="0.2">
      <c r="C4224" s="19"/>
      <c r="D4224" s="19"/>
    </row>
    <row r="4225" spans="3:4" x14ac:dyDescent="0.2">
      <c r="C4225" s="19"/>
      <c r="D4225" s="19"/>
    </row>
    <row r="4226" spans="3:4" x14ac:dyDescent="0.2">
      <c r="C4226" s="19"/>
      <c r="D4226" s="19"/>
    </row>
    <row r="4227" spans="3:4" x14ac:dyDescent="0.2">
      <c r="C4227" s="19"/>
      <c r="D4227" s="19"/>
    </row>
    <row r="4228" spans="3:4" x14ac:dyDescent="0.2">
      <c r="C4228" s="19"/>
      <c r="D4228" s="19"/>
    </row>
    <row r="4229" spans="3:4" x14ac:dyDescent="0.2">
      <c r="C4229" s="19"/>
      <c r="D4229" s="19"/>
    </row>
    <row r="4230" spans="3:4" x14ac:dyDescent="0.2">
      <c r="C4230" s="19"/>
      <c r="D4230" s="19"/>
    </row>
    <row r="4231" spans="3:4" x14ac:dyDescent="0.2">
      <c r="C4231" s="19"/>
      <c r="D4231" s="19"/>
    </row>
    <row r="4232" spans="3:4" x14ac:dyDescent="0.2">
      <c r="C4232" s="19"/>
      <c r="D4232" s="19"/>
    </row>
    <row r="4233" spans="3:4" x14ac:dyDescent="0.2">
      <c r="C4233" s="19"/>
      <c r="D4233" s="19"/>
    </row>
    <row r="4234" spans="3:4" x14ac:dyDescent="0.2">
      <c r="C4234" s="19"/>
      <c r="D4234" s="19"/>
    </row>
    <row r="4235" spans="3:4" x14ac:dyDescent="0.2">
      <c r="C4235" s="19"/>
      <c r="D4235" s="19"/>
    </row>
    <row r="4236" spans="3:4" x14ac:dyDescent="0.2">
      <c r="C4236" s="19"/>
      <c r="D4236" s="19"/>
    </row>
    <row r="4237" spans="3:4" x14ac:dyDescent="0.2">
      <c r="C4237" s="19"/>
      <c r="D4237" s="19"/>
    </row>
    <row r="4238" spans="3:4" x14ac:dyDescent="0.2">
      <c r="C4238" s="19"/>
      <c r="D4238" s="19"/>
    </row>
    <row r="4239" spans="3:4" x14ac:dyDescent="0.2">
      <c r="C4239" s="19"/>
      <c r="D4239" s="19"/>
    </row>
    <row r="4240" spans="3:4" x14ac:dyDescent="0.2">
      <c r="C4240" s="19"/>
      <c r="D4240" s="19"/>
    </row>
    <row r="4241" spans="3:4" x14ac:dyDescent="0.2">
      <c r="C4241" s="19"/>
      <c r="D4241" s="19"/>
    </row>
    <row r="4242" spans="3:4" x14ac:dyDescent="0.2">
      <c r="C4242" s="19"/>
      <c r="D4242" s="19"/>
    </row>
    <row r="4243" spans="3:4" x14ac:dyDescent="0.2">
      <c r="C4243" s="19"/>
      <c r="D4243" s="19"/>
    </row>
    <row r="4244" spans="3:4" x14ac:dyDescent="0.2">
      <c r="C4244" s="19"/>
      <c r="D4244" s="19"/>
    </row>
    <row r="4245" spans="3:4" x14ac:dyDescent="0.2">
      <c r="C4245" s="19"/>
      <c r="D4245" s="19"/>
    </row>
    <row r="4246" spans="3:4" x14ac:dyDescent="0.2">
      <c r="C4246" s="19"/>
      <c r="D4246" s="19"/>
    </row>
    <row r="4247" spans="3:4" x14ac:dyDescent="0.2">
      <c r="C4247" s="19"/>
      <c r="D4247" s="19"/>
    </row>
    <row r="4248" spans="3:4" x14ac:dyDescent="0.2">
      <c r="C4248" s="19"/>
      <c r="D4248" s="19"/>
    </row>
    <row r="4249" spans="3:4" x14ac:dyDescent="0.2">
      <c r="C4249" s="19"/>
      <c r="D4249" s="19"/>
    </row>
    <row r="4250" spans="3:4" x14ac:dyDescent="0.2">
      <c r="C4250" s="19"/>
      <c r="D4250" s="19"/>
    </row>
    <row r="4251" spans="3:4" x14ac:dyDescent="0.2">
      <c r="C4251" s="19"/>
      <c r="D4251" s="19"/>
    </row>
    <row r="4252" spans="3:4" x14ac:dyDescent="0.2">
      <c r="C4252" s="19"/>
      <c r="D4252" s="19"/>
    </row>
    <row r="4253" spans="3:4" x14ac:dyDescent="0.2">
      <c r="C4253" s="19"/>
      <c r="D4253" s="19"/>
    </row>
    <row r="4254" spans="3:4" x14ac:dyDescent="0.2">
      <c r="C4254" s="19"/>
      <c r="D4254" s="19"/>
    </row>
    <row r="4255" spans="3:4" x14ac:dyDescent="0.2">
      <c r="C4255" s="19"/>
      <c r="D4255" s="19"/>
    </row>
    <row r="4256" spans="3:4" x14ac:dyDescent="0.2">
      <c r="C4256" s="19"/>
      <c r="D4256" s="19"/>
    </row>
    <row r="4257" spans="3:4" x14ac:dyDescent="0.2">
      <c r="C4257" s="19"/>
      <c r="D4257" s="19"/>
    </row>
    <row r="4258" spans="3:4" x14ac:dyDescent="0.2">
      <c r="C4258" s="19"/>
      <c r="D4258" s="19"/>
    </row>
    <row r="4259" spans="3:4" x14ac:dyDescent="0.2">
      <c r="C4259" s="19"/>
      <c r="D4259" s="19"/>
    </row>
    <row r="4260" spans="3:4" x14ac:dyDescent="0.2">
      <c r="C4260" s="19"/>
      <c r="D4260" s="19"/>
    </row>
    <row r="4261" spans="3:4" x14ac:dyDescent="0.2">
      <c r="C4261" s="19"/>
      <c r="D4261" s="19"/>
    </row>
    <row r="4262" spans="3:4" x14ac:dyDescent="0.2">
      <c r="C4262" s="19"/>
      <c r="D4262" s="19"/>
    </row>
    <row r="4263" spans="3:4" x14ac:dyDescent="0.2">
      <c r="C4263" s="19"/>
      <c r="D4263" s="19"/>
    </row>
    <row r="4264" spans="3:4" x14ac:dyDescent="0.2">
      <c r="C4264" s="19"/>
      <c r="D4264" s="19"/>
    </row>
    <row r="4265" spans="3:4" x14ac:dyDescent="0.2">
      <c r="C4265" s="19"/>
      <c r="D4265" s="19"/>
    </row>
    <row r="4266" spans="3:4" x14ac:dyDescent="0.2">
      <c r="C4266" s="19"/>
      <c r="D4266" s="19"/>
    </row>
    <row r="4267" spans="3:4" x14ac:dyDescent="0.2">
      <c r="C4267" s="19"/>
      <c r="D4267" s="19"/>
    </row>
    <row r="4268" spans="3:4" x14ac:dyDescent="0.2">
      <c r="C4268" s="19"/>
      <c r="D4268" s="19"/>
    </row>
    <row r="4269" spans="3:4" x14ac:dyDescent="0.2">
      <c r="C4269" s="19"/>
      <c r="D4269" s="19"/>
    </row>
    <row r="4270" spans="3:4" x14ac:dyDescent="0.2">
      <c r="C4270" s="19"/>
      <c r="D4270" s="19"/>
    </row>
    <row r="4271" spans="3:4" x14ac:dyDescent="0.2">
      <c r="C4271" s="19"/>
      <c r="D4271" s="19"/>
    </row>
    <row r="4272" spans="3:4" x14ac:dyDescent="0.2">
      <c r="C4272" s="19"/>
      <c r="D4272" s="19"/>
    </row>
    <row r="4273" spans="3:4" x14ac:dyDescent="0.2">
      <c r="C4273" s="19"/>
      <c r="D4273" s="19"/>
    </row>
    <row r="4274" spans="3:4" x14ac:dyDescent="0.2">
      <c r="C4274" s="19"/>
      <c r="D4274" s="19"/>
    </row>
    <row r="4275" spans="3:4" x14ac:dyDescent="0.2">
      <c r="C4275" s="19"/>
      <c r="D4275" s="19"/>
    </row>
    <row r="4276" spans="3:4" x14ac:dyDescent="0.2">
      <c r="C4276" s="19"/>
      <c r="D4276" s="19"/>
    </row>
    <row r="4277" spans="3:4" x14ac:dyDescent="0.2">
      <c r="C4277" s="19"/>
      <c r="D4277" s="19"/>
    </row>
    <row r="4278" spans="3:4" x14ac:dyDescent="0.2">
      <c r="C4278" s="19"/>
      <c r="D4278" s="19"/>
    </row>
    <row r="4279" spans="3:4" x14ac:dyDescent="0.2">
      <c r="C4279" s="19"/>
      <c r="D4279" s="19"/>
    </row>
    <row r="4280" spans="3:4" x14ac:dyDescent="0.2">
      <c r="C4280" s="19"/>
      <c r="D4280" s="19"/>
    </row>
    <row r="4281" spans="3:4" x14ac:dyDescent="0.2">
      <c r="C4281" s="19"/>
      <c r="D4281" s="19"/>
    </row>
    <row r="4282" spans="3:4" x14ac:dyDescent="0.2">
      <c r="C4282" s="19"/>
      <c r="D4282" s="19"/>
    </row>
    <row r="4283" spans="3:4" x14ac:dyDescent="0.2">
      <c r="C4283" s="19"/>
      <c r="D4283" s="19"/>
    </row>
    <row r="4284" spans="3:4" x14ac:dyDescent="0.2">
      <c r="C4284" s="19"/>
      <c r="D4284" s="19"/>
    </row>
    <row r="4285" spans="3:4" x14ac:dyDescent="0.2">
      <c r="C4285" s="19"/>
      <c r="D4285" s="19"/>
    </row>
    <row r="4286" spans="3:4" x14ac:dyDescent="0.2">
      <c r="C4286" s="19"/>
      <c r="D4286" s="19"/>
    </row>
    <row r="4287" spans="3:4" x14ac:dyDescent="0.2">
      <c r="C4287" s="19"/>
      <c r="D4287" s="19"/>
    </row>
    <row r="4288" spans="3:4" x14ac:dyDescent="0.2">
      <c r="C4288" s="19"/>
      <c r="D4288" s="19"/>
    </row>
    <row r="4289" spans="3:4" x14ac:dyDescent="0.2">
      <c r="C4289" s="19"/>
      <c r="D4289" s="19"/>
    </row>
    <row r="4290" spans="3:4" x14ac:dyDescent="0.2">
      <c r="C4290" s="19"/>
      <c r="D4290" s="19"/>
    </row>
    <row r="4291" spans="3:4" x14ac:dyDescent="0.2">
      <c r="C4291" s="19"/>
      <c r="D4291" s="19"/>
    </row>
    <row r="4292" spans="3:4" x14ac:dyDescent="0.2">
      <c r="C4292" s="19"/>
      <c r="D4292" s="19"/>
    </row>
    <row r="4293" spans="3:4" x14ac:dyDescent="0.2">
      <c r="C4293" s="19"/>
      <c r="D4293" s="19"/>
    </row>
    <row r="4294" spans="3:4" x14ac:dyDescent="0.2">
      <c r="C4294" s="19"/>
      <c r="D4294" s="19"/>
    </row>
    <row r="4295" spans="3:4" x14ac:dyDescent="0.2">
      <c r="C4295" s="19"/>
      <c r="D4295" s="19"/>
    </row>
    <row r="4296" spans="3:4" x14ac:dyDescent="0.2">
      <c r="C4296" s="19"/>
      <c r="D4296" s="19"/>
    </row>
    <row r="4297" spans="3:4" x14ac:dyDescent="0.2">
      <c r="C4297" s="19"/>
      <c r="D4297" s="19"/>
    </row>
    <row r="4298" spans="3:4" x14ac:dyDescent="0.2">
      <c r="C4298" s="19"/>
      <c r="D4298" s="19"/>
    </row>
    <row r="4299" spans="3:4" x14ac:dyDescent="0.2">
      <c r="C4299" s="19"/>
      <c r="D4299" s="19"/>
    </row>
    <row r="4300" spans="3:4" x14ac:dyDescent="0.2">
      <c r="C4300" s="19"/>
      <c r="D4300" s="19"/>
    </row>
    <row r="4301" spans="3:4" x14ac:dyDescent="0.2">
      <c r="C4301" s="19"/>
      <c r="D4301" s="19"/>
    </row>
    <row r="4302" spans="3:4" x14ac:dyDescent="0.2">
      <c r="C4302" s="19"/>
      <c r="D4302" s="19"/>
    </row>
    <row r="4303" spans="3:4" x14ac:dyDescent="0.2">
      <c r="C4303" s="19"/>
      <c r="D4303" s="19"/>
    </row>
    <row r="4304" spans="3:4" x14ac:dyDescent="0.2">
      <c r="C4304" s="19"/>
      <c r="D4304" s="19"/>
    </row>
    <row r="4305" spans="3:4" x14ac:dyDescent="0.2">
      <c r="C4305" s="19"/>
      <c r="D4305" s="19"/>
    </row>
    <row r="4306" spans="3:4" x14ac:dyDescent="0.2">
      <c r="C4306" s="19"/>
      <c r="D4306" s="19"/>
    </row>
    <row r="4307" spans="3:4" x14ac:dyDescent="0.2">
      <c r="C4307" s="19"/>
      <c r="D4307" s="19"/>
    </row>
    <row r="4308" spans="3:4" x14ac:dyDescent="0.2">
      <c r="C4308" s="19"/>
      <c r="D4308" s="19"/>
    </row>
    <row r="4309" spans="3:4" x14ac:dyDescent="0.2">
      <c r="C4309" s="19"/>
      <c r="D4309" s="19"/>
    </row>
    <row r="4310" spans="3:4" x14ac:dyDescent="0.2">
      <c r="C4310" s="19"/>
      <c r="D4310" s="19"/>
    </row>
    <row r="4311" spans="3:4" x14ac:dyDescent="0.2">
      <c r="C4311" s="19"/>
      <c r="D4311" s="19"/>
    </row>
    <row r="4312" spans="3:4" x14ac:dyDescent="0.2">
      <c r="C4312" s="19"/>
      <c r="D4312" s="19"/>
    </row>
    <row r="4313" spans="3:4" x14ac:dyDescent="0.2">
      <c r="C4313" s="19"/>
      <c r="D4313" s="19"/>
    </row>
    <row r="4314" spans="3:4" x14ac:dyDescent="0.2">
      <c r="C4314" s="19"/>
      <c r="D4314" s="19"/>
    </row>
    <row r="4315" spans="3:4" x14ac:dyDescent="0.2">
      <c r="C4315" s="19"/>
      <c r="D4315" s="19"/>
    </row>
    <row r="4316" spans="3:4" x14ac:dyDescent="0.2">
      <c r="C4316" s="19"/>
      <c r="D4316" s="19"/>
    </row>
    <row r="4317" spans="3:4" x14ac:dyDescent="0.2">
      <c r="C4317" s="19"/>
      <c r="D4317" s="19"/>
    </row>
    <row r="4318" spans="3:4" x14ac:dyDescent="0.2">
      <c r="C4318" s="19"/>
      <c r="D4318" s="19"/>
    </row>
    <row r="4319" spans="3:4" x14ac:dyDescent="0.2">
      <c r="C4319" s="19"/>
      <c r="D4319" s="19"/>
    </row>
    <row r="4320" spans="3:4" x14ac:dyDescent="0.2">
      <c r="C4320" s="19"/>
      <c r="D4320" s="19"/>
    </row>
    <row r="4321" spans="3:4" x14ac:dyDescent="0.2">
      <c r="C4321" s="19"/>
      <c r="D4321" s="19"/>
    </row>
    <row r="4322" spans="3:4" x14ac:dyDescent="0.2">
      <c r="C4322" s="19"/>
      <c r="D4322" s="19"/>
    </row>
    <row r="4323" spans="3:4" x14ac:dyDescent="0.2">
      <c r="C4323" s="19"/>
      <c r="D4323" s="19"/>
    </row>
    <row r="4324" spans="3:4" x14ac:dyDescent="0.2">
      <c r="C4324" s="19"/>
      <c r="D4324" s="19"/>
    </row>
    <row r="4325" spans="3:4" x14ac:dyDescent="0.2">
      <c r="C4325" s="19"/>
      <c r="D4325" s="19"/>
    </row>
    <row r="4326" spans="3:4" x14ac:dyDescent="0.2">
      <c r="C4326" s="19"/>
      <c r="D4326" s="19"/>
    </row>
    <row r="4327" spans="3:4" x14ac:dyDescent="0.2">
      <c r="C4327" s="19"/>
      <c r="D4327" s="19"/>
    </row>
    <row r="4328" spans="3:4" x14ac:dyDescent="0.2">
      <c r="C4328" s="19"/>
      <c r="D4328" s="19"/>
    </row>
    <row r="4329" spans="3:4" x14ac:dyDescent="0.2">
      <c r="C4329" s="19"/>
      <c r="D4329" s="19"/>
    </row>
    <row r="4330" spans="3:4" x14ac:dyDescent="0.2">
      <c r="C4330" s="19"/>
      <c r="D4330" s="19"/>
    </row>
    <row r="4331" spans="3:4" x14ac:dyDescent="0.2">
      <c r="C4331" s="19"/>
      <c r="D4331" s="19"/>
    </row>
    <row r="4332" spans="3:4" x14ac:dyDescent="0.2">
      <c r="C4332" s="19"/>
      <c r="D4332" s="19"/>
    </row>
    <row r="4333" spans="3:4" x14ac:dyDescent="0.2">
      <c r="C4333" s="19"/>
      <c r="D4333" s="19"/>
    </row>
    <row r="4334" spans="3:4" x14ac:dyDescent="0.2">
      <c r="C4334" s="19"/>
      <c r="D4334" s="19"/>
    </row>
    <row r="4335" spans="3:4" x14ac:dyDescent="0.2">
      <c r="C4335" s="19"/>
      <c r="D4335" s="19"/>
    </row>
    <row r="4336" spans="3:4" x14ac:dyDescent="0.2">
      <c r="C4336" s="19"/>
      <c r="D4336" s="19"/>
    </row>
    <row r="4337" spans="3:4" x14ac:dyDescent="0.2">
      <c r="C4337" s="19"/>
      <c r="D4337" s="19"/>
    </row>
    <row r="4338" spans="3:4" x14ac:dyDescent="0.2">
      <c r="C4338" s="19"/>
      <c r="D4338" s="19"/>
    </row>
    <row r="4339" spans="3:4" x14ac:dyDescent="0.2">
      <c r="C4339" s="19"/>
      <c r="D4339" s="19"/>
    </row>
    <row r="4340" spans="3:4" x14ac:dyDescent="0.2">
      <c r="C4340" s="19"/>
      <c r="D4340" s="19"/>
    </row>
    <row r="4341" spans="3:4" x14ac:dyDescent="0.2">
      <c r="C4341" s="19"/>
      <c r="D4341" s="19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7"/>
  <sheetViews>
    <sheetView topLeftCell="A40" workbookViewId="0">
      <selection activeCell="A51" sqref="A51:C82"/>
    </sheetView>
  </sheetViews>
  <sheetFormatPr defaultRowHeight="12.75" x14ac:dyDescent="0.2"/>
  <cols>
    <col min="1" max="1" width="19.7109375" style="54" customWidth="1"/>
    <col min="2" max="2" width="4.42578125" style="25" customWidth="1"/>
    <col min="3" max="3" width="12.7109375" style="54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54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 x14ac:dyDescent="0.25">
      <c r="A1" s="53" t="s">
        <v>94</v>
      </c>
      <c r="I1" s="55" t="s">
        <v>95</v>
      </c>
      <c r="J1" s="56" t="s">
        <v>96</v>
      </c>
    </row>
    <row r="2" spans="1:16" x14ac:dyDescent="0.2">
      <c r="I2" s="57" t="s">
        <v>97</v>
      </c>
      <c r="J2" s="58" t="s">
        <v>98</v>
      </c>
    </row>
    <row r="3" spans="1:16" x14ac:dyDescent="0.2">
      <c r="A3" s="59" t="s">
        <v>99</v>
      </c>
      <c r="I3" s="57" t="s">
        <v>100</v>
      </c>
      <c r="J3" s="58" t="s">
        <v>101</v>
      </c>
    </row>
    <row r="4" spans="1:16" x14ac:dyDescent="0.2">
      <c r="I4" s="57" t="s">
        <v>102</v>
      </c>
      <c r="J4" s="58" t="s">
        <v>101</v>
      </c>
    </row>
    <row r="5" spans="1:16" ht="13.5" thickBot="1" x14ac:dyDescent="0.25">
      <c r="I5" s="60" t="s">
        <v>103</v>
      </c>
      <c r="J5" s="61" t="s">
        <v>86</v>
      </c>
    </row>
    <row r="10" spans="1:16" ht="13.5" thickBot="1" x14ac:dyDescent="0.25"/>
    <row r="11" spans="1:16" ht="12.75" customHeight="1" thickBot="1" x14ac:dyDescent="0.25">
      <c r="A11" s="54" t="str">
        <f t="shared" ref="A11:A42" si="0">P11</f>
        <v> BBS 6 </v>
      </c>
      <c r="B11" s="28" t="str">
        <f t="shared" ref="B11:B42" si="1">IF(H11=INT(H11),"I","II")</f>
        <v>I</v>
      </c>
      <c r="C11" s="54">
        <f t="shared" ref="C11:C42" si="2">1*G11</f>
        <v>41650.43</v>
      </c>
      <c r="D11" s="25" t="str">
        <f t="shared" ref="D11:D42" si="3">VLOOKUP(F11,I$1:J$5,2,FALSE)</f>
        <v>vis</v>
      </c>
      <c r="E11" s="62">
        <f>VLOOKUP(C11,Active!C$21:E$972,3,FALSE)</f>
        <v>-2970.9902269547179</v>
      </c>
      <c r="F11" s="28" t="s">
        <v>103</v>
      </c>
      <c r="G11" s="25" t="str">
        <f t="shared" ref="G11:G42" si="4">MID(I11,3,LEN(I11)-3)</f>
        <v>41650.430</v>
      </c>
      <c r="H11" s="54">
        <f t="shared" ref="H11:H42" si="5">1*K11</f>
        <v>-1308</v>
      </c>
      <c r="I11" s="63" t="s">
        <v>189</v>
      </c>
      <c r="J11" s="64" t="s">
        <v>190</v>
      </c>
      <c r="K11" s="63">
        <v>-1308</v>
      </c>
      <c r="L11" s="63" t="s">
        <v>104</v>
      </c>
      <c r="M11" s="64" t="s">
        <v>109</v>
      </c>
      <c r="N11" s="64"/>
      <c r="O11" s="65" t="s">
        <v>191</v>
      </c>
      <c r="P11" s="65" t="s">
        <v>192</v>
      </c>
    </row>
    <row r="12" spans="1:16" ht="12.75" customHeight="1" thickBot="1" x14ac:dyDescent="0.25">
      <c r="A12" s="54" t="str">
        <f t="shared" si="0"/>
        <v> BBS 13 </v>
      </c>
      <c r="B12" s="28" t="str">
        <f t="shared" si="1"/>
        <v>I</v>
      </c>
      <c r="C12" s="54">
        <f t="shared" si="2"/>
        <v>42076.311999999998</v>
      </c>
      <c r="D12" s="25" t="str">
        <f t="shared" si="3"/>
        <v>vis</v>
      </c>
      <c r="E12" s="62">
        <f>VLOOKUP(C12,Active!C$21:E$972,3,FALSE)</f>
        <v>-2842.9886255897113</v>
      </c>
      <c r="F12" s="28" t="s">
        <v>103</v>
      </c>
      <c r="G12" s="25" t="str">
        <f t="shared" si="4"/>
        <v>42076.312</v>
      </c>
      <c r="H12" s="54">
        <f t="shared" si="5"/>
        <v>-1180</v>
      </c>
      <c r="I12" s="63" t="s">
        <v>193</v>
      </c>
      <c r="J12" s="64" t="s">
        <v>194</v>
      </c>
      <c r="K12" s="63">
        <v>-1180</v>
      </c>
      <c r="L12" s="63" t="s">
        <v>195</v>
      </c>
      <c r="M12" s="64" t="s">
        <v>109</v>
      </c>
      <c r="N12" s="64"/>
      <c r="O12" s="65" t="s">
        <v>196</v>
      </c>
      <c r="P12" s="65" t="s">
        <v>197</v>
      </c>
    </row>
    <row r="13" spans="1:16" ht="12.75" customHeight="1" thickBot="1" x14ac:dyDescent="0.25">
      <c r="A13" s="54" t="str">
        <f t="shared" si="0"/>
        <v> BBS 19 </v>
      </c>
      <c r="B13" s="28" t="str">
        <f t="shared" si="1"/>
        <v>I</v>
      </c>
      <c r="C13" s="54">
        <f t="shared" si="2"/>
        <v>42402.366000000002</v>
      </c>
      <c r="D13" s="25" t="str">
        <f t="shared" si="3"/>
        <v>vis</v>
      </c>
      <c r="E13" s="62">
        <f>VLOOKUP(C13,Active!C$21:E$972,3,FALSE)</f>
        <v>-2744.9909780453995</v>
      </c>
      <c r="F13" s="28" t="s">
        <v>103</v>
      </c>
      <c r="G13" s="25" t="str">
        <f t="shared" si="4"/>
        <v>42402.366</v>
      </c>
      <c r="H13" s="54">
        <f t="shared" si="5"/>
        <v>-1082</v>
      </c>
      <c r="I13" s="63" t="s">
        <v>198</v>
      </c>
      <c r="J13" s="64" t="s">
        <v>199</v>
      </c>
      <c r="K13" s="63">
        <v>-1082</v>
      </c>
      <c r="L13" s="63" t="s">
        <v>200</v>
      </c>
      <c r="M13" s="64" t="s">
        <v>109</v>
      </c>
      <c r="N13" s="64"/>
      <c r="O13" s="65" t="s">
        <v>201</v>
      </c>
      <c r="P13" s="65" t="s">
        <v>202</v>
      </c>
    </row>
    <row r="14" spans="1:16" ht="12.75" customHeight="1" thickBot="1" x14ac:dyDescent="0.25">
      <c r="A14" s="54" t="str">
        <f t="shared" si="0"/>
        <v> BBS 19 </v>
      </c>
      <c r="B14" s="28" t="str">
        <f t="shared" si="1"/>
        <v>I</v>
      </c>
      <c r="C14" s="54">
        <f t="shared" si="2"/>
        <v>42402.373</v>
      </c>
      <c r="D14" s="25" t="str">
        <f t="shared" si="3"/>
        <v>vis</v>
      </c>
      <c r="E14" s="62">
        <f>VLOOKUP(C14,Active!C$21:E$972,3,FALSE)</f>
        <v>-2744.9888741499326</v>
      </c>
      <c r="F14" s="28" t="s">
        <v>103</v>
      </c>
      <c r="G14" s="25" t="str">
        <f t="shared" si="4"/>
        <v>42402.373</v>
      </c>
      <c r="H14" s="54">
        <f t="shared" si="5"/>
        <v>-1082</v>
      </c>
      <c r="I14" s="63" t="s">
        <v>203</v>
      </c>
      <c r="J14" s="64" t="s">
        <v>204</v>
      </c>
      <c r="K14" s="63">
        <v>-1082</v>
      </c>
      <c r="L14" s="63" t="s">
        <v>205</v>
      </c>
      <c r="M14" s="64" t="s">
        <v>109</v>
      </c>
      <c r="N14" s="64"/>
      <c r="O14" s="65" t="s">
        <v>196</v>
      </c>
      <c r="P14" s="65" t="s">
        <v>202</v>
      </c>
    </row>
    <row r="15" spans="1:16" ht="12.75" customHeight="1" thickBot="1" x14ac:dyDescent="0.25">
      <c r="A15" s="54" t="str">
        <f t="shared" si="0"/>
        <v> BBS 21 </v>
      </c>
      <c r="B15" s="28" t="str">
        <f t="shared" si="1"/>
        <v>I</v>
      </c>
      <c r="C15" s="54">
        <f t="shared" si="2"/>
        <v>42452.3</v>
      </c>
      <c r="D15" s="25" t="str">
        <f t="shared" si="3"/>
        <v>vis</v>
      </c>
      <c r="E15" s="62">
        <f>VLOOKUP(C15,Active!C$21:E$972,3,FALSE)</f>
        <v>-2729.9829900051432</v>
      </c>
      <c r="F15" s="28" t="s">
        <v>103</v>
      </c>
      <c r="G15" s="25" t="str">
        <f t="shared" si="4"/>
        <v>42452.300</v>
      </c>
      <c r="H15" s="54">
        <f t="shared" si="5"/>
        <v>-1067</v>
      </c>
      <c r="I15" s="63" t="s">
        <v>206</v>
      </c>
      <c r="J15" s="64" t="s">
        <v>207</v>
      </c>
      <c r="K15" s="63">
        <v>-1067</v>
      </c>
      <c r="L15" s="63" t="s">
        <v>208</v>
      </c>
      <c r="M15" s="64" t="s">
        <v>109</v>
      </c>
      <c r="N15" s="64"/>
      <c r="O15" s="65" t="s">
        <v>196</v>
      </c>
      <c r="P15" s="65" t="s">
        <v>209</v>
      </c>
    </row>
    <row r="16" spans="1:16" ht="12.75" customHeight="1" thickBot="1" x14ac:dyDescent="0.25">
      <c r="A16" s="54" t="str">
        <f t="shared" si="0"/>
        <v> BBS 29 </v>
      </c>
      <c r="B16" s="28" t="str">
        <f t="shared" si="1"/>
        <v>I</v>
      </c>
      <c r="C16" s="54">
        <f t="shared" si="2"/>
        <v>43014.567999999999</v>
      </c>
      <c r="D16" s="25" t="str">
        <f t="shared" si="3"/>
        <v>vis</v>
      </c>
      <c r="E16" s="62">
        <f>VLOOKUP(C16,Active!C$21:E$972,3,FALSE)</f>
        <v>-2560.9896904613738</v>
      </c>
      <c r="F16" s="28" t="s">
        <v>103</v>
      </c>
      <c r="G16" s="25" t="str">
        <f t="shared" si="4"/>
        <v>43014.568</v>
      </c>
      <c r="H16" s="54">
        <f t="shared" si="5"/>
        <v>-898</v>
      </c>
      <c r="I16" s="63" t="s">
        <v>210</v>
      </c>
      <c r="J16" s="64" t="s">
        <v>211</v>
      </c>
      <c r="K16" s="63">
        <v>-898</v>
      </c>
      <c r="L16" s="63" t="s">
        <v>212</v>
      </c>
      <c r="M16" s="64" t="s">
        <v>109</v>
      </c>
      <c r="N16" s="64"/>
      <c r="O16" s="65" t="s">
        <v>196</v>
      </c>
      <c r="P16" s="65" t="s">
        <v>213</v>
      </c>
    </row>
    <row r="17" spans="1:16" ht="12.75" customHeight="1" thickBot="1" x14ac:dyDescent="0.25">
      <c r="A17" s="54" t="str">
        <f t="shared" si="0"/>
        <v> BBS 34 </v>
      </c>
      <c r="B17" s="28" t="str">
        <f t="shared" si="1"/>
        <v>I</v>
      </c>
      <c r="C17" s="54">
        <f t="shared" si="2"/>
        <v>43380.563000000002</v>
      </c>
      <c r="D17" s="25" t="str">
        <f t="shared" si="3"/>
        <v>vis</v>
      </c>
      <c r="E17" s="62">
        <f>VLOOKUP(C17,Active!C$21:E$972,3,FALSE)</f>
        <v>-2450.9875159351291</v>
      </c>
      <c r="F17" s="28" t="s">
        <v>103</v>
      </c>
      <c r="G17" s="25" t="str">
        <f t="shared" si="4"/>
        <v>43380.563</v>
      </c>
      <c r="H17" s="54">
        <f t="shared" si="5"/>
        <v>-788</v>
      </c>
      <c r="I17" s="63" t="s">
        <v>214</v>
      </c>
      <c r="J17" s="64" t="s">
        <v>215</v>
      </c>
      <c r="K17" s="63">
        <v>-788</v>
      </c>
      <c r="L17" s="63" t="s">
        <v>216</v>
      </c>
      <c r="M17" s="64" t="s">
        <v>109</v>
      </c>
      <c r="N17" s="64"/>
      <c r="O17" s="65" t="s">
        <v>196</v>
      </c>
      <c r="P17" s="65" t="s">
        <v>217</v>
      </c>
    </row>
    <row r="18" spans="1:16" ht="12.75" customHeight="1" thickBot="1" x14ac:dyDescent="0.25">
      <c r="A18" s="54" t="str">
        <f t="shared" si="0"/>
        <v> BBS 36 </v>
      </c>
      <c r="B18" s="28" t="str">
        <f t="shared" si="1"/>
        <v>I</v>
      </c>
      <c r="C18" s="54">
        <f t="shared" si="2"/>
        <v>43480.379000000001</v>
      </c>
      <c r="D18" s="25" t="str">
        <f t="shared" si="3"/>
        <v>vis</v>
      </c>
      <c r="E18" s="62">
        <f>VLOOKUP(C18,Active!C$21:E$972,3,FALSE)</f>
        <v>-2420.9871687923774</v>
      </c>
      <c r="F18" s="28" t="s">
        <v>103</v>
      </c>
      <c r="G18" s="25" t="str">
        <f t="shared" si="4"/>
        <v>43480.379</v>
      </c>
      <c r="H18" s="54">
        <f t="shared" si="5"/>
        <v>-758</v>
      </c>
      <c r="I18" s="63" t="s">
        <v>218</v>
      </c>
      <c r="J18" s="64" t="s">
        <v>219</v>
      </c>
      <c r="K18" s="63">
        <v>-758</v>
      </c>
      <c r="L18" s="63" t="s">
        <v>220</v>
      </c>
      <c r="M18" s="64" t="s">
        <v>109</v>
      </c>
      <c r="N18" s="64"/>
      <c r="O18" s="65" t="s">
        <v>196</v>
      </c>
      <c r="P18" s="65" t="s">
        <v>221</v>
      </c>
    </row>
    <row r="19" spans="1:16" ht="12.75" customHeight="1" thickBot="1" x14ac:dyDescent="0.25">
      <c r="A19" s="54" t="str">
        <f t="shared" si="0"/>
        <v> BBS 36 </v>
      </c>
      <c r="B19" s="28" t="str">
        <f t="shared" si="1"/>
        <v>I</v>
      </c>
      <c r="C19" s="54">
        <f t="shared" si="2"/>
        <v>43510.345999999998</v>
      </c>
      <c r="D19" s="25" t="str">
        <f t="shared" si="3"/>
        <v>vis</v>
      </c>
      <c r="E19" s="62">
        <f>VLOOKUP(C19,Active!C$21:E$972,3,FALSE)</f>
        <v>-2411.9803922953552</v>
      </c>
      <c r="F19" s="28" t="s">
        <v>103</v>
      </c>
      <c r="G19" s="25" t="str">
        <f t="shared" si="4"/>
        <v>43510.346</v>
      </c>
      <c r="H19" s="54">
        <f t="shared" si="5"/>
        <v>-749</v>
      </c>
      <c r="I19" s="63" t="s">
        <v>222</v>
      </c>
      <c r="J19" s="64" t="s">
        <v>223</v>
      </c>
      <c r="K19" s="63">
        <v>-749</v>
      </c>
      <c r="L19" s="63" t="s">
        <v>224</v>
      </c>
      <c r="M19" s="64" t="s">
        <v>109</v>
      </c>
      <c r="N19" s="64"/>
      <c r="O19" s="65" t="s">
        <v>201</v>
      </c>
      <c r="P19" s="65" t="s">
        <v>221</v>
      </c>
    </row>
    <row r="20" spans="1:16" ht="12.75" customHeight="1" thickBot="1" x14ac:dyDescent="0.25">
      <c r="A20" s="54" t="str">
        <f t="shared" si="0"/>
        <v> BBS 39 </v>
      </c>
      <c r="B20" s="28" t="str">
        <f t="shared" si="1"/>
        <v>I</v>
      </c>
      <c r="C20" s="54">
        <f t="shared" si="2"/>
        <v>43756.538999999997</v>
      </c>
      <c r="D20" s="25" t="str">
        <f t="shared" si="3"/>
        <v>vis</v>
      </c>
      <c r="E20" s="62">
        <f>VLOOKUP(C20,Active!C$21:E$972,3,FALSE)</f>
        <v>-2337.9854870285085</v>
      </c>
      <c r="F20" s="28" t="s">
        <v>103</v>
      </c>
      <c r="G20" s="25" t="str">
        <f t="shared" si="4"/>
        <v>43756.539</v>
      </c>
      <c r="H20" s="54">
        <f t="shared" si="5"/>
        <v>-675</v>
      </c>
      <c r="I20" s="63" t="s">
        <v>225</v>
      </c>
      <c r="J20" s="64" t="s">
        <v>226</v>
      </c>
      <c r="K20" s="63">
        <v>-675</v>
      </c>
      <c r="L20" s="63" t="s">
        <v>227</v>
      </c>
      <c r="M20" s="64" t="s">
        <v>109</v>
      </c>
      <c r="N20" s="64"/>
      <c r="O20" s="65" t="s">
        <v>196</v>
      </c>
      <c r="P20" s="65" t="s">
        <v>228</v>
      </c>
    </row>
    <row r="21" spans="1:16" ht="12.75" customHeight="1" thickBot="1" x14ac:dyDescent="0.25">
      <c r="A21" s="54" t="str">
        <f t="shared" si="0"/>
        <v> BBS 42 </v>
      </c>
      <c r="B21" s="28" t="str">
        <f t="shared" si="1"/>
        <v>I</v>
      </c>
      <c r="C21" s="54">
        <f t="shared" si="2"/>
        <v>43916.232000000004</v>
      </c>
      <c r="D21" s="25" t="str">
        <f t="shared" si="3"/>
        <v>vis</v>
      </c>
      <c r="E21" s="62">
        <f>VLOOKUP(C21,Active!C$21:E$972,3,FALSE)</f>
        <v>-2289.9887186119449</v>
      </c>
      <c r="F21" s="28" t="s">
        <v>103</v>
      </c>
      <c r="G21" s="25" t="str">
        <f t="shared" si="4"/>
        <v>43916.232</v>
      </c>
      <c r="H21" s="54">
        <f t="shared" si="5"/>
        <v>-627</v>
      </c>
      <c r="I21" s="63" t="s">
        <v>229</v>
      </c>
      <c r="J21" s="64" t="s">
        <v>230</v>
      </c>
      <c r="K21" s="63">
        <v>-627</v>
      </c>
      <c r="L21" s="63" t="s">
        <v>205</v>
      </c>
      <c r="M21" s="64" t="s">
        <v>109</v>
      </c>
      <c r="N21" s="64"/>
      <c r="O21" s="65" t="s">
        <v>196</v>
      </c>
      <c r="P21" s="65" t="s">
        <v>231</v>
      </c>
    </row>
    <row r="22" spans="1:16" ht="12.75" customHeight="1" thickBot="1" x14ac:dyDescent="0.25">
      <c r="A22" s="54" t="str">
        <f t="shared" si="0"/>
        <v> BBS 44 </v>
      </c>
      <c r="B22" s="28" t="str">
        <f t="shared" si="1"/>
        <v>I</v>
      </c>
      <c r="C22" s="54">
        <f t="shared" si="2"/>
        <v>44082.586000000003</v>
      </c>
      <c r="D22" s="25" t="str">
        <f t="shared" si="3"/>
        <v>vis</v>
      </c>
      <c r="E22" s="62">
        <f>VLOOKUP(C22,Active!C$21:E$972,3,FALSE)</f>
        <v>-2239.9899433796636</v>
      </c>
      <c r="F22" s="28" t="s">
        <v>103</v>
      </c>
      <c r="G22" s="25" t="str">
        <f t="shared" si="4"/>
        <v>44082.586</v>
      </c>
      <c r="H22" s="54">
        <f t="shared" si="5"/>
        <v>-577</v>
      </c>
      <c r="I22" s="63" t="s">
        <v>232</v>
      </c>
      <c r="J22" s="64" t="s">
        <v>233</v>
      </c>
      <c r="K22" s="63">
        <v>-577</v>
      </c>
      <c r="L22" s="63" t="s">
        <v>234</v>
      </c>
      <c r="M22" s="64" t="s">
        <v>109</v>
      </c>
      <c r="N22" s="64"/>
      <c r="O22" s="65" t="s">
        <v>196</v>
      </c>
      <c r="P22" s="65" t="s">
        <v>235</v>
      </c>
    </row>
    <row r="23" spans="1:16" ht="12.75" customHeight="1" thickBot="1" x14ac:dyDescent="0.25">
      <c r="A23" s="54" t="str">
        <f t="shared" si="0"/>
        <v> BBS 45 </v>
      </c>
      <c r="B23" s="28" t="str">
        <f t="shared" si="1"/>
        <v>I</v>
      </c>
      <c r="C23" s="54">
        <f t="shared" si="2"/>
        <v>44122.508999999998</v>
      </c>
      <c r="D23" s="25" t="str">
        <f t="shared" si="3"/>
        <v>vis</v>
      </c>
      <c r="E23" s="62">
        <f>VLOOKUP(C23,Active!C$21:E$972,3,FALSE)</f>
        <v>-2227.9908264146488</v>
      </c>
      <c r="F23" s="28" t="s">
        <v>103</v>
      </c>
      <c r="G23" s="25" t="str">
        <f t="shared" si="4"/>
        <v>44122.509</v>
      </c>
      <c r="H23" s="54">
        <f t="shared" si="5"/>
        <v>-565</v>
      </c>
      <c r="I23" s="63" t="s">
        <v>236</v>
      </c>
      <c r="J23" s="64" t="s">
        <v>237</v>
      </c>
      <c r="K23" s="63">
        <v>-565</v>
      </c>
      <c r="L23" s="63" t="s">
        <v>200</v>
      </c>
      <c r="M23" s="64" t="s">
        <v>109</v>
      </c>
      <c r="N23" s="64"/>
      <c r="O23" s="65" t="s">
        <v>196</v>
      </c>
      <c r="P23" s="65" t="s">
        <v>238</v>
      </c>
    </row>
    <row r="24" spans="1:16" ht="12.75" customHeight="1" thickBot="1" x14ac:dyDescent="0.25">
      <c r="A24" s="54" t="str">
        <f t="shared" si="0"/>
        <v> BBS 49 </v>
      </c>
      <c r="B24" s="28" t="str">
        <f t="shared" si="1"/>
        <v>I</v>
      </c>
      <c r="C24" s="54">
        <f t="shared" si="2"/>
        <v>44458.563000000002</v>
      </c>
      <c r="D24" s="25" t="str">
        <f t="shared" si="3"/>
        <v>vis</v>
      </c>
      <c r="E24" s="62">
        <f>VLOOKUP(C24,Active!C$21:E$972,3,FALSE)</f>
        <v>-2126.9876139165467</v>
      </c>
      <c r="F24" s="28" t="s">
        <v>103</v>
      </c>
      <c r="G24" s="25" t="str">
        <f t="shared" si="4"/>
        <v>44458.563</v>
      </c>
      <c r="H24" s="54">
        <f t="shared" si="5"/>
        <v>-464</v>
      </c>
      <c r="I24" s="63" t="s">
        <v>239</v>
      </c>
      <c r="J24" s="64" t="s">
        <v>240</v>
      </c>
      <c r="K24" s="63">
        <v>-464</v>
      </c>
      <c r="L24" s="63" t="s">
        <v>216</v>
      </c>
      <c r="M24" s="64" t="s">
        <v>109</v>
      </c>
      <c r="N24" s="64"/>
      <c r="O24" s="65" t="s">
        <v>196</v>
      </c>
      <c r="P24" s="65" t="s">
        <v>241</v>
      </c>
    </row>
    <row r="25" spans="1:16" ht="12.75" customHeight="1" thickBot="1" x14ac:dyDescent="0.25">
      <c r="A25" s="54" t="str">
        <f t="shared" si="0"/>
        <v> BBS 51 </v>
      </c>
      <c r="B25" s="28" t="str">
        <f t="shared" si="1"/>
        <v>I</v>
      </c>
      <c r="C25" s="54">
        <f t="shared" si="2"/>
        <v>44528.415000000001</v>
      </c>
      <c r="D25" s="25" t="str">
        <f t="shared" si="3"/>
        <v>vis</v>
      </c>
      <c r="E25" s="62">
        <f>VLOOKUP(C25,Active!C$21:E$972,3,FALSE)</f>
        <v>-2105.9931416013319</v>
      </c>
      <c r="F25" s="28" t="s">
        <v>103</v>
      </c>
      <c r="G25" s="25" t="str">
        <f t="shared" si="4"/>
        <v>44528.415</v>
      </c>
      <c r="H25" s="54">
        <f t="shared" si="5"/>
        <v>-443</v>
      </c>
      <c r="I25" s="63" t="s">
        <v>242</v>
      </c>
      <c r="J25" s="64" t="s">
        <v>243</v>
      </c>
      <c r="K25" s="63">
        <v>-443</v>
      </c>
      <c r="L25" s="63" t="s">
        <v>244</v>
      </c>
      <c r="M25" s="64" t="s">
        <v>109</v>
      </c>
      <c r="N25" s="64"/>
      <c r="O25" s="65" t="s">
        <v>196</v>
      </c>
      <c r="P25" s="65" t="s">
        <v>245</v>
      </c>
    </row>
    <row r="26" spans="1:16" ht="12.75" customHeight="1" thickBot="1" x14ac:dyDescent="0.25">
      <c r="A26" s="54" t="str">
        <f t="shared" si="0"/>
        <v> BBS 56 </v>
      </c>
      <c r="B26" s="28" t="str">
        <f t="shared" si="1"/>
        <v>I</v>
      </c>
      <c r="C26" s="54">
        <f t="shared" si="2"/>
        <v>44844.504999999997</v>
      </c>
      <c r="D26" s="25" t="str">
        <f t="shared" si="3"/>
        <v>vis</v>
      </c>
      <c r="E26" s="62">
        <f>VLOOKUP(C26,Active!C$21:E$972,3,FALSE)</f>
        <v>-2010.9902389769786</v>
      </c>
      <c r="F26" s="28" t="s">
        <v>103</v>
      </c>
      <c r="G26" s="25" t="str">
        <f t="shared" si="4"/>
        <v>44844.505</v>
      </c>
      <c r="H26" s="54">
        <f t="shared" si="5"/>
        <v>-348</v>
      </c>
      <c r="I26" s="63" t="s">
        <v>246</v>
      </c>
      <c r="J26" s="64" t="s">
        <v>247</v>
      </c>
      <c r="K26" s="63">
        <v>-348</v>
      </c>
      <c r="L26" s="63" t="s">
        <v>104</v>
      </c>
      <c r="M26" s="64" t="s">
        <v>109</v>
      </c>
      <c r="N26" s="64"/>
      <c r="O26" s="65" t="s">
        <v>196</v>
      </c>
      <c r="P26" s="65" t="s">
        <v>248</v>
      </c>
    </row>
    <row r="27" spans="1:16" ht="12.75" customHeight="1" thickBot="1" x14ac:dyDescent="0.25">
      <c r="A27" s="54" t="str">
        <f t="shared" si="0"/>
        <v> BBS 58 </v>
      </c>
      <c r="B27" s="28" t="str">
        <f t="shared" si="1"/>
        <v>I</v>
      </c>
      <c r="C27" s="54">
        <f t="shared" si="2"/>
        <v>44984.248</v>
      </c>
      <c r="D27" s="25" t="str">
        <f t="shared" si="3"/>
        <v>vis</v>
      </c>
      <c r="E27" s="62">
        <f>VLOOKUP(C27,Active!C$21:E$972,3,FALSE)</f>
        <v>-1968.9895726432278</v>
      </c>
      <c r="F27" s="28" t="s">
        <v>103</v>
      </c>
      <c r="G27" s="25" t="str">
        <f t="shared" si="4"/>
        <v>44984.248</v>
      </c>
      <c r="H27" s="54">
        <f t="shared" si="5"/>
        <v>-306</v>
      </c>
      <c r="I27" s="63" t="s">
        <v>249</v>
      </c>
      <c r="J27" s="64" t="s">
        <v>250</v>
      </c>
      <c r="K27" s="63">
        <v>-306</v>
      </c>
      <c r="L27" s="63" t="s">
        <v>212</v>
      </c>
      <c r="M27" s="64" t="s">
        <v>109</v>
      </c>
      <c r="N27" s="64"/>
      <c r="O27" s="65" t="s">
        <v>196</v>
      </c>
      <c r="P27" s="65" t="s">
        <v>251</v>
      </c>
    </row>
    <row r="28" spans="1:16" ht="12.75" customHeight="1" thickBot="1" x14ac:dyDescent="0.25">
      <c r="A28" s="54" t="str">
        <f t="shared" si="0"/>
        <v> BBS 64 </v>
      </c>
      <c r="B28" s="28" t="str">
        <f t="shared" si="1"/>
        <v>I</v>
      </c>
      <c r="C28" s="54">
        <f t="shared" si="2"/>
        <v>45320.247000000003</v>
      </c>
      <c r="D28" s="25" t="str">
        <f t="shared" si="3"/>
        <v>vis</v>
      </c>
      <c r="E28" s="62">
        <f>VLOOKUP(C28,Active!C$21:E$972,3,FALSE)</f>
        <v>-1868.0028907523717</v>
      </c>
      <c r="F28" s="28" t="s">
        <v>103</v>
      </c>
      <c r="G28" s="25" t="str">
        <f t="shared" si="4"/>
        <v>45320.247</v>
      </c>
      <c r="H28" s="54">
        <f t="shared" si="5"/>
        <v>-205</v>
      </c>
      <c r="I28" s="63" t="s">
        <v>252</v>
      </c>
      <c r="J28" s="64" t="s">
        <v>253</v>
      </c>
      <c r="K28" s="63">
        <v>-205</v>
      </c>
      <c r="L28" s="63" t="s">
        <v>254</v>
      </c>
      <c r="M28" s="64" t="s">
        <v>109</v>
      </c>
      <c r="N28" s="64"/>
      <c r="O28" s="65" t="s">
        <v>255</v>
      </c>
      <c r="P28" s="65" t="s">
        <v>256</v>
      </c>
    </row>
    <row r="29" spans="1:16" ht="12.75" customHeight="1" thickBot="1" x14ac:dyDescent="0.25">
      <c r="A29" s="54" t="str">
        <f t="shared" si="0"/>
        <v> BBS 68 </v>
      </c>
      <c r="B29" s="28" t="str">
        <f t="shared" si="1"/>
        <v>I</v>
      </c>
      <c r="C29" s="54">
        <f t="shared" si="2"/>
        <v>45586.462</v>
      </c>
      <c r="D29" s="25" t="str">
        <f t="shared" si="3"/>
        <v>vis</v>
      </c>
      <c r="E29" s="62">
        <f>VLOOKUP(C29,Active!C$21:E$972,3,FALSE)</f>
        <v>-1787.9902433350471</v>
      </c>
      <c r="F29" s="28" t="s">
        <v>103</v>
      </c>
      <c r="G29" s="25" t="str">
        <f t="shared" si="4"/>
        <v>45586.462</v>
      </c>
      <c r="H29" s="54">
        <f t="shared" si="5"/>
        <v>-125</v>
      </c>
      <c r="I29" s="63" t="s">
        <v>257</v>
      </c>
      <c r="J29" s="64" t="s">
        <v>258</v>
      </c>
      <c r="K29" s="63">
        <v>-125</v>
      </c>
      <c r="L29" s="63" t="s">
        <v>104</v>
      </c>
      <c r="M29" s="64" t="s">
        <v>109</v>
      </c>
      <c r="N29" s="64"/>
      <c r="O29" s="65" t="s">
        <v>196</v>
      </c>
      <c r="P29" s="65" t="s">
        <v>259</v>
      </c>
    </row>
    <row r="30" spans="1:16" ht="12.75" customHeight="1" thickBot="1" x14ac:dyDescent="0.25">
      <c r="A30" s="54" t="str">
        <f t="shared" si="0"/>
        <v> BBS 69 </v>
      </c>
      <c r="B30" s="28" t="str">
        <f t="shared" si="1"/>
        <v>I</v>
      </c>
      <c r="C30" s="54">
        <f t="shared" si="2"/>
        <v>45649.682000000001</v>
      </c>
      <c r="D30" s="25" t="str">
        <f t="shared" si="3"/>
        <v>vis</v>
      </c>
      <c r="E30" s="62">
        <f>VLOOKUP(C30,Active!C$21:E$972,3,FALSE)</f>
        <v>-1768.9890616971852</v>
      </c>
      <c r="F30" s="28" t="s">
        <v>103</v>
      </c>
      <c r="G30" s="25" t="str">
        <f t="shared" si="4"/>
        <v>45649.682</v>
      </c>
      <c r="H30" s="54">
        <f t="shared" si="5"/>
        <v>-106</v>
      </c>
      <c r="I30" s="63" t="s">
        <v>260</v>
      </c>
      <c r="J30" s="64" t="s">
        <v>261</v>
      </c>
      <c r="K30" s="63">
        <v>-106</v>
      </c>
      <c r="L30" s="63" t="s">
        <v>262</v>
      </c>
      <c r="M30" s="64" t="s">
        <v>109</v>
      </c>
      <c r="N30" s="64"/>
      <c r="O30" s="65" t="s">
        <v>196</v>
      </c>
      <c r="P30" s="65" t="s">
        <v>263</v>
      </c>
    </row>
    <row r="31" spans="1:16" ht="12.75" customHeight="1" thickBot="1" x14ac:dyDescent="0.25">
      <c r="A31" s="54" t="str">
        <f t="shared" si="0"/>
        <v> BBS 74 </v>
      </c>
      <c r="B31" s="28" t="str">
        <f t="shared" si="1"/>
        <v>I</v>
      </c>
      <c r="C31" s="54">
        <f t="shared" si="2"/>
        <v>46002.36</v>
      </c>
      <c r="D31" s="25" t="str">
        <f t="shared" si="3"/>
        <v>vis</v>
      </c>
      <c r="E31" s="62">
        <f>VLOOKUP(C31,Active!C$21:E$972,3,FALSE)</f>
        <v>-1662.9893980199035</v>
      </c>
      <c r="F31" s="28" t="s">
        <v>103</v>
      </c>
      <c r="G31" s="25" t="str">
        <f t="shared" si="4"/>
        <v>46002.360</v>
      </c>
      <c r="H31" s="54">
        <f t="shared" si="5"/>
        <v>0</v>
      </c>
      <c r="I31" s="63" t="s">
        <v>264</v>
      </c>
      <c r="J31" s="64" t="s">
        <v>265</v>
      </c>
      <c r="K31" s="63">
        <v>0</v>
      </c>
      <c r="L31" s="63" t="s">
        <v>266</v>
      </c>
      <c r="M31" s="64" t="s">
        <v>109</v>
      </c>
      <c r="N31" s="64"/>
      <c r="O31" s="65" t="s">
        <v>196</v>
      </c>
      <c r="P31" s="65" t="s">
        <v>267</v>
      </c>
    </row>
    <row r="32" spans="1:16" ht="12.75" customHeight="1" thickBot="1" x14ac:dyDescent="0.25">
      <c r="A32" s="54" t="str">
        <f t="shared" si="0"/>
        <v> BBS 93 </v>
      </c>
      <c r="B32" s="28" t="str">
        <f t="shared" si="1"/>
        <v>I</v>
      </c>
      <c r="C32" s="54">
        <f t="shared" si="2"/>
        <v>47822.326999999997</v>
      </c>
      <c r="D32" s="25" t="str">
        <f t="shared" si="3"/>
        <v>vis</v>
      </c>
      <c r="E32" s="62">
        <f>VLOOKUP(C32,Active!C$21:E$972,3,FALSE)</f>
        <v>-1115.9864947944375</v>
      </c>
      <c r="F32" s="28" t="s">
        <v>103</v>
      </c>
      <c r="G32" s="25" t="str">
        <f t="shared" si="4"/>
        <v>47822.327</v>
      </c>
      <c r="H32" s="54">
        <f t="shared" si="5"/>
        <v>547</v>
      </c>
      <c r="I32" s="63" t="s">
        <v>268</v>
      </c>
      <c r="J32" s="64" t="s">
        <v>269</v>
      </c>
      <c r="K32" s="63">
        <v>547</v>
      </c>
      <c r="L32" s="63" t="s">
        <v>270</v>
      </c>
      <c r="M32" s="64" t="s">
        <v>109</v>
      </c>
      <c r="N32" s="64"/>
      <c r="O32" s="65" t="s">
        <v>191</v>
      </c>
      <c r="P32" s="65" t="s">
        <v>271</v>
      </c>
    </row>
    <row r="33" spans="1:16" ht="12.75" customHeight="1" thickBot="1" x14ac:dyDescent="0.25">
      <c r="A33" s="54" t="str">
        <f t="shared" si="0"/>
        <v> BBS 100 </v>
      </c>
      <c r="B33" s="28" t="str">
        <f t="shared" si="1"/>
        <v>I</v>
      </c>
      <c r="C33" s="54">
        <f t="shared" si="2"/>
        <v>48677.394</v>
      </c>
      <c r="D33" s="25" t="str">
        <f t="shared" si="3"/>
        <v>vis</v>
      </c>
      <c r="E33" s="62">
        <f>VLOOKUP(C33,Active!C$21:E$972,3,FALSE)</f>
        <v>-858.99055396018491</v>
      </c>
      <c r="F33" s="28" t="s">
        <v>103</v>
      </c>
      <c r="G33" s="25" t="str">
        <f t="shared" si="4"/>
        <v>48677.394</v>
      </c>
      <c r="H33" s="54">
        <f t="shared" si="5"/>
        <v>804</v>
      </c>
      <c r="I33" s="63" t="s">
        <v>272</v>
      </c>
      <c r="J33" s="64" t="s">
        <v>273</v>
      </c>
      <c r="K33" s="63">
        <v>804</v>
      </c>
      <c r="L33" s="63" t="s">
        <v>274</v>
      </c>
      <c r="M33" s="64" t="s">
        <v>109</v>
      </c>
      <c r="N33" s="64"/>
      <c r="O33" s="65" t="s">
        <v>191</v>
      </c>
      <c r="P33" s="65" t="s">
        <v>275</v>
      </c>
    </row>
    <row r="34" spans="1:16" ht="12.75" customHeight="1" thickBot="1" x14ac:dyDescent="0.25">
      <c r="A34" s="54" t="str">
        <f t="shared" si="0"/>
        <v> BBS 103 </v>
      </c>
      <c r="B34" s="28" t="str">
        <f t="shared" si="1"/>
        <v>I</v>
      </c>
      <c r="C34" s="54">
        <f t="shared" si="2"/>
        <v>49043.375</v>
      </c>
      <c r="D34" s="25" t="str">
        <f t="shared" si="3"/>
        <v>vis</v>
      </c>
      <c r="E34" s="62">
        <f>VLOOKUP(C34,Active!C$21:E$972,3,FALSE)</f>
        <v>-748.99258722487627</v>
      </c>
      <c r="F34" s="28" t="s">
        <v>103</v>
      </c>
      <c r="G34" s="25" t="str">
        <f t="shared" si="4"/>
        <v>49043.375</v>
      </c>
      <c r="H34" s="54">
        <f t="shared" si="5"/>
        <v>914</v>
      </c>
      <c r="I34" s="63" t="s">
        <v>276</v>
      </c>
      <c r="J34" s="64" t="s">
        <v>277</v>
      </c>
      <c r="K34" s="63">
        <v>914</v>
      </c>
      <c r="L34" s="63" t="s">
        <v>278</v>
      </c>
      <c r="M34" s="64" t="s">
        <v>109</v>
      </c>
      <c r="N34" s="64"/>
      <c r="O34" s="65" t="s">
        <v>191</v>
      </c>
      <c r="P34" s="65" t="s">
        <v>279</v>
      </c>
    </row>
    <row r="35" spans="1:16" ht="12.75" customHeight="1" thickBot="1" x14ac:dyDescent="0.25">
      <c r="A35" s="54" t="str">
        <f t="shared" si="0"/>
        <v> BBS 111 </v>
      </c>
      <c r="B35" s="28" t="str">
        <f t="shared" si="1"/>
        <v>I</v>
      </c>
      <c r="C35" s="54">
        <f t="shared" si="2"/>
        <v>50141.343999999997</v>
      </c>
      <c r="D35" s="25" t="str">
        <f t="shared" si="3"/>
        <v>vis</v>
      </c>
      <c r="E35" s="62">
        <f>VLOOKUP(C35,Active!C$21:E$972,3,FALSE)</f>
        <v>-418.99087255007089</v>
      </c>
      <c r="F35" s="28" t="s">
        <v>103</v>
      </c>
      <c r="G35" s="25" t="str">
        <f t="shared" si="4"/>
        <v>50141.344</v>
      </c>
      <c r="H35" s="54">
        <f t="shared" si="5"/>
        <v>1244</v>
      </c>
      <c r="I35" s="63" t="s">
        <v>280</v>
      </c>
      <c r="J35" s="64" t="s">
        <v>281</v>
      </c>
      <c r="K35" s="63">
        <v>1244</v>
      </c>
      <c r="L35" s="63" t="s">
        <v>200</v>
      </c>
      <c r="M35" s="64" t="s">
        <v>109</v>
      </c>
      <c r="N35" s="64"/>
      <c r="O35" s="65" t="s">
        <v>191</v>
      </c>
      <c r="P35" s="65" t="s">
        <v>282</v>
      </c>
    </row>
    <row r="36" spans="1:16" ht="12.75" customHeight="1" thickBot="1" x14ac:dyDescent="0.25">
      <c r="A36" s="54" t="str">
        <f t="shared" si="0"/>
        <v> BBS 114 </v>
      </c>
      <c r="B36" s="28" t="str">
        <f t="shared" si="1"/>
        <v>I</v>
      </c>
      <c r="C36" s="54">
        <f t="shared" si="2"/>
        <v>50487.362999999998</v>
      </c>
      <c r="D36" s="25" t="str">
        <f t="shared" si="3"/>
        <v>vis</v>
      </c>
      <c r="E36" s="62">
        <f>VLOOKUP(C36,Active!C$21:E$972,3,FALSE)</f>
        <v>-314.99261457551802</v>
      </c>
      <c r="F36" s="28" t="s">
        <v>103</v>
      </c>
      <c r="G36" s="25" t="str">
        <f t="shared" si="4"/>
        <v>50487.363</v>
      </c>
      <c r="H36" s="54">
        <f t="shared" si="5"/>
        <v>1348</v>
      </c>
      <c r="I36" s="63" t="s">
        <v>283</v>
      </c>
      <c r="J36" s="64" t="s">
        <v>284</v>
      </c>
      <c r="K36" s="63">
        <v>1348</v>
      </c>
      <c r="L36" s="63" t="s">
        <v>278</v>
      </c>
      <c r="M36" s="64" t="s">
        <v>109</v>
      </c>
      <c r="N36" s="64"/>
      <c r="O36" s="65" t="s">
        <v>191</v>
      </c>
      <c r="P36" s="65" t="s">
        <v>285</v>
      </c>
    </row>
    <row r="37" spans="1:16" ht="12.75" customHeight="1" thickBot="1" x14ac:dyDescent="0.25">
      <c r="A37" s="54" t="str">
        <f t="shared" si="0"/>
        <v> BBS 117 </v>
      </c>
      <c r="B37" s="28" t="str">
        <f t="shared" si="1"/>
        <v>I</v>
      </c>
      <c r="C37" s="54">
        <f t="shared" si="2"/>
        <v>50863.323100000001</v>
      </c>
      <c r="D37" s="25" t="str">
        <f t="shared" si="3"/>
        <v>vis</v>
      </c>
      <c r="E37" s="62">
        <f>VLOOKUP(C37,Active!C$21:E$972,3,FALSE)</f>
        <v>-201.99536451717134</v>
      </c>
      <c r="F37" s="28" t="s">
        <v>103</v>
      </c>
      <c r="G37" s="25" t="str">
        <f t="shared" si="4"/>
        <v>50863.3231</v>
      </c>
      <c r="H37" s="54">
        <f t="shared" si="5"/>
        <v>1461</v>
      </c>
      <c r="I37" s="63" t="s">
        <v>286</v>
      </c>
      <c r="J37" s="64" t="s">
        <v>287</v>
      </c>
      <c r="K37" s="63">
        <v>1461</v>
      </c>
      <c r="L37" s="63" t="s">
        <v>288</v>
      </c>
      <c r="M37" s="64" t="s">
        <v>289</v>
      </c>
      <c r="N37" s="64" t="s">
        <v>290</v>
      </c>
      <c r="O37" s="65" t="s">
        <v>201</v>
      </c>
      <c r="P37" s="65" t="s">
        <v>291</v>
      </c>
    </row>
    <row r="38" spans="1:16" ht="12.75" customHeight="1" thickBot="1" x14ac:dyDescent="0.25">
      <c r="A38" s="54" t="str">
        <f t="shared" si="0"/>
        <v>IBVS 5263 </v>
      </c>
      <c r="B38" s="28" t="str">
        <f t="shared" si="1"/>
        <v>I</v>
      </c>
      <c r="C38" s="54">
        <f t="shared" si="2"/>
        <v>51535.3943</v>
      </c>
      <c r="D38" s="25" t="str">
        <f t="shared" si="3"/>
        <v>vis</v>
      </c>
      <c r="E38" s="62">
        <f>VLOOKUP(C38,Active!C$21:E$972,3,FALSE)</f>
        <v>0</v>
      </c>
      <c r="F38" s="28" t="s">
        <v>103</v>
      </c>
      <c r="G38" s="25" t="str">
        <f t="shared" si="4"/>
        <v>51535.3943</v>
      </c>
      <c r="H38" s="54">
        <f t="shared" si="5"/>
        <v>1663</v>
      </c>
      <c r="I38" s="63" t="s">
        <v>297</v>
      </c>
      <c r="J38" s="64" t="s">
        <v>298</v>
      </c>
      <c r="K38" s="63">
        <v>1663</v>
      </c>
      <c r="L38" s="63" t="s">
        <v>299</v>
      </c>
      <c r="M38" s="64" t="s">
        <v>289</v>
      </c>
      <c r="N38" s="64" t="s">
        <v>290</v>
      </c>
      <c r="O38" s="65" t="s">
        <v>300</v>
      </c>
      <c r="P38" s="66" t="s">
        <v>301</v>
      </c>
    </row>
    <row r="39" spans="1:16" ht="12.75" customHeight="1" thickBot="1" x14ac:dyDescent="0.25">
      <c r="A39" s="54" t="str">
        <f t="shared" si="0"/>
        <v>OEJV 0074 </v>
      </c>
      <c r="B39" s="28" t="str">
        <f t="shared" si="1"/>
        <v>I</v>
      </c>
      <c r="C39" s="54">
        <f t="shared" si="2"/>
        <v>52267.353999999999</v>
      </c>
      <c r="D39" s="25" t="str">
        <f t="shared" si="3"/>
        <v>vis</v>
      </c>
      <c r="E39" s="62">
        <f>VLOOKUP(C39,Active!C$21:E$972,3,FALSE)</f>
        <v>219.995242190678</v>
      </c>
      <c r="F39" s="28" t="s">
        <v>103</v>
      </c>
      <c r="G39" s="25" t="str">
        <f t="shared" si="4"/>
        <v>52267.354</v>
      </c>
      <c r="H39" s="54">
        <f t="shared" si="5"/>
        <v>1883</v>
      </c>
      <c r="I39" s="63" t="s">
        <v>314</v>
      </c>
      <c r="J39" s="64" t="s">
        <v>315</v>
      </c>
      <c r="K39" s="63">
        <v>1883</v>
      </c>
      <c r="L39" s="63" t="s">
        <v>316</v>
      </c>
      <c r="M39" s="64" t="s">
        <v>109</v>
      </c>
      <c r="N39" s="64"/>
      <c r="O39" s="65" t="s">
        <v>317</v>
      </c>
      <c r="P39" s="66" t="s">
        <v>313</v>
      </c>
    </row>
    <row r="40" spans="1:16" ht="12.75" customHeight="1" thickBot="1" x14ac:dyDescent="0.25">
      <c r="A40" s="54" t="str">
        <f t="shared" si="0"/>
        <v>OEJV 0074 </v>
      </c>
      <c r="B40" s="28" t="str">
        <f t="shared" si="1"/>
        <v>I</v>
      </c>
      <c r="C40" s="54">
        <f t="shared" si="2"/>
        <v>52267.353999999999</v>
      </c>
      <c r="D40" s="25" t="str">
        <f t="shared" si="3"/>
        <v>vis</v>
      </c>
      <c r="E40" s="62">
        <f>VLOOKUP(C40,Active!C$21:E$972,3,FALSE)</f>
        <v>219.995242190678</v>
      </c>
      <c r="F40" s="28" t="s">
        <v>103</v>
      </c>
      <c r="G40" s="25" t="str">
        <f t="shared" si="4"/>
        <v>52267.354</v>
      </c>
      <c r="H40" s="54">
        <f t="shared" si="5"/>
        <v>1883</v>
      </c>
      <c r="I40" s="63" t="s">
        <v>314</v>
      </c>
      <c r="J40" s="64" t="s">
        <v>315</v>
      </c>
      <c r="K40" s="63">
        <v>1883</v>
      </c>
      <c r="L40" s="63" t="s">
        <v>316</v>
      </c>
      <c r="M40" s="64" t="s">
        <v>109</v>
      </c>
      <c r="N40" s="64"/>
      <c r="O40" s="65" t="s">
        <v>312</v>
      </c>
      <c r="P40" s="66" t="s">
        <v>313</v>
      </c>
    </row>
    <row r="41" spans="1:16" ht="12.75" customHeight="1" thickBot="1" x14ac:dyDescent="0.25">
      <c r="A41" s="54" t="str">
        <f t="shared" si="0"/>
        <v> BBS 129 </v>
      </c>
      <c r="B41" s="28" t="str">
        <f t="shared" si="1"/>
        <v>I</v>
      </c>
      <c r="C41" s="54">
        <f t="shared" si="2"/>
        <v>52533.516000000003</v>
      </c>
      <c r="D41" s="25" t="str">
        <f t="shared" si="3"/>
        <v>vis</v>
      </c>
      <c r="E41" s="62">
        <f>VLOOKUP(C41,Active!C$21:E$972,3,FALSE)</f>
        <v>299.9919601137496</v>
      </c>
      <c r="F41" s="28" t="s">
        <v>103</v>
      </c>
      <c r="G41" s="25" t="str">
        <f t="shared" si="4"/>
        <v>52533.516</v>
      </c>
      <c r="H41" s="54">
        <f t="shared" si="5"/>
        <v>1963</v>
      </c>
      <c r="I41" s="63" t="s">
        <v>318</v>
      </c>
      <c r="J41" s="64" t="s">
        <v>319</v>
      </c>
      <c r="K41" s="63">
        <v>1963</v>
      </c>
      <c r="L41" s="63" t="s">
        <v>320</v>
      </c>
      <c r="M41" s="64" t="s">
        <v>109</v>
      </c>
      <c r="N41" s="64"/>
      <c r="O41" s="65" t="s">
        <v>196</v>
      </c>
      <c r="P41" s="65" t="s">
        <v>321</v>
      </c>
    </row>
    <row r="42" spans="1:16" ht="12.75" customHeight="1" thickBot="1" x14ac:dyDescent="0.25">
      <c r="A42" s="54" t="str">
        <f t="shared" si="0"/>
        <v> BBS 130 </v>
      </c>
      <c r="B42" s="28" t="str">
        <f t="shared" si="1"/>
        <v>I</v>
      </c>
      <c r="C42" s="54">
        <f t="shared" si="2"/>
        <v>52879.523999999998</v>
      </c>
      <c r="D42" s="25" t="str">
        <f t="shared" si="3"/>
        <v>vis</v>
      </c>
      <c r="E42" s="62">
        <f>VLOOKUP(C42,Active!C$21:E$972,3,FALSE)</f>
        <v>403.98691196685155</v>
      </c>
      <c r="F42" s="28" t="s">
        <v>103</v>
      </c>
      <c r="G42" s="25" t="str">
        <f t="shared" si="4"/>
        <v>52879.524</v>
      </c>
      <c r="H42" s="54">
        <f t="shared" si="5"/>
        <v>2067</v>
      </c>
      <c r="I42" s="63" t="s">
        <v>327</v>
      </c>
      <c r="J42" s="64" t="s">
        <v>328</v>
      </c>
      <c r="K42" s="63">
        <v>2067</v>
      </c>
      <c r="L42" s="63" t="s">
        <v>329</v>
      </c>
      <c r="M42" s="64" t="s">
        <v>109</v>
      </c>
      <c r="N42" s="64"/>
      <c r="O42" s="65" t="s">
        <v>196</v>
      </c>
      <c r="P42" s="65" t="s">
        <v>330</v>
      </c>
    </row>
    <row r="43" spans="1:16" ht="12.75" customHeight="1" thickBot="1" x14ac:dyDescent="0.25">
      <c r="A43" s="54" t="str">
        <f t="shared" ref="A43:A74" si="6">P43</f>
        <v>IBVS 5676 </v>
      </c>
      <c r="B43" s="28" t="str">
        <f t="shared" ref="B43:B74" si="7">IF(H43=INT(H43),"I","II")</f>
        <v>I</v>
      </c>
      <c r="C43" s="54">
        <f t="shared" ref="C43:C74" si="8">1*G43</f>
        <v>52949.388700000003</v>
      </c>
      <c r="D43" s="25" t="str">
        <f t="shared" ref="D43:D74" si="9">VLOOKUP(F43,I$1:J$5,2,FALSE)</f>
        <v>vis</v>
      </c>
      <c r="E43" s="62">
        <f>VLOOKUP(C43,Active!C$21:E$972,3,FALSE)</f>
        <v>424.98520134955976</v>
      </c>
      <c r="F43" s="28" t="s">
        <v>103</v>
      </c>
      <c r="G43" s="25" t="str">
        <f t="shared" ref="G43:G74" si="10">MID(I43,3,LEN(I43)-3)</f>
        <v>52949.3887</v>
      </c>
      <c r="H43" s="54">
        <f t="shared" ref="H43:H74" si="11">1*K43</f>
        <v>2088</v>
      </c>
      <c r="I43" s="63" t="s">
        <v>331</v>
      </c>
      <c r="J43" s="64" t="s">
        <v>332</v>
      </c>
      <c r="K43" s="63">
        <v>2088</v>
      </c>
      <c r="L43" s="63" t="s">
        <v>333</v>
      </c>
      <c r="M43" s="64" t="s">
        <v>289</v>
      </c>
      <c r="N43" s="64" t="s">
        <v>290</v>
      </c>
      <c r="O43" s="65" t="s">
        <v>334</v>
      </c>
      <c r="P43" s="66" t="s">
        <v>335</v>
      </c>
    </row>
    <row r="44" spans="1:16" ht="12.75" customHeight="1" thickBot="1" x14ac:dyDescent="0.25">
      <c r="A44" s="54" t="str">
        <f t="shared" si="6"/>
        <v>IBVS 5583 </v>
      </c>
      <c r="B44" s="28" t="str">
        <f t="shared" si="7"/>
        <v>I</v>
      </c>
      <c r="C44" s="54">
        <f t="shared" si="8"/>
        <v>52949.3897</v>
      </c>
      <c r="D44" s="25" t="str">
        <f t="shared" si="9"/>
        <v>vis</v>
      </c>
      <c r="E44" s="62">
        <f>VLOOKUP(C44,Active!C$21:E$972,3,FALSE)</f>
        <v>424.98550190605408</v>
      </c>
      <c r="F44" s="28" t="s">
        <v>103</v>
      </c>
      <c r="G44" s="25" t="str">
        <f t="shared" si="10"/>
        <v>52949.3897</v>
      </c>
      <c r="H44" s="54">
        <f t="shared" si="11"/>
        <v>2088</v>
      </c>
      <c r="I44" s="63" t="s">
        <v>336</v>
      </c>
      <c r="J44" s="64" t="s">
        <v>337</v>
      </c>
      <c r="K44" s="63">
        <v>2088</v>
      </c>
      <c r="L44" s="63" t="s">
        <v>338</v>
      </c>
      <c r="M44" s="64" t="s">
        <v>289</v>
      </c>
      <c r="N44" s="64" t="s">
        <v>339</v>
      </c>
      <c r="O44" s="65" t="s">
        <v>300</v>
      </c>
      <c r="P44" s="66" t="s">
        <v>340</v>
      </c>
    </row>
    <row r="45" spans="1:16" ht="12.75" customHeight="1" thickBot="1" x14ac:dyDescent="0.25">
      <c r="A45" s="54" t="str">
        <f t="shared" si="6"/>
        <v>IBVS 5493 </v>
      </c>
      <c r="B45" s="28" t="str">
        <f t="shared" si="7"/>
        <v>I</v>
      </c>
      <c r="C45" s="54">
        <f t="shared" si="8"/>
        <v>53002.616000000002</v>
      </c>
      <c r="D45" s="25" t="str">
        <f t="shared" si="9"/>
        <v>vis</v>
      </c>
      <c r="E45" s="62">
        <f>VLOOKUP(C45,Active!C$21:E$972,3,FALSE)</f>
        <v>440.98301209604699</v>
      </c>
      <c r="F45" s="28" t="s">
        <v>103</v>
      </c>
      <c r="G45" s="25" t="str">
        <f t="shared" si="10"/>
        <v>53002.616</v>
      </c>
      <c r="H45" s="54">
        <f t="shared" si="11"/>
        <v>2104</v>
      </c>
      <c r="I45" s="63" t="s">
        <v>341</v>
      </c>
      <c r="J45" s="64" t="s">
        <v>342</v>
      </c>
      <c r="K45" s="63">
        <v>2104</v>
      </c>
      <c r="L45" s="63" t="s">
        <v>343</v>
      </c>
      <c r="M45" s="64" t="s">
        <v>289</v>
      </c>
      <c r="N45" s="64" t="s">
        <v>290</v>
      </c>
      <c r="O45" s="65" t="s">
        <v>325</v>
      </c>
      <c r="P45" s="66" t="s">
        <v>344</v>
      </c>
    </row>
    <row r="46" spans="1:16" ht="12.75" customHeight="1" thickBot="1" x14ac:dyDescent="0.25">
      <c r="A46" s="54" t="str">
        <f t="shared" si="6"/>
        <v>BAVM 209 </v>
      </c>
      <c r="B46" s="28" t="str">
        <f t="shared" si="7"/>
        <v>I</v>
      </c>
      <c r="C46" s="54">
        <f t="shared" si="8"/>
        <v>54842.466899999999</v>
      </c>
      <c r="D46" s="25" t="str">
        <f t="shared" si="9"/>
        <v>CCD</v>
      </c>
      <c r="E46" s="62">
        <f>VLOOKUP(C46,Active!C$21:E$972,3,FALSE)</f>
        <v>993.96215061998032</v>
      </c>
      <c r="F46" s="28" t="str">
        <f>LEFT(M46,1)</f>
        <v>C</v>
      </c>
      <c r="G46" s="25" t="str">
        <f t="shared" si="10"/>
        <v>54842.4669</v>
      </c>
      <c r="H46" s="54">
        <f t="shared" si="11"/>
        <v>2657</v>
      </c>
      <c r="I46" s="63" t="s">
        <v>345</v>
      </c>
      <c r="J46" s="64" t="s">
        <v>346</v>
      </c>
      <c r="K46" s="63">
        <v>2657</v>
      </c>
      <c r="L46" s="63" t="s">
        <v>347</v>
      </c>
      <c r="M46" s="64" t="s">
        <v>348</v>
      </c>
      <c r="N46" s="64" t="s">
        <v>349</v>
      </c>
      <c r="O46" s="65" t="s">
        <v>350</v>
      </c>
      <c r="P46" s="66" t="s">
        <v>351</v>
      </c>
    </row>
    <row r="47" spans="1:16" ht="12.75" customHeight="1" thickBot="1" x14ac:dyDescent="0.25">
      <c r="A47" s="54" t="str">
        <f t="shared" si="6"/>
        <v>IBVS 5960 </v>
      </c>
      <c r="B47" s="28" t="str">
        <f t="shared" si="7"/>
        <v>I</v>
      </c>
      <c r="C47" s="54">
        <f t="shared" si="8"/>
        <v>55497.892800000001</v>
      </c>
      <c r="D47" s="25" t="str">
        <f t="shared" si="9"/>
        <v>CCD</v>
      </c>
      <c r="E47" s="62">
        <f>VLOOKUP(C47,Active!C$21:E$972,3,FALSE)</f>
        <v>1190.9546621046204</v>
      </c>
      <c r="F47" s="28" t="str">
        <f>LEFT(M47,1)</f>
        <v>C</v>
      </c>
      <c r="G47" s="25" t="str">
        <f t="shared" si="10"/>
        <v>55497.8928</v>
      </c>
      <c r="H47" s="54">
        <f t="shared" si="11"/>
        <v>2854</v>
      </c>
      <c r="I47" s="63" t="s">
        <v>352</v>
      </c>
      <c r="J47" s="64" t="s">
        <v>353</v>
      </c>
      <c r="K47" s="63" t="s">
        <v>354</v>
      </c>
      <c r="L47" s="63" t="s">
        <v>355</v>
      </c>
      <c r="M47" s="64" t="s">
        <v>348</v>
      </c>
      <c r="N47" s="64" t="s">
        <v>103</v>
      </c>
      <c r="O47" s="65" t="s">
        <v>201</v>
      </c>
      <c r="P47" s="66" t="s">
        <v>356</v>
      </c>
    </row>
    <row r="48" spans="1:16" ht="12.75" customHeight="1" thickBot="1" x14ac:dyDescent="0.25">
      <c r="A48" s="54" t="str">
        <f t="shared" si="6"/>
        <v>BAVM 231 </v>
      </c>
      <c r="B48" s="28" t="str">
        <f t="shared" si="7"/>
        <v>I</v>
      </c>
      <c r="C48" s="54">
        <f t="shared" si="8"/>
        <v>55614.339599999999</v>
      </c>
      <c r="D48" s="25" t="str">
        <f t="shared" si="9"/>
        <v>CCD</v>
      </c>
      <c r="E48" s="62">
        <f>VLOOKUP(C48,Active!C$21:E$972,3,FALSE)</f>
        <v>1225.9535042107211</v>
      </c>
      <c r="F48" s="28" t="str">
        <f>LEFT(M48,1)</f>
        <v>C</v>
      </c>
      <c r="G48" s="25" t="str">
        <f t="shared" si="10"/>
        <v>55614.3396</v>
      </c>
      <c r="H48" s="54">
        <f t="shared" si="11"/>
        <v>2889</v>
      </c>
      <c r="I48" s="63" t="s">
        <v>357</v>
      </c>
      <c r="J48" s="64" t="s">
        <v>358</v>
      </c>
      <c r="K48" s="63" t="s">
        <v>359</v>
      </c>
      <c r="L48" s="63" t="s">
        <v>360</v>
      </c>
      <c r="M48" s="64" t="s">
        <v>348</v>
      </c>
      <c r="N48" s="64" t="s">
        <v>349</v>
      </c>
      <c r="O48" s="65" t="s">
        <v>361</v>
      </c>
      <c r="P48" s="66" t="s">
        <v>362</v>
      </c>
    </row>
    <row r="49" spans="1:16" ht="12.75" customHeight="1" thickBot="1" x14ac:dyDescent="0.25">
      <c r="A49" s="54" t="str">
        <f t="shared" si="6"/>
        <v>IBVS 6011 </v>
      </c>
      <c r="B49" s="28" t="str">
        <f t="shared" si="7"/>
        <v>I</v>
      </c>
      <c r="C49" s="54">
        <f t="shared" si="8"/>
        <v>55853.886899999998</v>
      </c>
      <c r="D49" s="25" t="str">
        <f t="shared" si="9"/>
        <v>CCD</v>
      </c>
      <c r="E49" s="62">
        <f>VLOOKUP(C49,Active!C$21:E$972,3,FALSE)</f>
        <v>1297.9510011762272</v>
      </c>
      <c r="F49" s="28" t="str">
        <f>LEFT(M49,1)</f>
        <v>C</v>
      </c>
      <c r="G49" s="25" t="str">
        <f t="shared" si="10"/>
        <v>55853.8869</v>
      </c>
      <c r="H49" s="54">
        <f t="shared" si="11"/>
        <v>2961</v>
      </c>
      <c r="I49" s="63" t="s">
        <v>363</v>
      </c>
      <c r="J49" s="64" t="s">
        <v>364</v>
      </c>
      <c r="K49" s="63" t="s">
        <v>365</v>
      </c>
      <c r="L49" s="63" t="s">
        <v>366</v>
      </c>
      <c r="M49" s="64" t="s">
        <v>348</v>
      </c>
      <c r="N49" s="64" t="s">
        <v>103</v>
      </c>
      <c r="O49" s="65" t="s">
        <v>201</v>
      </c>
      <c r="P49" s="66" t="s">
        <v>367</v>
      </c>
    </row>
    <row r="50" spans="1:16" ht="12.75" customHeight="1" thickBot="1" x14ac:dyDescent="0.25">
      <c r="A50" s="54" t="str">
        <f t="shared" si="6"/>
        <v>OEJV 0160 </v>
      </c>
      <c r="B50" s="28" t="str">
        <f t="shared" si="7"/>
        <v>I</v>
      </c>
      <c r="C50" s="54">
        <f t="shared" si="8"/>
        <v>55970.330580000002</v>
      </c>
      <c r="D50" s="25" t="str">
        <f t="shared" si="9"/>
        <v>CCD</v>
      </c>
      <c r="E50" s="62">
        <f>VLOOKUP(C50,Active!C$21:E$972,3,FALSE)</f>
        <v>1332.9489055460645</v>
      </c>
      <c r="F50" s="28" t="str">
        <f>LEFT(M50,1)</f>
        <v>C</v>
      </c>
      <c r="G50" s="25" t="str">
        <f t="shared" si="10"/>
        <v>55970.33058</v>
      </c>
      <c r="H50" s="54">
        <f t="shared" si="11"/>
        <v>2996</v>
      </c>
      <c r="I50" s="63" t="s">
        <v>368</v>
      </c>
      <c r="J50" s="64" t="s">
        <v>369</v>
      </c>
      <c r="K50" s="63" t="s">
        <v>370</v>
      </c>
      <c r="L50" s="63" t="s">
        <v>371</v>
      </c>
      <c r="M50" s="64" t="s">
        <v>348</v>
      </c>
      <c r="N50" s="64" t="s">
        <v>95</v>
      </c>
      <c r="O50" s="65" t="s">
        <v>372</v>
      </c>
      <c r="P50" s="66" t="s">
        <v>373</v>
      </c>
    </row>
    <row r="51" spans="1:16" ht="12.75" customHeight="1" thickBot="1" x14ac:dyDescent="0.25">
      <c r="A51" s="54" t="str">
        <f t="shared" si="6"/>
        <v> AN 214.1 </v>
      </c>
      <c r="B51" s="28" t="str">
        <f t="shared" si="7"/>
        <v>I</v>
      </c>
      <c r="C51" s="54">
        <f t="shared" si="8"/>
        <v>21541.348000000002</v>
      </c>
      <c r="D51" s="25" t="str">
        <f t="shared" si="9"/>
        <v>vis</v>
      </c>
      <c r="E51" s="62">
        <f>VLOOKUP(C51,Active!C$21:E$972,3,FALSE)</f>
        <v>-9014.9054381640326</v>
      </c>
      <c r="F51" s="28" t="s">
        <v>103</v>
      </c>
      <c r="G51" s="25" t="str">
        <f t="shared" si="10"/>
        <v>21541.348</v>
      </c>
      <c r="H51" s="54">
        <f t="shared" si="11"/>
        <v>-7352</v>
      </c>
      <c r="I51" s="63" t="s">
        <v>106</v>
      </c>
      <c r="J51" s="64" t="s">
        <v>107</v>
      </c>
      <c r="K51" s="63">
        <v>-7352</v>
      </c>
      <c r="L51" s="63" t="s">
        <v>108</v>
      </c>
      <c r="M51" s="64" t="s">
        <v>109</v>
      </c>
      <c r="N51" s="64"/>
      <c r="O51" s="65" t="s">
        <v>110</v>
      </c>
      <c r="P51" s="65" t="s">
        <v>111</v>
      </c>
    </row>
    <row r="52" spans="1:16" ht="12.75" customHeight="1" thickBot="1" x14ac:dyDescent="0.25">
      <c r="A52" s="54" t="str">
        <f t="shared" si="6"/>
        <v> AN 214.1 </v>
      </c>
      <c r="B52" s="28" t="str">
        <f t="shared" si="7"/>
        <v>I</v>
      </c>
      <c r="C52" s="54">
        <f t="shared" si="8"/>
        <v>21664.452000000001</v>
      </c>
      <c r="D52" s="25" t="str">
        <f t="shared" si="9"/>
        <v>vis</v>
      </c>
      <c r="E52" s="62">
        <f>VLOOKUP(C52,Active!C$21:E$972,3,FALSE)</f>
        <v>-8977.9057313568937</v>
      </c>
      <c r="F52" s="28" t="s">
        <v>103</v>
      </c>
      <c r="G52" s="25" t="str">
        <f t="shared" si="10"/>
        <v>21664.452</v>
      </c>
      <c r="H52" s="54">
        <f t="shared" si="11"/>
        <v>-7315</v>
      </c>
      <c r="I52" s="63" t="s">
        <v>112</v>
      </c>
      <c r="J52" s="64" t="s">
        <v>113</v>
      </c>
      <c r="K52" s="63">
        <v>-7315</v>
      </c>
      <c r="L52" s="63" t="s">
        <v>114</v>
      </c>
      <c r="M52" s="64" t="s">
        <v>109</v>
      </c>
      <c r="N52" s="64"/>
      <c r="O52" s="65" t="s">
        <v>110</v>
      </c>
      <c r="P52" s="65" t="s">
        <v>111</v>
      </c>
    </row>
    <row r="53" spans="1:16" ht="12.75" customHeight="1" thickBot="1" x14ac:dyDescent="0.25">
      <c r="A53" s="54" t="str">
        <f t="shared" si="6"/>
        <v> AN 214.1 </v>
      </c>
      <c r="B53" s="28" t="str">
        <f t="shared" si="7"/>
        <v>I</v>
      </c>
      <c r="C53" s="54">
        <f t="shared" si="8"/>
        <v>21684.412</v>
      </c>
      <c r="D53" s="25" t="str">
        <f t="shared" si="9"/>
        <v>vis</v>
      </c>
      <c r="E53" s="62">
        <f>VLOOKUP(C53,Active!C$21:E$972,3,FALSE)</f>
        <v>-8971.9066237091283</v>
      </c>
      <c r="F53" s="28" t="s">
        <v>103</v>
      </c>
      <c r="G53" s="25" t="str">
        <f t="shared" si="10"/>
        <v>21684.412</v>
      </c>
      <c r="H53" s="54">
        <f t="shared" si="11"/>
        <v>-7309</v>
      </c>
      <c r="I53" s="63" t="s">
        <v>115</v>
      </c>
      <c r="J53" s="64" t="s">
        <v>116</v>
      </c>
      <c r="K53" s="63">
        <v>-7309</v>
      </c>
      <c r="L53" s="63" t="s">
        <v>117</v>
      </c>
      <c r="M53" s="64" t="s">
        <v>109</v>
      </c>
      <c r="N53" s="64"/>
      <c r="O53" s="65" t="s">
        <v>110</v>
      </c>
      <c r="P53" s="65" t="s">
        <v>111</v>
      </c>
    </row>
    <row r="54" spans="1:16" ht="12.75" customHeight="1" thickBot="1" x14ac:dyDescent="0.25">
      <c r="A54" s="54" t="str">
        <f t="shared" si="6"/>
        <v> AN 214.1 </v>
      </c>
      <c r="B54" s="28" t="str">
        <f t="shared" si="7"/>
        <v>I</v>
      </c>
      <c r="C54" s="54">
        <f t="shared" si="8"/>
        <v>21817.494999999999</v>
      </c>
      <c r="D54" s="25" t="str">
        <f t="shared" si="9"/>
        <v>vis</v>
      </c>
      <c r="E54" s="62">
        <f>VLOOKUP(C54,Active!C$21:E$972,3,FALSE)</f>
        <v>-8931.9076636346035</v>
      </c>
      <c r="F54" s="28" t="s">
        <v>103</v>
      </c>
      <c r="G54" s="25" t="str">
        <f t="shared" si="10"/>
        <v>21817.495</v>
      </c>
      <c r="H54" s="54">
        <f t="shared" si="11"/>
        <v>-7269</v>
      </c>
      <c r="I54" s="63" t="s">
        <v>118</v>
      </c>
      <c r="J54" s="64" t="s">
        <v>119</v>
      </c>
      <c r="K54" s="63">
        <v>-7269</v>
      </c>
      <c r="L54" s="63" t="s">
        <v>120</v>
      </c>
      <c r="M54" s="64" t="s">
        <v>109</v>
      </c>
      <c r="N54" s="64"/>
      <c r="O54" s="65" t="s">
        <v>110</v>
      </c>
      <c r="P54" s="65" t="s">
        <v>111</v>
      </c>
    </row>
    <row r="55" spans="1:16" ht="12.75" customHeight="1" thickBot="1" x14ac:dyDescent="0.25">
      <c r="A55" s="54" t="str">
        <f t="shared" si="6"/>
        <v> AN 214.1 </v>
      </c>
      <c r="B55" s="28" t="str">
        <f t="shared" si="7"/>
        <v>I</v>
      </c>
      <c r="C55" s="54">
        <f t="shared" si="8"/>
        <v>21827.488000000001</v>
      </c>
      <c r="D55" s="25" t="str">
        <f t="shared" si="9"/>
        <v>vis</v>
      </c>
      <c r="E55" s="62">
        <f>VLOOKUP(C55,Active!C$21:E$972,3,FALSE)</f>
        <v>-8928.9042025762792</v>
      </c>
      <c r="F55" s="28" t="s">
        <v>103</v>
      </c>
      <c r="G55" s="25" t="str">
        <f t="shared" si="10"/>
        <v>21827.488</v>
      </c>
      <c r="H55" s="54">
        <f t="shared" si="11"/>
        <v>-7266</v>
      </c>
      <c r="I55" s="63" t="s">
        <v>121</v>
      </c>
      <c r="J55" s="64" t="s">
        <v>122</v>
      </c>
      <c r="K55" s="63">
        <v>-7266</v>
      </c>
      <c r="L55" s="63" t="s">
        <v>123</v>
      </c>
      <c r="M55" s="64" t="s">
        <v>109</v>
      </c>
      <c r="N55" s="64"/>
      <c r="O55" s="65" t="s">
        <v>110</v>
      </c>
      <c r="P55" s="65" t="s">
        <v>111</v>
      </c>
    </row>
    <row r="56" spans="1:16" ht="12.75" customHeight="1" thickBot="1" x14ac:dyDescent="0.25">
      <c r="A56" s="54" t="str">
        <f t="shared" si="6"/>
        <v> AN 214.1 </v>
      </c>
      <c r="B56" s="28" t="str">
        <f t="shared" si="7"/>
        <v>I</v>
      </c>
      <c r="C56" s="54">
        <f t="shared" si="8"/>
        <v>21857.43</v>
      </c>
      <c r="D56" s="25" t="str">
        <f t="shared" si="9"/>
        <v>vis</v>
      </c>
      <c r="E56" s="62">
        <f>VLOOKUP(C56,Active!C$21:E$972,3,FALSE)</f>
        <v>-8919.9049399916421</v>
      </c>
      <c r="F56" s="28" t="s">
        <v>103</v>
      </c>
      <c r="G56" s="25" t="str">
        <f t="shared" si="10"/>
        <v>21857.430</v>
      </c>
      <c r="H56" s="54">
        <f t="shared" si="11"/>
        <v>-7257</v>
      </c>
      <c r="I56" s="63" t="s">
        <v>124</v>
      </c>
      <c r="J56" s="64" t="s">
        <v>125</v>
      </c>
      <c r="K56" s="63">
        <v>-7257</v>
      </c>
      <c r="L56" s="63" t="s">
        <v>126</v>
      </c>
      <c r="M56" s="64" t="s">
        <v>109</v>
      </c>
      <c r="N56" s="64"/>
      <c r="O56" s="65" t="s">
        <v>110</v>
      </c>
      <c r="P56" s="65" t="s">
        <v>111</v>
      </c>
    </row>
    <row r="57" spans="1:16" ht="12.75" customHeight="1" thickBot="1" x14ac:dyDescent="0.25">
      <c r="A57" s="54" t="str">
        <f t="shared" si="6"/>
        <v> AN 214.1 </v>
      </c>
      <c r="B57" s="28" t="str">
        <f t="shared" si="7"/>
        <v>I</v>
      </c>
      <c r="C57" s="54">
        <f t="shared" si="8"/>
        <v>21877.385999999999</v>
      </c>
      <c r="D57" s="25" t="str">
        <f t="shared" si="9"/>
        <v>vis</v>
      </c>
      <c r="E57" s="62">
        <f>VLOOKUP(C57,Active!C$21:E$972,3,FALSE)</f>
        <v>-8913.9070345698583</v>
      </c>
      <c r="F57" s="28" t="s">
        <v>103</v>
      </c>
      <c r="G57" s="25" t="str">
        <f t="shared" si="10"/>
        <v>21877.386</v>
      </c>
      <c r="H57" s="54">
        <f t="shared" si="11"/>
        <v>-7251</v>
      </c>
      <c r="I57" s="63" t="s">
        <v>127</v>
      </c>
      <c r="J57" s="64" t="s">
        <v>128</v>
      </c>
      <c r="K57" s="63">
        <v>-7251</v>
      </c>
      <c r="L57" s="63" t="s">
        <v>129</v>
      </c>
      <c r="M57" s="64" t="s">
        <v>109</v>
      </c>
      <c r="N57" s="64"/>
      <c r="O57" s="65" t="s">
        <v>110</v>
      </c>
      <c r="P57" s="65" t="s">
        <v>111</v>
      </c>
    </row>
    <row r="58" spans="1:16" ht="12.75" customHeight="1" thickBot="1" x14ac:dyDescent="0.25">
      <c r="A58" s="54" t="str">
        <f t="shared" si="6"/>
        <v> AN 214.1 </v>
      </c>
      <c r="B58" s="28" t="str">
        <f t="shared" si="7"/>
        <v>I</v>
      </c>
      <c r="C58" s="54">
        <f t="shared" si="8"/>
        <v>21897.35</v>
      </c>
      <c r="D58" s="25" t="str">
        <f t="shared" si="9"/>
        <v>vis</v>
      </c>
      <c r="E58" s="62">
        <f>VLOOKUP(C58,Active!C$21:E$972,3,FALSE)</f>
        <v>-8907.9067246961113</v>
      </c>
      <c r="F58" s="28" t="s">
        <v>103</v>
      </c>
      <c r="G58" s="25" t="str">
        <f t="shared" si="10"/>
        <v>21897.350</v>
      </c>
      <c r="H58" s="54">
        <f t="shared" si="11"/>
        <v>-7245</v>
      </c>
      <c r="I58" s="63" t="s">
        <v>130</v>
      </c>
      <c r="J58" s="64" t="s">
        <v>131</v>
      </c>
      <c r="K58" s="63">
        <v>-7245</v>
      </c>
      <c r="L58" s="63" t="s">
        <v>117</v>
      </c>
      <c r="M58" s="64" t="s">
        <v>109</v>
      </c>
      <c r="N58" s="64"/>
      <c r="O58" s="65" t="s">
        <v>110</v>
      </c>
      <c r="P58" s="65" t="s">
        <v>111</v>
      </c>
    </row>
    <row r="59" spans="1:16" ht="12.75" customHeight="1" thickBot="1" x14ac:dyDescent="0.25">
      <c r="A59" s="54" t="str">
        <f t="shared" si="6"/>
        <v> AN 214.1 </v>
      </c>
      <c r="B59" s="28" t="str">
        <f t="shared" si="7"/>
        <v>I</v>
      </c>
      <c r="C59" s="54">
        <f t="shared" si="8"/>
        <v>22609.355</v>
      </c>
      <c r="D59" s="25" t="str">
        <f t="shared" si="9"/>
        <v>vis</v>
      </c>
      <c r="E59" s="62">
        <f>VLOOKUP(C59,Active!C$21:E$972,3,FALSE)</f>
        <v>-8693.9089972037727</v>
      </c>
      <c r="F59" s="28" t="s">
        <v>103</v>
      </c>
      <c r="G59" s="25" t="str">
        <f t="shared" si="10"/>
        <v>22609.355</v>
      </c>
      <c r="H59" s="54">
        <f t="shared" si="11"/>
        <v>-7031</v>
      </c>
      <c r="I59" s="63" t="s">
        <v>132</v>
      </c>
      <c r="J59" s="64" t="s">
        <v>133</v>
      </c>
      <c r="K59" s="63">
        <v>-7031</v>
      </c>
      <c r="L59" s="63" t="s">
        <v>134</v>
      </c>
      <c r="M59" s="64" t="s">
        <v>109</v>
      </c>
      <c r="N59" s="64"/>
      <c r="O59" s="65" t="s">
        <v>110</v>
      </c>
      <c r="P59" s="65" t="s">
        <v>111</v>
      </c>
    </row>
    <row r="60" spans="1:16" ht="12.75" customHeight="1" thickBot="1" x14ac:dyDescent="0.25">
      <c r="A60" s="54" t="str">
        <f t="shared" si="6"/>
        <v> AN 214.1 </v>
      </c>
      <c r="B60" s="28" t="str">
        <f t="shared" si="7"/>
        <v>I</v>
      </c>
      <c r="C60" s="54">
        <f t="shared" si="8"/>
        <v>22619.33</v>
      </c>
      <c r="D60" s="25" t="str">
        <f t="shared" si="9"/>
        <v>vis</v>
      </c>
      <c r="E60" s="62">
        <f>VLOOKUP(C60,Active!C$21:E$972,3,FALSE)</f>
        <v>-8690.9109461623666</v>
      </c>
      <c r="F60" s="28" t="s">
        <v>103</v>
      </c>
      <c r="G60" s="25" t="str">
        <f t="shared" si="10"/>
        <v>22619.330</v>
      </c>
      <c r="H60" s="54">
        <f t="shared" si="11"/>
        <v>-7028</v>
      </c>
      <c r="I60" s="63" t="s">
        <v>135</v>
      </c>
      <c r="J60" s="64" t="s">
        <v>136</v>
      </c>
      <c r="K60" s="63">
        <v>-7028</v>
      </c>
      <c r="L60" s="63" t="s">
        <v>137</v>
      </c>
      <c r="M60" s="64" t="s">
        <v>109</v>
      </c>
      <c r="N60" s="64"/>
      <c r="O60" s="65" t="s">
        <v>110</v>
      </c>
      <c r="P60" s="65" t="s">
        <v>111</v>
      </c>
    </row>
    <row r="61" spans="1:16" ht="12.75" customHeight="1" thickBot="1" x14ac:dyDescent="0.25">
      <c r="A61" s="54" t="str">
        <f t="shared" si="6"/>
        <v> AN 242.13 </v>
      </c>
      <c r="B61" s="28" t="str">
        <f t="shared" si="7"/>
        <v>I</v>
      </c>
      <c r="C61" s="54">
        <f t="shared" si="8"/>
        <v>24492.506000000001</v>
      </c>
      <c r="D61" s="25" t="str">
        <f t="shared" si="9"/>
        <v>vis</v>
      </c>
      <c r="E61" s="62">
        <f>VLOOKUP(C61,Active!C$21:E$972,3,FALSE)</f>
        <v>-8127.9157323742775</v>
      </c>
      <c r="F61" s="28" t="s">
        <v>103</v>
      </c>
      <c r="G61" s="25" t="str">
        <f t="shared" si="10"/>
        <v>24492.506</v>
      </c>
      <c r="H61" s="54">
        <f t="shared" si="11"/>
        <v>-6465</v>
      </c>
      <c r="I61" s="63" t="s">
        <v>138</v>
      </c>
      <c r="J61" s="64" t="s">
        <v>139</v>
      </c>
      <c r="K61" s="63">
        <v>-6465</v>
      </c>
      <c r="L61" s="63" t="s">
        <v>140</v>
      </c>
      <c r="M61" s="64" t="s">
        <v>109</v>
      </c>
      <c r="N61" s="64"/>
      <c r="O61" s="65" t="s">
        <v>141</v>
      </c>
      <c r="P61" s="65" t="s">
        <v>142</v>
      </c>
    </row>
    <row r="62" spans="1:16" ht="12.75" customHeight="1" thickBot="1" x14ac:dyDescent="0.25">
      <c r="A62" s="54" t="str">
        <f t="shared" si="6"/>
        <v> AN 242.13 </v>
      </c>
      <c r="B62" s="28" t="str">
        <f t="shared" si="7"/>
        <v>I</v>
      </c>
      <c r="C62" s="54">
        <f t="shared" si="8"/>
        <v>24795.272000000001</v>
      </c>
      <c r="D62" s="25" t="str">
        <f t="shared" si="9"/>
        <v>vis</v>
      </c>
      <c r="E62" s="62">
        <f>VLOOKUP(C62,Active!C$21:E$972,3,FALSE)</f>
        <v>-8036.9174444943537</v>
      </c>
      <c r="F62" s="28" t="s">
        <v>103</v>
      </c>
      <c r="G62" s="25" t="str">
        <f t="shared" si="10"/>
        <v>24795.272</v>
      </c>
      <c r="H62" s="54">
        <f t="shared" si="11"/>
        <v>-6374</v>
      </c>
      <c r="I62" s="63" t="s">
        <v>143</v>
      </c>
      <c r="J62" s="64" t="s">
        <v>144</v>
      </c>
      <c r="K62" s="63">
        <v>-6374</v>
      </c>
      <c r="L62" s="63" t="s">
        <v>145</v>
      </c>
      <c r="M62" s="64" t="s">
        <v>109</v>
      </c>
      <c r="N62" s="64"/>
      <c r="O62" s="65" t="s">
        <v>141</v>
      </c>
      <c r="P62" s="65" t="s">
        <v>142</v>
      </c>
    </row>
    <row r="63" spans="1:16" ht="12.75" customHeight="1" thickBot="1" x14ac:dyDescent="0.25">
      <c r="A63" s="54" t="str">
        <f t="shared" si="6"/>
        <v> AN 242.13 </v>
      </c>
      <c r="B63" s="28" t="str">
        <f t="shared" si="7"/>
        <v>I</v>
      </c>
      <c r="C63" s="54">
        <f t="shared" si="8"/>
        <v>24908.404999999999</v>
      </c>
      <c r="D63" s="25" t="str">
        <f t="shared" si="9"/>
        <v>vis</v>
      </c>
      <c r="E63" s="62">
        <f>VLOOKUP(C63,Active!C$21:E$972,3,FALSE)</f>
        <v>-8002.9145865026394</v>
      </c>
      <c r="F63" s="28" t="s">
        <v>103</v>
      </c>
      <c r="G63" s="25" t="str">
        <f t="shared" si="10"/>
        <v>24908.405</v>
      </c>
      <c r="H63" s="54">
        <f t="shared" si="11"/>
        <v>-6340</v>
      </c>
      <c r="I63" s="63" t="s">
        <v>146</v>
      </c>
      <c r="J63" s="64" t="s">
        <v>147</v>
      </c>
      <c r="K63" s="63">
        <v>-6340</v>
      </c>
      <c r="L63" s="63" t="s">
        <v>148</v>
      </c>
      <c r="M63" s="64" t="s">
        <v>109</v>
      </c>
      <c r="N63" s="64"/>
      <c r="O63" s="65" t="s">
        <v>141</v>
      </c>
      <c r="P63" s="65" t="s">
        <v>142</v>
      </c>
    </row>
    <row r="64" spans="1:16" ht="12.75" customHeight="1" thickBot="1" x14ac:dyDescent="0.25">
      <c r="A64" s="54" t="str">
        <f t="shared" si="6"/>
        <v> AN 242.13 </v>
      </c>
      <c r="B64" s="28" t="str">
        <f t="shared" si="7"/>
        <v>I</v>
      </c>
      <c r="C64" s="54">
        <f t="shared" si="8"/>
        <v>25234.460999999999</v>
      </c>
      <c r="D64" s="25" t="str">
        <f t="shared" si="9"/>
        <v>vis</v>
      </c>
      <c r="E64" s="62">
        <f>VLOOKUP(C64,Active!C$21:E$972,3,FALSE)</f>
        <v>-7904.9163378453377</v>
      </c>
      <c r="F64" s="28" t="s">
        <v>103</v>
      </c>
      <c r="G64" s="25" t="str">
        <f t="shared" si="10"/>
        <v>25234.461</v>
      </c>
      <c r="H64" s="54">
        <f t="shared" si="11"/>
        <v>-6242</v>
      </c>
      <c r="I64" s="63" t="s">
        <v>149</v>
      </c>
      <c r="J64" s="64" t="s">
        <v>150</v>
      </c>
      <c r="K64" s="63">
        <v>-6242</v>
      </c>
      <c r="L64" s="63" t="s">
        <v>151</v>
      </c>
      <c r="M64" s="64" t="s">
        <v>109</v>
      </c>
      <c r="N64" s="64"/>
      <c r="O64" s="65" t="s">
        <v>141</v>
      </c>
      <c r="P64" s="65" t="s">
        <v>142</v>
      </c>
    </row>
    <row r="65" spans="1:16" ht="12.75" customHeight="1" thickBot="1" x14ac:dyDescent="0.25">
      <c r="A65" s="54" t="str">
        <f t="shared" si="6"/>
        <v> AN 242.13 </v>
      </c>
      <c r="B65" s="28" t="str">
        <f t="shared" si="7"/>
        <v>I</v>
      </c>
      <c r="C65" s="54">
        <f t="shared" si="8"/>
        <v>25244.441999999999</v>
      </c>
      <c r="D65" s="25" t="str">
        <f t="shared" si="9"/>
        <v>vis</v>
      </c>
      <c r="E65" s="62">
        <f>VLOOKUP(C65,Active!C$21:E$972,3,FALSE)</f>
        <v>-7901.91648346496</v>
      </c>
      <c r="F65" s="28" t="s">
        <v>103</v>
      </c>
      <c r="G65" s="25" t="str">
        <f t="shared" si="10"/>
        <v>25244.442</v>
      </c>
      <c r="H65" s="54">
        <f t="shared" si="11"/>
        <v>-6239</v>
      </c>
      <c r="I65" s="63" t="s">
        <v>152</v>
      </c>
      <c r="J65" s="64" t="s">
        <v>153</v>
      </c>
      <c r="K65" s="63">
        <v>-6239</v>
      </c>
      <c r="L65" s="63" t="s">
        <v>151</v>
      </c>
      <c r="M65" s="64" t="s">
        <v>109</v>
      </c>
      <c r="N65" s="64"/>
      <c r="O65" s="65" t="s">
        <v>141</v>
      </c>
      <c r="P65" s="65" t="s">
        <v>142</v>
      </c>
    </row>
    <row r="66" spans="1:16" ht="12.75" customHeight="1" thickBot="1" x14ac:dyDescent="0.25">
      <c r="A66" s="54" t="str">
        <f t="shared" si="6"/>
        <v> AN 242.13 </v>
      </c>
      <c r="B66" s="28" t="str">
        <f t="shared" si="7"/>
        <v>I</v>
      </c>
      <c r="C66" s="54">
        <f t="shared" si="8"/>
        <v>25510.616999999998</v>
      </c>
      <c r="D66" s="25" t="str">
        <f t="shared" si="9"/>
        <v>vis</v>
      </c>
      <c r="E66" s="62">
        <f>VLOOKUP(C66,Active!C$21:E$972,3,FALSE)</f>
        <v>-7821.9158583074495</v>
      </c>
      <c r="F66" s="28" t="s">
        <v>103</v>
      </c>
      <c r="G66" s="25" t="str">
        <f t="shared" si="10"/>
        <v>25510.617</v>
      </c>
      <c r="H66" s="54">
        <f t="shared" si="11"/>
        <v>-6159</v>
      </c>
      <c r="I66" s="63" t="s">
        <v>154</v>
      </c>
      <c r="J66" s="64" t="s">
        <v>155</v>
      </c>
      <c r="K66" s="63">
        <v>-6159</v>
      </c>
      <c r="L66" s="63" t="s">
        <v>140</v>
      </c>
      <c r="M66" s="64" t="s">
        <v>109</v>
      </c>
      <c r="N66" s="64"/>
      <c r="O66" s="65" t="s">
        <v>141</v>
      </c>
      <c r="P66" s="65" t="s">
        <v>142</v>
      </c>
    </row>
    <row r="67" spans="1:16" ht="12.75" customHeight="1" thickBot="1" x14ac:dyDescent="0.25">
      <c r="A67" s="54" t="str">
        <f t="shared" si="6"/>
        <v> AN 242.13 </v>
      </c>
      <c r="B67" s="28" t="str">
        <f t="shared" si="7"/>
        <v>I</v>
      </c>
      <c r="C67" s="54">
        <f t="shared" si="8"/>
        <v>25590.468000000001</v>
      </c>
      <c r="D67" s="25" t="str">
        <f t="shared" si="9"/>
        <v>vis</v>
      </c>
      <c r="E67" s="62">
        <f>VLOOKUP(C67,Active!C$21:E$972,3,FALSE)</f>
        <v>-7797.9161215949389</v>
      </c>
      <c r="F67" s="28" t="s">
        <v>103</v>
      </c>
      <c r="G67" s="25" t="str">
        <f t="shared" si="10"/>
        <v>25590.468</v>
      </c>
      <c r="H67" s="54">
        <f t="shared" si="11"/>
        <v>-6135</v>
      </c>
      <c r="I67" s="63" t="s">
        <v>156</v>
      </c>
      <c r="J67" s="64" t="s">
        <v>157</v>
      </c>
      <c r="K67" s="63">
        <v>-6135</v>
      </c>
      <c r="L67" s="63" t="s">
        <v>158</v>
      </c>
      <c r="M67" s="64" t="s">
        <v>109</v>
      </c>
      <c r="N67" s="64"/>
      <c r="O67" s="65" t="s">
        <v>141</v>
      </c>
      <c r="P67" s="65" t="s">
        <v>142</v>
      </c>
    </row>
    <row r="68" spans="1:16" ht="12.75" customHeight="1" thickBot="1" x14ac:dyDescent="0.25">
      <c r="A68" s="54" t="str">
        <f t="shared" si="6"/>
        <v> AN 242.13 </v>
      </c>
      <c r="B68" s="28" t="str">
        <f t="shared" si="7"/>
        <v>I</v>
      </c>
      <c r="C68" s="54">
        <f t="shared" si="8"/>
        <v>25620.41</v>
      </c>
      <c r="D68" s="25" t="str">
        <f t="shared" si="9"/>
        <v>vis</v>
      </c>
      <c r="E68" s="62">
        <f>VLOOKUP(C68,Active!C$21:E$972,3,FALSE)</f>
        <v>-7788.9168590103009</v>
      </c>
      <c r="F68" s="28" t="s">
        <v>103</v>
      </c>
      <c r="G68" s="25" t="str">
        <f t="shared" si="10"/>
        <v>25620.410</v>
      </c>
      <c r="H68" s="54">
        <f t="shared" si="11"/>
        <v>-6126</v>
      </c>
      <c r="I68" s="63" t="s">
        <v>159</v>
      </c>
      <c r="J68" s="64" t="s">
        <v>160</v>
      </c>
      <c r="K68" s="63">
        <v>-6126</v>
      </c>
      <c r="L68" s="63" t="s">
        <v>161</v>
      </c>
      <c r="M68" s="64" t="s">
        <v>109</v>
      </c>
      <c r="N68" s="64"/>
      <c r="O68" s="65" t="s">
        <v>141</v>
      </c>
      <c r="P68" s="65" t="s">
        <v>142</v>
      </c>
    </row>
    <row r="69" spans="1:16" ht="12.75" customHeight="1" thickBot="1" x14ac:dyDescent="0.25">
      <c r="A69" s="54" t="str">
        <f t="shared" si="6"/>
        <v> AN 242.13 </v>
      </c>
      <c r="B69" s="28" t="str">
        <f t="shared" si="7"/>
        <v>I</v>
      </c>
      <c r="C69" s="54">
        <f t="shared" si="8"/>
        <v>25650.346000000001</v>
      </c>
      <c r="D69" s="25" t="str">
        <f t="shared" si="9"/>
        <v>vis</v>
      </c>
      <c r="E69" s="62">
        <f>VLOOKUP(C69,Active!C$21:E$972,3,FALSE)</f>
        <v>-7779.9193997646344</v>
      </c>
      <c r="F69" s="28" t="s">
        <v>103</v>
      </c>
      <c r="G69" s="25" t="str">
        <f t="shared" si="10"/>
        <v>25650.346</v>
      </c>
      <c r="H69" s="54">
        <f t="shared" si="11"/>
        <v>-6117</v>
      </c>
      <c r="I69" s="63" t="s">
        <v>162</v>
      </c>
      <c r="J69" s="64" t="s">
        <v>163</v>
      </c>
      <c r="K69" s="63">
        <v>-6117</v>
      </c>
      <c r="L69" s="63" t="s">
        <v>164</v>
      </c>
      <c r="M69" s="64" t="s">
        <v>109</v>
      </c>
      <c r="N69" s="64"/>
      <c r="O69" s="65" t="s">
        <v>141</v>
      </c>
      <c r="P69" s="65" t="s">
        <v>142</v>
      </c>
    </row>
    <row r="70" spans="1:16" ht="12.75" customHeight="1" thickBot="1" x14ac:dyDescent="0.25">
      <c r="A70" s="54" t="str">
        <f t="shared" si="6"/>
        <v> AN 242.13 </v>
      </c>
      <c r="B70" s="28" t="str">
        <f t="shared" si="7"/>
        <v>I</v>
      </c>
      <c r="C70" s="54">
        <f t="shared" si="8"/>
        <v>25670.315999999999</v>
      </c>
      <c r="D70" s="25" t="str">
        <f t="shared" si="9"/>
        <v>vis</v>
      </c>
      <c r="E70" s="62">
        <f>VLOOKUP(C70,Active!C$21:E$972,3,FALSE)</f>
        <v>-7773.9172865519158</v>
      </c>
      <c r="F70" s="28" t="s">
        <v>103</v>
      </c>
      <c r="G70" s="25" t="str">
        <f t="shared" si="10"/>
        <v>25670.316</v>
      </c>
      <c r="H70" s="54">
        <f t="shared" si="11"/>
        <v>-6111</v>
      </c>
      <c r="I70" s="63" t="s">
        <v>165</v>
      </c>
      <c r="J70" s="64" t="s">
        <v>166</v>
      </c>
      <c r="K70" s="63">
        <v>-6111</v>
      </c>
      <c r="L70" s="63" t="s">
        <v>167</v>
      </c>
      <c r="M70" s="64" t="s">
        <v>109</v>
      </c>
      <c r="N70" s="64"/>
      <c r="O70" s="65" t="s">
        <v>141</v>
      </c>
      <c r="P70" s="65" t="s">
        <v>142</v>
      </c>
    </row>
    <row r="71" spans="1:16" ht="12.75" customHeight="1" thickBot="1" x14ac:dyDescent="0.25">
      <c r="A71" s="54" t="str">
        <f t="shared" si="6"/>
        <v> AN 242.13 </v>
      </c>
      <c r="B71" s="28" t="str">
        <f t="shared" si="7"/>
        <v>I</v>
      </c>
      <c r="C71" s="54">
        <f t="shared" si="8"/>
        <v>25680.297999999999</v>
      </c>
      <c r="D71" s="25" t="str">
        <f t="shared" si="9"/>
        <v>vis</v>
      </c>
      <c r="E71" s="62">
        <f>VLOOKUP(C71,Active!C$21:E$972,3,FALSE)</f>
        <v>-7770.9171316150423</v>
      </c>
      <c r="F71" s="28" t="s">
        <v>103</v>
      </c>
      <c r="G71" s="25" t="str">
        <f t="shared" si="10"/>
        <v>25680.298</v>
      </c>
      <c r="H71" s="54">
        <f t="shared" si="11"/>
        <v>-6108</v>
      </c>
      <c r="I71" s="63" t="s">
        <v>168</v>
      </c>
      <c r="J71" s="64" t="s">
        <v>169</v>
      </c>
      <c r="K71" s="63">
        <v>-6108</v>
      </c>
      <c r="L71" s="63" t="s">
        <v>167</v>
      </c>
      <c r="M71" s="64" t="s">
        <v>109</v>
      </c>
      <c r="N71" s="64"/>
      <c r="O71" s="65" t="s">
        <v>141</v>
      </c>
      <c r="P71" s="65" t="s">
        <v>142</v>
      </c>
    </row>
    <row r="72" spans="1:16" ht="12.75" customHeight="1" thickBot="1" x14ac:dyDescent="0.25">
      <c r="A72" s="54" t="str">
        <f t="shared" si="6"/>
        <v> AN 242.13 </v>
      </c>
      <c r="B72" s="28" t="str">
        <f t="shared" si="7"/>
        <v>I</v>
      </c>
      <c r="C72" s="54">
        <f t="shared" si="8"/>
        <v>25700.249</v>
      </c>
      <c r="D72" s="25" t="str">
        <f t="shared" si="9"/>
        <v>vis</v>
      </c>
      <c r="E72" s="62">
        <f>VLOOKUP(C72,Active!C$21:E$972,3,FALSE)</f>
        <v>-7764.9207289757351</v>
      </c>
      <c r="F72" s="28" t="s">
        <v>103</v>
      </c>
      <c r="G72" s="25" t="str">
        <f t="shared" si="10"/>
        <v>25700.249</v>
      </c>
      <c r="H72" s="54">
        <f t="shared" si="11"/>
        <v>-6102</v>
      </c>
      <c r="I72" s="63" t="s">
        <v>170</v>
      </c>
      <c r="J72" s="64" t="s">
        <v>171</v>
      </c>
      <c r="K72" s="63">
        <v>-6102</v>
      </c>
      <c r="L72" s="63" t="s">
        <v>172</v>
      </c>
      <c r="M72" s="64" t="s">
        <v>109</v>
      </c>
      <c r="N72" s="64"/>
      <c r="O72" s="65" t="s">
        <v>141</v>
      </c>
      <c r="P72" s="65" t="s">
        <v>142</v>
      </c>
    </row>
    <row r="73" spans="1:16" ht="12.75" customHeight="1" thickBot="1" x14ac:dyDescent="0.25">
      <c r="A73" s="54" t="str">
        <f t="shared" si="6"/>
        <v> AN 242.13 </v>
      </c>
      <c r="B73" s="28" t="str">
        <f t="shared" si="7"/>
        <v>I</v>
      </c>
      <c r="C73" s="54">
        <f t="shared" si="8"/>
        <v>25966.425999999999</v>
      </c>
      <c r="D73" s="25" t="str">
        <f t="shared" si="9"/>
        <v>vis</v>
      </c>
      <c r="E73" s="62">
        <f>VLOOKUP(C73,Active!C$21:E$972,3,FALSE)</f>
        <v>-7684.9195027052347</v>
      </c>
      <c r="F73" s="28" t="s">
        <v>103</v>
      </c>
      <c r="G73" s="25" t="str">
        <f t="shared" si="10"/>
        <v>25966.426</v>
      </c>
      <c r="H73" s="54">
        <f t="shared" si="11"/>
        <v>-6022</v>
      </c>
      <c r="I73" s="63" t="s">
        <v>173</v>
      </c>
      <c r="J73" s="64" t="s">
        <v>174</v>
      </c>
      <c r="K73" s="63">
        <v>-6022</v>
      </c>
      <c r="L73" s="63" t="s">
        <v>164</v>
      </c>
      <c r="M73" s="64" t="s">
        <v>109</v>
      </c>
      <c r="N73" s="64"/>
      <c r="O73" s="65" t="s">
        <v>141</v>
      </c>
      <c r="P73" s="65" t="s">
        <v>142</v>
      </c>
    </row>
    <row r="74" spans="1:16" ht="12.75" customHeight="1" thickBot="1" x14ac:dyDescent="0.25">
      <c r="A74" s="54" t="str">
        <f t="shared" si="6"/>
        <v> AJ 64.262 </v>
      </c>
      <c r="B74" s="28" t="str">
        <f t="shared" si="7"/>
        <v>I</v>
      </c>
      <c r="C74" s="54">
        <f t="shared" si="8"/>
        <v>36210.553</v>
      </c>
      <c r="D74" s="25" t="str">
        <f t="shared" si="9"/>
        <v>vis</v>
      </c>
      <c r="E74" s="62">
        <f>VLOOKUP(C74,Active!C$21:E$972,3,FALSE)</f>
        <v>-4605.9805933676498</v>
      </c>
      <c r="F74" s="28" t="s">
        <v>103</v>
      </c>
      <c r="G74" s="25" t="str">
        <f t="shared" si="10"/>
        <v>36210.553</v>
      </c>
      <c r="H74" s="54">
        <f t="shared" si="11"/>
        <v>-2943</v>
      </c>
      <c r="I74" s="63" t="s">
        <v>175</v>
      </c>
      <c r="J74" s="64" t="s">
        <v>176</v>
      </c>
      <c r="K74" s="63">
        <v>-2943</v>
      </c>
      <c r="L74" s="63" t="s">
        <v>177</v>
      </c>
      <c r="M74" s="64" t="s">
        <v>105</v>
      </c>
      <c r="N74" s="64"/>
      <c r="O74" s="65" t="s">
        <v>178</v>
      </c>
      <c r="P74" s="65" t="s">
        <v>179</v>
      </c>
    </row>
    <row r="75" spans="1:16" ht="12.75" customHeight="1" thickBot="1" x14ac:dyDescent="0.25">
      <c r="A75" s="54" t="str">
        <f t="shared" ref="A75:A82" si="12">P75</f>
        <v> AJ 64.262 </v>
      </c>
      <c r="B75" s="28" t="str">
        <f t="shared" ref="B75:B82" si="13">IF(H75=INT(H75),"I","II")</f>
        <v>I</v>
      </c>
      <c r="C75" s="54">
        <f t="shared" ref="C75:C82" si="14">1*G75</f>
        <v>36230.514999999999</v>
      </c>
      <c r="D75" s="25" t="str">
        <f t="shared" ref="D75:D82" si="15">VLOOKUP(F75,I$1:J$5,2,FALSE)</f>
        <v>vis</v>
      </c>
      <c r="E75" s="62">
        <f>VLOOKUP(C75,Active!C$21:E$972,3,FALSE)</f>
        <v>-4599.9808846068945</v>
      </c>
      <c r="F75" s="28" t="s">
        <v>103</v>
      </c>
      <c r="G75" s="25" t="str">
        <f t="shared" ref="G75:G82" si="16">MID(I75,3,LEN(I75)-3)</f>
        <v>36230.515</v>
      </c>
      <c r="H75" s="54">
        <f t="shared" ref="H75:H82" si="17">1*K75</f>
        <v>-2937</v>
      </c>
      <c r="I75" s="63" t="s">
        <v>180</v>
      </c>
      <c r="J75" s="64" t="s">
        <v>181</v>
      </c>
      <c r="K75" s="63">
        <v>-2937</v>
      </c>
      <c r="L75" s="63" t="s">
        <v>182</v>
      </c>
      <c r="M75" s="64" t="s">
        <v>105</v>
      </c>
      <c r="N75" s="64"/>
      <c r="O75" s="65" t="s">
        <v>178</v>
      </c>
      <c r="P75" s="65" t="s">
        <v>179</v>
      </c>
    </row>
    <row r="76" spans="1:16" ht="12.75" customHeight="1" thickBot="1" x14ac:dyDescent="0.25">
      <c r="A76" s="54" t="str">
        <f t="shared" si="12"/>
        <v> AJ 64.262 </v>
      </c>
      <c r="B76" s="28" t="str">
        <f t="shared" si="13"/>
        <v>I</v>
      </c>
      <c r="C76" s="54">
        <f t="shared" si="14"/>
        <v>36446.775000000001</v>
      </c>
      <c r="D76" s="25" t="str">
        <f t="shared" si="15"/>
        <v>vis</v>
      </c>
      <c r="E76" s="62">
        <f>VLOOKUP(C76,Active!C$21:E$972,3,FALSE)</f>
        <v>-4534.9825369162272</v>
      </c>
      <c r="F76" s="28" t="s">
        <v>103</v>
      </c>
      <c r="G76" s="25" t="str">
        <f t="shared" si="16"/>
        <v>36446.775</v>
      </c>
      <c r="H76" s="54">
        <f t="shared" si="17"/>
        <v>-2872</v>
      </c>
      <c r="I76" s="63" t="s">
        <v>183</v>
      </c>
      <c r="J76" s="64" t="s">
        <v>184</v>
      </c>
      <c r="K76" s="63">
        <v>-2872</v>
      </c>
      <c r="L76" s="63" t="s">
        <v>185</v>
      </c>
      <c r="M76" s="64" t="s">
        <v>105</v>
      </c>
      <c r="N76" s="64"/>
      <c r="O76" s="65" t="s">
        <v>178</v>
      </c>
      <c r="P76" s="65" t="s">
        <v>179</v>
      </c>
    </row>
    <row r="77" spans="1:16" ht="12.75" customHeight="1" thickBot="1" x14ac:dyDescent="0.25">
      <c r="A77" s="54" t="str">
        <f t="shared" si="12"/>
        <v> AJ 64.262 </v>
      </c>
      <c r="B77" s="28" t="str">
        <f t="shared" si="13"/>
        <v>I</v>
      </c>
      <c r="C77" s="54">
        <f t="shared" si="14"/>
        <v>36536.605000000003</v>
      </c>
      <c r="D77" s="25" t="str">
        <f t="shared" si="15"/>
        <v>vis</v>
      </c>
      <c r="E77" s="62">
        <f>VLOOKUP(C77,Active!C$21:E$972,3,FALSE)</f>
        <v>-4507.9835469363288</v>
      </c>
      <c r="F77" s="28" t="s">
        <v>103</v>
      </c>
      <c r="G77" s="25" t="str">
        <f t="shared" si="16"/>
        <v>36536.605</v>
      </c>
      <c r="H77" s="54">
        <f t="shared" si="17"/>
        <v>-2845</v>
      </c>
      <c r="I77" s="63" t="s">
        <v>186</v>
      </c>
      <c r="J77" s="64" t="s">
        <v>187</v>
      </c>
      <c r="K77" s="63">
        <v>-2845</v>
      </c>
      <c r="L77" s="63" t="s">
        <v>188</v>
      </c>
      <c r="M77" s="64" t="s">
        <v>105</v>
      </c>
      <c r="N77" s="64"/>
      <c r="O77" s="65" t="s">
        <v>178</v>
      </c>
      <c r="P77" s="65" t="s">
        <v>179</v>
      </c>
    </row>
    <row r="78" spans="1:16" ht="12.75" customHeight="1" thickBot="1" x14ac:dyDescent="0.25">
      <c r="A78" s="54" t="str">
        <f t="shared" si="12"/>
        <v> BBS 123 </v>
      </c>
      <c r="B78" s="28" t="str">
        <f t="shared" si="13"/>
        <v>I</v>
      </c>
      <c r="C78" s="54">
        <f t="shared" si="14"/>
        <v>51139.463000000003</v>
      </c>
      <c r="D78" s="25" t="str">
        <f t="shared" si="15"/>
        <v>vis</v>
      </c>
      <c r="E78" s="62">
        <f>VLOOKUP(C78,Active!C$21:E$972,3,FALSE)</f>
        <v>-118.99972393885797</v>
      </c>
      <c r="F78" s="28" t="s">
        <v>103</v>
      </c>
      <c r="G78" s="25" t="str">
        <f t="shared" si="16"/>
        <v>51139.463</v>
      </c>
      <c r="H78" s="54">
        <f t="shared" si="17"/>
        <v>1544</v>
      </c>
      <c r="I78" s="63" t="s">
        <v>292</v>
      </c>
      <c r="J78" s="64" t="s">
        <v>293</v>
      </c>
      <c r="K78" s="63">
        <v>1544</v>
      </c>
      <c r="L78" s="63" t="s">
        <v>294</v>
      </c>
      <c r="M78" s="64" t="s">
        <v>109</v>
      </c>
      <c r="N78" s="64"/>
      <c r="O78" s="65" t="s">
        <v>295</v>
      </c>
      <c r="P78" s="65" t="s">
        <v>296</v>
      </c>
    </row>
    <row r="79" spans="1:16" ht="12.75" customHeight="1" thickBot="1" x14ac:dyDescent="0.25">
      <c r="A79" s="54" t="str">
        <f t="shared" si="12"/>
        <v> BBS 124 </v>
      </c>
      <c r="B79" s="28" t="str">
        <f t="shared" si="13"/>
        <v>I</v>
      </c>
      <c r="C79" s="54">
        <f t="shared" si="14"/>
        <v>51841.491999999998</v>
      </c>
      <c r="D79" s="25" t="str">
        <f t="shared" si="15"/>
        <v>vis</v>
      </c>
      <c r="E79" s="62">
        <f>VLOOKUP(C79,Active!C$21:E$972,3,FALSE)</f>
        <v>91.999651955577889</v>
      </c>
      <c r="F79" s="28" t="s">
        <v>103</v>
      </c>
      <c r="G79" s="25" t="str">
        <f t="shared" si="16"/>
        <v>51841.492</v>
      </c>
      <c r="H79" s="54">
        <f t="shared" si="17"/>
        <v>1755</v>
      </c>
      <c r="I79" s="63" t="s">
        <v>302</v>
      </c>
      <c r="J79" s="64" t="s">
        <v>303</v>
      </c>
      <c r="K79" s="63">
        <v>1755</v>
      </c>
      <c r="L79" s="63" t="s">
        <v>304</v>
      </c>
      <c r="M79" s="64" t="s">
        <v>109</v>
      </c>
      <c r="N79" s="64"/>
      <c r="O79" s="65" t="s">
        <v>196</v>
      </c>
      <c r="P79" s="65" t="s">
        <v>305</v>
      </c>
    </row>
    <row r="80" spans="1:16" ht="12.75" customHeight="1" thickBot="1" x14ac:dyDescent="0.25">
      <c r="A80" s="54" t="str">
        <f t="shared" si="12"/>
        <v> BBS 124 </v>
      </c>
      <c r="B80" s="28" t="str">
        <f t="shared" si="13"/>
        <v>I</v>
      </c>
      <c r="C80" s="54">
        <f t="shared" si="14"/>
        <v>51951.282299999999</v>
      </c>
      <c r="D80" s="25" t="str">
        <f t="shared" si="15"/>
        <v>vis</v>
      </c>
      <c r="E80" s="62">
        <f>VLOOKUP(C80,Active!C$21:E$972,3,FALSE)</f>
        <v>124.99783975018917</v>
      </c>
      <c r="F80" s="28" t="s">
        <v>103</v>
      </c>
      <c r="G80" s="25" t="str">
        <f t="shared" si="16"/>
        <v>51951.2823</v>
      </c>
      <c r="H80" s="54">
        <f t="shared" si="17"/>
        <v>1788</v>
      </c>
      <c r="I80" s="63" t="s">
        <v>306</v>
      </c>
      <c r="J80" s="64" t="s">
        <v>307</v>
      </c>
      <c r="K80" s="63">
        <v>1788</v>
      </c>
      <c r="L80" s="63" t="s">
        <v>308</v>
      </c>
      <c r="M80" s="64" t="s">
        <v>289</v>
      </c>
      <c r="N80" s="64" t="s">
        <v>290</v>
      </c>
      <c r="O80" s="65" t="s">
        <v>201</v>
      </c>
      <c r="P80" s="65" t="s">
        <v>305</v>
      </c>
    </row>
    <row r="81" spans="1:16" ht="12.75" customHeight="1" thickBot="1" x14ac:dyDescent="0.25">
      <c r="A81" s="54" t="str">
        <f t="shared" si="12"/>
        <v>OEJV 0074 </v>
      </c>
      <c r="B81" s="28" t="str">
        <f t="shared" si="13"/>
        <v>I</v>
      </c>
      <c r="C81" s="54">
        <f t="shared" si="14"/>
        <v>52267.337</v>
      </c>
      <c r="D81" s="25" t="str">
        <f t="shared" si="15"/>
        <v>vis</v>
      </c>
      <c r="E81" s="62" t="e">
        <f>VLOOKUP(C81,Active!C$21:E$972,3,FALSE)</f>
        <v>#N/A</v>
      </c>
      <c r="F81" s="28" t="s">
        <v>103</v>
      </c>
      <c r="G81" s="25" t="str">
        <f t="shared" si="16"/>
        <v>52267.337</v>
      </c>
      <c r="H81" s="54">
        <f t="shared" si="17"/>
        <v>1883</v>
      </c>
      <c r="I81" s="63" t="s">
        <v>309</v>
      </c>
      <c r="J81" s="64" t="s">
        <v>310</v>
      </c>
      <c r="K81" s="63">
        <v>1883</v>
      </c>
      <c r="L81" s="63" t="s">
        <v>311</v>
      </c>
      <c r="M81" s="64" t="s">
        <v>109</v>
      </c>
      <c r="N81" s="64"/>
      <c r="O81" s="65" t="s">
        <v>312</v>
      </c>
      <c r="P81" s="66" t="s">
        <v>313</v>
      </c>
    </row>
    <row r="82" spans="1:16" ht="12.75" customHeight="1" thickBot="1" x14ac:dyDescent="0.25">
      <c r="A82" s="54" t="str">
        <f t="shared" si="12"/>
        <v>IBVS 5371 </v>
      </c>
      <c r="B82" s="28" t="str">
        <f t="shared" si="13"/>
        <v>I</v>
      </c>
      <c r="C82" s="54">
        <f t="shared" si="14"/>
        <v>52546.818899999998</v>
      </c>
      <c r="D82" s="25" t="str">
        <f t="shared" si="15"/>
        <v>vis</v>
      </c>
      <c r="E82" s="62">
        <f>VLOOKUP(C82,Active!C$21:E$972,3,FALSE)</f>
        <v>303.99023311612569</v>
      </c>
      <c r="F82" s="28" t="s">
        <v>103</v>
      </c>
      <c r="G82" s="25" t="str">
        <f t="shared" si="16"/>
        <v>52546.8189</v>
      </c>
      <c r="H82" s="54">
        <f t="shared" si="17"/>
        <v>1967</v>
      </c>
      <c r="I82" s="63" t="s">
        <v>322</v>
      </c>
      <c r="J82" s="64" t="s">
        <v>323</v>
      </c>
      <c r="K82" s="63">
        <v>1967</v>
      </c>
      <c r="L82" s="63" t="s">
        <v>324</v>
      </c>
      <c r="M82" s="64" t="s">
        <v>289</v>
      </c>
      <c r="N82" s="64" t="s">
        <v>290</v>
      </c>
      <c r="O82" s="65" t="s">
        <v>325</v>
      </c>
      <c r="P82" s="66" t="s">
        <v>326</v>
      </c>
    </row>
    <row r="83" spans="1:16" x14ac:dyDescent="0.2">
      <c r="B83" s="28"/>
      <c r="F83" s="28"/>
    </row>
    <row r="84" spans="1:16" x14ac:dyDescent="0.2">
      <c r="B84" s="28"/>
      <c r="F84" s="28"/>
    </row>
    <row r="85" spans="1:16" x14ac:dyDescent="0.2">
      <c r="B85" s="28"/>
      <c r="F85" s="28"/>
    </row>
    <row r="86" spans="1:16" x14ac:dyDescent="0.2">
      <c r="B86" s="28"/>
      <c r="F86" s="28"/>
    </row>
    <row r="87" spans="1:16" x14ac:dyDescent="0.2">
      <c r="B87" s="28"/>
      <c r="F87" s="28"/>
    </row>
    <row r="88" spans="1:16" x14ac:dyDescent="0.2">
      <c r="B88" s="28"/>
      <c r="F88" s="28"/>
    </row>
    <row r="89" spans="1:16" x14ac:dyDescent="0.2">
      <c r="B89" s="28"/>
      <c r="F89" s="28"/>
    </row>
    <row r="90" spans="1:16" x14ac:dyDescent="0.2">
      <c r="B90" s="28"/>
      <c r="F90" s="28"/>
    </row>
    <row r="91" spans="1:16" x14ac:dyDescent="0.2">
      <c r="B91" s="28"/>
      <c r="F91" s="28"/>
    </row>
    <row r="92" spans="1:16" x14ac:dyDescent="0.2">
      <c r="B92" s="28"/>
      <c r="F92" s="28"/>
    </row>
    <row r="93" spans="1:16" x14ac:dyDescent="0.2">
      <c r="B93" s="28"/>
      <c r="F93" s="28"/>
    </row>
    <row r="94" spans="1:16" x14ac:dyDescent="0.2">
      <c r="B94" s="28"/>
      <c r="F94" s="28"/>
    </row>
    <row r="95" spans="1:16" x14ac:dyDescent="0.2">
      <c r="B95" s="28"/>
      <c r="F95" s="28"/>
    </row>
    <row r="96" spans="1:16" x14ac:dyDescent="0.2">
      <c r="B96" s="28"/>
      <c r="F96" s="28"/>
    </row>
    <row r="97" spans="2:6" x14ac:dyDescent="0.2">
      <c r="B97" s="28"/>
      <c r="F97" s="28"/>
    </row>
    <row r="98" spans="2:6" x14ac:dyDescent="0.2">
      <c r="B98" s="28"/>
      <c r="F98" s="28"/>
    </row>
    <row r="99" spans="2:6" x14ac:dyDescent="0.2">
      <c r="B99" s="28"/>
      <c r="F99" s="28"/>
    </row>
    <row r="100" spans="2:6" x14ac:dyDescent="0.2">
      <c r="B100" s="28"/>
      <c r="F100" s="28"/>
    </row>
    <row r="101" spans="2:6" x14ac:dyDescent="0.2">
      <c r="B101" s="28"/>
      <c r="F101" s="28"/>
    </row>
    <row r="102" spans="2:6" x14ac:dyDescent="0.2">
      <c r="B102" s="28"/>
      <c r="F102" s="28"/>
    </row>
    <row r="103" spans="2:6" x14ac:dyDescent="0.2">
      <c r="B103" s="28"/>
      <c r="F103" s="28"/>
    </row>
    <row r="104" spans="2:6" x14ac:dyDescent="0.2">
      <c r="B104" s="28"/>
      <c r="F104" s="28"/>
    </row>
    <row r="105" spans="2:6" x14ac:dyDescent="0.2">
      <c r="B105" s="28"/>
      <c r="F105" s="28"/>
    </row>
    <row r="106" spans="2:6" x14ac:dyDescent="0.2">
      <c r="B106" s="28"/>
      <c r="F106" s="28"/>
    </row>
    <row r="107" spans="2:6" x14ac:dyDescent="0.2">
      <c r="B107" s="28"/>
      <c r="F107" s="28"/>
    </row>
    <row r="108" spans="2:6" x14ac:dyDescent="0.2">
      <c r="B108" s="28"/>
      <c r="F108" s="28"/>
    </row>
    <row r="109" spans="2:6" x14ac:dyDescent="0.2">
      <c r="B109" s="28"/>
      <c r="F109" s="28"/>
    </row>
    <row r="110" spans="2:6" x14ac:dyDescent="0.2">
      <c r="B110" s="28"/>
      <c r="F110" s="28"/>
    </row>
    <row r="111" spans="2:6" x14ac:dyDescent="0.2">
      <c r="B111" s="28"/>
      <c r="F111" s="28"/>
    </row>
    <row r="112" spans="2:6" x14ac:dyDescent="0.2">
      <c r="B112" s="28"/>
      <c r="F112" s="28"/>
    </row>
    <row r="113" spans="2:6" x14ac:dyDescent="0.2">
      <c r="B113" s="28"/>
      <c r="F113" s="28"/>
    </row>
    <row r="114" spans="2:6" x14ac:dyDescent="0.2">
      <c r="B114" s="28"/>
      <c r="F114" s="28"/>
    </row>
    <row r="115" spans="2:6" x14ac:dyDescent="0.2">
      <c r="B115" s="28"/>
      <c r="F115" s="28"/>
    </row>
    <row r="116" spans="2:6" x14ac:dyDescent="0.2">
      <c r="B116" s="28"/>
      <c r="F116" s="28"/>
    </row>
    <row r="117" spans="2:6" x14ac:dyDescent="0.2">
      <c r="B117" s="28"/>
      <c r="F117" s="28"/>
    </row>
    <row r="118" spans="2:6" x14ac:dyDescent="0.2">
      <c r="B118" s="28"/>
      <c r="F118" s="28"/>
    </row>
    <row r="119" spans="2:6" x14ac:dyDescent="0.2">
      <c r="B119" s="28"/>
      <c r="F119" s="28"/>
    </row>
    <row r="120" spans="2:6" x14ac:dyDescent="0.2">
      <c r="B120" s="28"/>
      <c r="F120" s="28"/>
    </row>
    <row r="121" spans="2:6" x14ac:dyDescent="0.2">
      <c r="B121" s="28"/>
      <c r="F121" s="28"/>
    </row>
    <row r="122" spans="2:6" x14ac:dyDescent="0.2">
      <c r="B122" s="28"/>
      <c r="F122" s="28"/>
    </row>
    <row r="123" spans="2:6" x14ac:dyDescent="0.2">
      <c r="B123" s="28"/>
      <c r="F123" s="28"/>
    </row>
    <row r="124" spans="2:6" x14ac:dyDescent="0.2">
      <c r="B124" s="28"/>
      <c r="F124" s="28"/>
    </row>
    <row r="125" spans="2:6" x14ac:dyDescent="0.2">
      <c r="B125" s="28"/>
      <c r="F125" s="28"/>
    </row>
    <row r="126" spans="2:6" x14ac:dyDescent="0.2">
      <c r="B126" s="28"/>
      <c r="F126" s="28"/>
    </row>
    <row r="127" spans="2:6" x14ac:dyDescent="0.2">
      <c r="B127" s="28"/>
      <c r="F127" s="28"/>
    </row>
    <row r="128" spans="2:6" x14ac:dyDescent="0.2">
      <c r="B128" s="28"/>
      <c r="F128" s="28"/>
    </row>
    <row r="129" spans="2:6" x14ac:dyDescent="0.2">
      <c r="B129" s="28"/>
      <c r="F129" s="28"/>
    </row>
    <row r="130" spans="2:6" x14ac:dyDescent="0.2">
      <c r="B130" s="28"/>
      <c r="F130" s="28"/>
    </row>
    <row r="131" spans="2:6" x14ac:dyDescent="0.2">
      <c r="B131" s="28"/>
      <c r="F131" s="28"/>
    </row>
    <row r="132" spans="2:6" x14ac:dyDescent="0.2">
      <c r="B132" s="28"/>
      <c r="F132" s="28"/>
    </row>
    <row r="133" spans="2:6" x14ac:dyDescent="0.2">
      <c r="B133" s="28"/>
      <c r="F133" s="28"/>
    </row>
    <row r="134" spans="2:6" x14ac:dyDescent="0.2">
      <c r="B134" s="28"/>
      <c r="F134" s="28"/>
    </row>
    <row r="135" spans="2:6" x14ac:dyDescent="0.2">
      <c r="B135" s="28"/>
      <c r="F135" s="28"/>
    </row>
    <row r="136" spans="2:6" x14ac:dyDescent="0.2">
      <c r="B136" s="28"/>
      <c r="F136" s="28"/>
    </row>
    <row r="137" spans="2:6" x14ac:dyDescent="0.2">
      <c r="B137" s="28"/>
      <c r="F137" s="28"/>
    </row>
    <row r="138" spans="2:6" x14ac:dyDescent="0.2">
      <c r="B138" s="28"/>
      <c r="F138" s="28"/>
    </row>
    <row r="139" spans="2:6" x14ac:dyDescent="0.2">
      <c r="B139" s="28"/>
      <c r="F139" s="28"/>
    </row>
    <row r="140" spans="2:6" x14ac:dyDescent="0.2">
      <c r="B140" s="28"/>
      <c r="F140" s="28"/>
    </row>
    <row r="141" spans="2:6" x14ac:dyDescent="0.2">
      <c r="B141" s="28"/>
      <c r="F141" s="28"/>
    </row>
    <row r="142" spans="2:6" x14ac:dyDescent="0.2">
      <c r="B142" s="28"/>
      <c r="F142" s="28"/>
    </row>
    <row r="143" spans="2:6" x14ac:dyDescent="0.2">
      <c r="B143" s="28"/>
      <c r="F143" s="28"/>
    </row>
    <row r="144" spans="2:6" x14ac:dyDescent="0.2">
      <c r="B144" s="28"/>
      <c r="F144" s="28"/>
    </row>
    <row r="145" spans="2:6" x14ac:dyDescent="0.2">
      <c r="B145" s="28"/>
      <c r="F145" s="28"/>
    </row>
    <row r="146" spans="2:6" x14ac:dyDescent="0.2">
      <c r="B146" s="28"/>
      <c r="F146" s="28"/>
    </row>
    <row r="147" spans="2:6" x14ac:dyDescent="0.2">
      <c r="B147" s="28"/>
      <c r="F147" s="28"/>
    </row>
    <row r="148" spans="2:6" x14ac:dyDescent="0.2">
      <c r="B148" s="28"/>
      <c r="F148" s="28"/>
    </row>
    <row r="149" spans="2:6" x14ac:dyDescent="0.2">
      <c r="B149" s="28"/>
      <c r="F149" s="28"/>
    </row>
    <row r="150" spans="2:6" x14ac:dyDescent="0.2">
      <c r="B150" s="28"/>
      <c r="F150" s="28"/>
    </row>
    <row r="151" spans="2:6" x14ac:dyDescent="0.2">
      <c r="B151" s="28"/>
      <c r="F151" s="28"/>
    </row>
    <row r="152" spans="2:6" x14ac:dyDescent="0.2">
      <c r="B152" s="28"/>
      <c r="F152" s="28"/>
    </row>
    <row r="153" spans="2:6" x14ac:dyDescent="0.2">
      <c r="B153" s="28"/>
      <c r="F153" s="28"/>
    </row>
    <row r="154" spans="2:6" x14ac:dyDescent="0.2">
      <c r="B154" s="28"/>
      <c r="F154" s="28"/>
    </row>
    <row r="155" spans="2:6" x14ac:dyDescent="0.2">
      <c r="B155" s="28"/>
      <c r="F155" s="28"/>
    </row>
    <row r="156" spans="2:6" x14ac:dyDescent="0.2">
      <c r="B156" s="28"/>
      <c r="F156" s="28"/>
    </row>
    <row r="157" spans="2:6" x14ac:dyDescent="0.2">
      <c r="B157" s="28"/>
      <c r="F157" s="28"/>
    </row>
    <row r="158" spans="2:6" x14ac:dyDescent="0.2">
      <c r="B158" s="28"/>
      <c r="F158" s="28"/>
    </row>
    <row r="159" spans="2:6" x14ac:dyDescent="0.2">
      <c r="B159" s="28"/>
      <c r="F159" s="28"/>
    </row>
    <row r="160" spans="2:6" x14ac:dyDescent="0.2">
      <c r="B160" s="28"/>
      <c r="F160" s="28"/>
    </row>
    <row r="161" spans="2:6" x14ac:dyDescent="0.2">
      <c r="B161" s="28"/>
      <c r="F161" s="28"/>
    </row>
    <row r="162" spans="2:6" x14ac:dyDescent="0.2">
      <c r="B162" s="28"/>
      <c r="F162" s="28"/>
    </row>
    <row r="163" spans="2:6" x14ac:dyDescent="0.2">
      <c r="B163" s="28"/>
      <c r="F163" s="28"/>
    </row>
    <row r="164" spans="2:6" x14ac:dyDescent="0.2">
      <c r="B164" s="28"/>
      <c r="F164" s="28"/>
    </row>
    <row r="165" spans="2:6" x14ac:dyDescent="0.2">
      <c r="B165" s="28"/>
      <c r="F165" s="28"/>
    </row>
    <row r="166" spans="2:6" x14ac:dyDescent="0.2">
      <c r="B166" s="28"/>
      <c r="F166" s="28"/>
    </row>
    <row r="167" spans="2:6" x14ac:dyDescent="0.2">
      <c r="B167" s="28"/>
      <c r="F167" s="28"/>
    </row>
    <row r="168" spans="2:6" x14ac:dyDescent="0.2">
      <c r="B168" s="28"/>
      <c r="F168" s="28"/>
    </row>
    <row r="169" spans="2:6" x14ac:dyDescent="0.2">
      <c r="B169" s="28"/>
      <c r="F169" s="28"/>
    </row>
    <row r="170" spans="2:6" x14ac:dyDescent="0.2">
      <c r="B170" s="28"/>
      <c r="F170" s="28"/>
    </row>
    <row r="171" spans="2:6" x14ac:dyDescent="0.2">
      <c r="B171" s="28"/>
      <c r="F171" s="28"/>
    </row>
    <row r="172" spans="2:6" x14ac:dyDescent="0.2">
      <c r="B172" s="28"/>
      <c r="F172" s="28"/>
    </row>
    <row r="173" spans="2:6" x14ac:dyDescent="0.2">
      <c r="B173" s="28"/>
      <c r="F173" s="28"/>
    </row>
    <row r="174" spans="2:6" x14ac:dyDescent="0.2">
      <c r="B174" s="28"/>
      <c r="F174" s="28"/>
    </row>
    <row r="175" spans="2:6" x14ac:dyDescent="0.2">
      <c r="B175" s="28"/>
      <c r="F175" s="28"/>
    </row>
    <row r="176" spans="2:6" x14ac:dyDescent="0.2">
      <c r="B176" s="28"/>
      <c r="F176" s="28"/>
    </row>
    <row r="177" spans="2:6" x14ac:dyDescent="0.2">
      <c r="B177" s="28"/>
      <c r="F177" s="28"/>
    </row>
    <row r="178" spans="2:6" x14ac:dyDescent="0.2">
      <c r="B178" s="28"/>
      <c r="F178" s="28"/>
    </row>
    <row r="179" spans="2:6" x14ac:dyDescent="0.2">
      <c r="B179" s="28"/>
      <c r="F179" s="28"/>
    </row>
    <row r="180" spans="2:6" x14ac:dyDescent="0.2">
      <c r="B180" s="28"/>
      <c r="F180" s="28"/>
    </row>
    <row r="181" spans="2:6" x14ac:dyDescent="0.2">
      <c r="B181" s="28"/>
      <c r="F181" s="28"/>
    </row>
    <row r="182" spans="2:6" x14ac:dyDescent="0.2">
      <c r="B182" s="28"/>
      <c r="F182" s="28"/>
    </row>
    <row r="183" spans="2:6" x14ac:dyDescent="0.2">
      <c r="B183" s="28"/>
      <c r="F183" s="28"/>
    </row>
    <row r="184" spans="2:6" x14ac:dyDescent="0.2">
      <c r="B184" s="28"/>
      <c r="F184" s="28"/>
    </row>
    <row r="185" spans="2:6" x14ac:dyDescent="0.2">
      <c r="B185" s="28"/>
      <c r="F185" s="28"/>
    </row>
    <row r="186" spans="2:6" x14ac:dyDescent="0.2">
      <c r="B186" s="28"/>
      <c r="F186" s="28"/>
    </row>
    <row r="187" spans="2:6" x14ac:dyDescent="0.2">
      <c r="B187" s="28"/>
      <c r="F187" s="28"/>
    </row>
    <row r="188" spans="2:6" x14ac:dyDescent="0.2">
      <c r="B188" s="28"/>
      <c r="F188" s="28"/>
    </row>
    <row r="189" spans="2:6" x14ac:dyDescent="0.2">
      <c r="B189" s="28"/>
      <c r="F189" s="28"/>
    </row>
    <row r="190" spans="2:6" x14ac:dyDescent="0.2">
      <c r="B190" s="28"/>
      <c r="F190" s="28"/>
    </row>
    <row r="191" spans="2:6" x14ac:dyDescent="0.2">
      <c r="B191" s="28"/>
      <c r="F191" s="28"/>
    </row>
    <row r="192" spans="2:6" x14ac:dyDescent="0.2">
      <c r="B192" s="28"/>
      <c r="F192" s="28"/>
    </row>
    <row r="193" spans="2:6" x14ac:dyDescent="0.2">
      <c r="B193" s="28"/>
      <c r="F193" s="28"/>
    </row>
    <row r="194" spans="2:6" x14ac:dyDescent="0.2">
      <c r="B194" s="28"/>
      <c r="F194" s="28"/>
    </row>
    <row r="195" spans="2:6" x14ac:dyDescent="0.2">
      <c r="B195" s="28"/>
      <c r="F195" s="28"/>
    </row>
    <row r="196" spans="2:6" x14ac:dyDescent="0.2">
      <c r="B196" s="28"/>
      <c r="F196" s="28"/>
    </row>
    <row r="197" spans="2:6" x14ac:dyDescent="0.2">
      <c r="B197" s="28"/>
      <c r="F197" s="28"/>
    </row>
    <row r="198" spans="2:6" x14ac:dyDescent="0.2">
      <c r="B198" s="28"/>
      <c r="F198" s="28"/>
    </row>
    <row r="199" spans="2:6" x14ac:dyDescent="0.2">
      <c r="B199" s="28"/>
      <c r="F199" s="28"/>
    </row>
    <row r="200" spans="2:6" x14ac:dyDescent="0.2">
      <c r="B200" s="28"/>
      <c r="F200" s="28"/>
    </row>
    <row r="201" spans="2:6" x14ac:dyDescent="0.2">
      <c r="B201" s="28"/>
      <c r="F201" s="28"/>
    </row>
    <row r="202" spans="2:6" x14ac:dyDescent="0.2">
      <c r="B202" s="28"/>
      <c r="F202" s="28"/>
    </row>
    <row r="203" spans="2:6" x14ac:dyDescent="0.2">
      <c r="B203" s="28"/>
      <c r="F203" s="28"/>
    </row>
    <row r="204" spans="2:6" x14ac:dyDescent="0.2">
      <c r="B204" s="28"/>
      <c r="F204" s="28"/>
    </row>
    <row r="205" spans="2:6" x14ac:dyDescent="0.2">
      <c r="B205" s="28"/>
      <c r="F205" s="28"/>
    </row>
    <row r="206" spans="2:6" x14ac:dyDescent="0.2">
      <c r="B206" s="28"/>
      <c r="F206" s="28"/>
    </row>
    <row r="207" spans="2:6" x14ac:dyDescent="0.2">
      <c r="B207" s="28"/>
      <c r="F207" s="28"/>
    </row>
    <row r="208" spans="2:6" x14ac:dyDescent="0.2">
      <c r="B208" s="28"/>
      <c r="F208" s="28"/>
    </row>
    <row r="209" spans="2:6" x14ac:dyDescent="0.2">
      <c r="B209" s="28"/>
      <c r="F209" s="28"/>
    </row>
    <row r="210" spans="2:6" x14ac:dyDescent="0.2">
      <c r="B210" s="28"/>
      <c r="F210" s="28"/>
    </row>
    <row r="211" spans="2:6" x14ac:dyDescent="0.2">
      <c r="B211" s="28"/>
      <c r="F211" s="28"/>
    </row>
    <row r="212" spans="2:6" x14ac:dyDescent="0.2">
      <c r="B212" s="28"/>
      <c r="F212" s="28"/>
    </row>
    <row r="213" spans="2:6" x14ac:dyDescent="0.2">
      <c r="B213" s="28"/>
      <c r="F213" s="28"/>
    </row>
    <row r="214" spans="2:6" x14ac:dyDescent="0.2">
      <c r="B214" s="28"/>
      <c r="F214" s="28"/>
    </row>
    <row r="215" spans="2:6" x14ac:dyDescent="0.2">
      <c r="B215" s="28"/>
      <c r="F215" s="28"/>
    </row>
    <row r="216" spans="2:6" x14ac:dyDescent="0.2">
      <c r="B216" s="28"/>
      <c r="F216" s="28"/>
    </row>
    <row r="217" spans="2:6" x14ac:dyDescent="0.2">
      <c r="B217" s="28"/>
      <c r="F217" s="28"/>
    </row>
    <row r="218" spans="2:6" x14ac:dyDescent="0.2">
      <c r="B218" s="28"/>
      <c r="F218" s="28"/>
    </row>
    <row r="219" spans="2:6" x14ac:dyDescent="0.2">
      <c r="B219" s="28"/>
      <c r="F219" s="28"/>
    </row>
    <row r="220" spans="2:6" x14ac:dyDescent="0.2">
      <c r="B220" s="28"/>
      <c r="F220" s="28"/>
    </row>
    <row r="221" spans="2:6" x14ac:dyDescent="0.2">
      <c r="B221" s="28"/>
      <c r="F221" s="28"/>
    </row>
    <row r="222" spans="2:6" x14ac:dyDescent="0.2">
      <c r="B222" s="28"/>
      <c r="F222" s="28"/>
    </row>
    <row r="223" spans="2:6" x14ac:dyDescent="0.2">
      <c r="B223" s="28"/>
      <c r="F223" s="28"/>
    </row>
    <row r="224" spans="2:6" x14ac:dyDescent="0.2">
      <c r="B224" s="28"/>
      <c r="F224" s="28"/>
    </row>
    <row r="225" spans="2:6" x14ac:dyDescent="0.2">
      <c r="B225" s="28"/>
      <c r="F225" s="28"/>
    </row>
    <row r="226" spans="2:6" x14ac:dyDescent="0.2">
      <c r="B226" s="28"/>
      <c r="F226" s="28"/>
    </row>
    <row r="227" spans="2:6" x14ac:dyDescent="0.2">
      <c r="B227" s="28"/>
      <c r="F227" s="28"/>
    </row>
    <row r="228" spans="2:6" x14ac:dyDescent="0.2">
      <c r="B228" s="28"/>
      <c r="F228" s="28"/>
    </row>
    <row r="229" spans="2:6" x14ac:dyDescent="0.2">
      <c r="B229" s="28"/>
      <c r="F229" s="28"/>
    </row>
    <row r="230" spans="2:6" x14ac:dyDescent="0.2">
      <c r="B230" s="28"/>
      <c r="F230" s="28"/>
    </row>
    <row r="231" spans="2:6" x14ac:dyDescent="0.2">
      <c r="B231" s="28"/>
      <c r="F231" s="28"/>
    </row>
    <row r="232" spans="2:6" x14ac:dyDescent="0.2">
      <c r="B232" s="28"/>
      <c r="F232" s="28"/>
    </row>
    <row r="233" spans="2:6" x14ac:dyDescent="0.2">
      <c r="B233" s="28"/>
      <c r="F233" s="28"/>
    </row>
    <row r="234" spans="2:6" x14ac:dyDescent="0.2">
      <c r="B234" s="28"/>
      <c r="F234" s="28"/>
    </row>
    <row r="235" spans="2:6" x14ac:dyDescent="0.2">
      <c r="B235" s="28"/>
      <c r="F235" s="28"/>
    </row>
    <row r="236" spans="2:6" x14ac:dyDescent="0.2">
      <c r="B236" s="28"/>
      <c r="F236" s="28"/>
    </row>
    <row r="237" spans="2:6" x14ac:dyDescent="0.2">
      <c r="B237" s="28"/>
      <c r="F237" s="28"/>
    </row>
    <row r="238" spans="2:6" x14ac:dyDescent="0.2">
      <c r="B238" s="28"/>
      <c r="F238" s="28"/>
    </row>
    <row r="239" spans="2:6" x14ac:dyDescent="0.2">
      <c r="B239" s="28"/>
      <c r="F239" s="28"/>
    </row>
    <row r="240" spans="2:6" x14ac:dyDescent="0.2">
      <c r="B240" s="28"/>
      <c r="F240" s="28"/>
    </row>
    <row r="241" spans="2:6" x14ac:dyDescent="0.2">
      <c r="B241" s="28"/>
      <c r="F241" s="28"/>
    </row>
    <row r="242" spans="2:6" x14ac:dyDescent="0.2">
      <c r="B242" s="28"/>
      <c r="F242" s="28"/>
    </row>
    <row r="243" spans="2:6" x14ac:dyDescent="0.2">
      <c r="B243" s="28"/>
      <c r="F243" s="28"/>
    </row>
    <row r="244" spans="2:6" x14ac:dyDescent="0.2">
      <c r="B244" s="28"/>
      <c r="F244" s="28"/>
    </row>
    <row r="245" spans="2:6" x14ac:dyDescent="0.2">
      <c r="B245" s="28"/>
      <c r="F245" s="28"/>
    </row>
    <row r="246" spans="2:6" x14ac:dyDescent="0.2">
      <c r="B246" s="28"/>
      <c r="F246" s="28"/>
    </row>
    <row r="247" spans="2:6" x14ac:dyDescent="0.2">
      <c r="B247" s="28"/>
      <c r="F247" s="28"/>
    </row>
    <row r="248" spans="2:6" x14ac:dyDescent="0.2">
      <c r="B248" s="28"/>
      <c r="F248" s="28"/>
    </row>
    <row r="249" spans="2:6" x14ac:dyDescent="0.2">
      <c r="B249" s="28"/>
      <c r="F249" s="28"/>
    </row>
    <row r="250" spans="2:6" x14ac:dyDescent="0.2">
      <c r="B250" s="28"/>
      <c r="F250" s="28"/>
    </row>
    <row r="251" spans="2:6" x14ac:dyDescent="0.2">
      <c r="B251" s="28"/>
      <c r="F251" s="28"/>
    </row>
    <row r="252" spans="2:6" x14ac:dyDescent="0.2">
      <c r="B252" s="28"/>
      <c r="F252" s="28"/>
    </row>
    <row r="253" spans="2:6" x14ac:dyDescent="0.2">
      <c r="B253" s="28"/>
      <c r="F253" s="28"/>
    </row>
    <row r="254" spans="2:6" x14ac:dyDescent="0.2">
      <c r="B254" s="28"/>
      <c r="F254" s="28"/>
    </row>
    <row r="255" spans="2:6" x14ac:dyDescent="0.2">
      <c r="B255" s="28"/>
      <c r="F255" s="28"/>
    </row>
    <row r="256" spans="2:6" x14ac:dyDescent="0.2">
      <c r="B256" s="28"/>
      <c r="F256" s="28"/>
    </row>
    <row r="257" spans="2:6" x14ac:dyDescent="0.2">
      <c r="B257" s="28"/>
      <c r="F257" s="28"/>
    </row>
    <row r="258" spans="2:6" x14ac:dyDescent="0.2">
      <c r="B258" s="28"/>
      <c r="F258" s="28"/>
    </row>
    <row r="259" spans="2:6" x14ac:dyDescent="0.2">
      <c r="B259" s="28"/>
      <c r="F259" s="28"/>
    </row>
    <row r="260" spans="2:6" x14ac:dyDescent="0.2">
      <c r="B260" s="28"/>
      <c r="F260" s="28"/>
    </row>
    <row r="261" spans="2:6" x14ac:dyDescent="0.2">
      <c r="B261" s="28"/>
      <c r="F261" s="28"/>
    </row>
    <row r="262" spans="2:6" x14ac:dyDescent="0.2">
      <c r="B262" s="28"/>
      <c r="F262" s="28"/>
    </row>
    <row r="263" spans="2:6" x14ac:dyDescent="0.2">
      <c r="B263" s="28"/>
      <c r="F263" s="28"/>
    </row>
    <row r="264" spans="2:6" x14ac:dyDescent="0.2">
      <c r="B264" s="28"/>
      <c r="F264" s="28"/>
    </row>
    <row r="265" spans="2:6" x14ac:dyDescent="0.2">
      <c r="B265" s="28"/>
      <c r="F265" s="28"/>
    </row>
    <row r="266" spans="2:6" x14ac:dyDescent="0.2">
      <c r="B266" s="28"/>
      <c r="F266" s="28"/>
    </row>
    <row r="267" spans="2:6" x14ac:dyDescent="0.2">
      <c r="B267" s="28"/>
      <c r="F267" s="28"/>
    </row>
    <row r="268" spans="2:6" x14ac:dyDescent="0.2">
      <c r="B268" s="28"/>
      <c r="F268" s="28"/>
    </row>
    <row r="269" spans="2:6" x14ac:dyDescent="0.2">
      <c r="B269" s="28"/>
      <c r="F269" s="28"/>
    </row>
    <row r="270" spans="2:6" x14ac:dyDescent="0.2">
      <c r="B270" s="28"/>
      <c r="F270" s="28"/>
    </row>
    <row r="271" spans="2:6" x14ac:dyDescent="0.2">
      <c r="B271" s="28"/>
      <c r="F271" s="28"/>
    </row>
    <row r="272" spans="2:6" x14ac:dyDescent="0.2">
      <c r="B272" s="28"/>
      <c r="F272" s="28"/>
    </row>
    <row r="273" spans="2:6" x14ac:dyDescent="0.2">
      <c r="B273" s="28"/>
      <c r="F273" s="28"/>
    </row>
    <row r="274" spans="2:6" x14ac:dyDescent="0.2">
      <c r="B274" s="28"/>
      <c r="F274" s="28"/>
    </row>
    <row r="275" spans="2:6" x14ac:dyDescent="0.2">
      <c r="B275" s="28"/>
      <c r="F275" s="28"/>
    </row>
    <row r="276" spans="2:6" x14ac:dyDescent="0.2">
      <c r="B276" s="28"/>
      <c r="F276" s="28"/>
    </row>
    <row r="277" spans="2:6" x14ac:dyDescent="0.2">
      <c r="B277" s="28"/>
      <c r="F277" s="28"/>
    </row>
    <row r="278" spans="2:6" x14ac:dyDescent="0.2">
      <c r="B278" s="28"/>
      <c r="F278" s="28"/>
    </row>
    <row r="279" spans="2:6" x14ac:dyDescent="0.2">
      <c r="B279" s="28"/>
      <c r="F279" s="28"/>
    </row>
    <row r="280" spans="2:6" x14ac:dyDescent="0.2">
      <c r="B280" s="28"/>
      <c r="F280" s="28"/>
    </row>
    <row r="281" spans="2:6" x14ac:dyDescent="0.2">
      <c r="B281" s="28"/>
      <c r="F281" s="28"/>
    </row>
    <row r="282" spans="2:6" x14ac:dyDescent="0.2">
      <c r="B282" s="28"/>
      <c r="F282" s="28"/>
    </row>
    <row r="283" spans="2:6" x14ac:dyDescent="0.2">
      <c r="B283" s="28"/>
      <c r="F283" s="28"/>
    </row>
    <row r="284" spans="2:6" x14ac:dyDescent="0.2">
      <c r="B284" s="28"/>
      <c r="F284" s="28"/>
    </row>
    <row r="285" spans="2:6" x14ac:dyDescent="0.2">
      <c r="B285" s="28"/>
      <c r="F285" s="28"/>
    </row>
    <row r="286" spans="2:6" x14ac:dyDescent="0.2">
      <c r="B286" s="28"/>
      <c r="F286" s="28"/>
    </row>
    <row r="287" spans="2:6" x14ac:dyDescent="0.2">
      <c r="B287" s="28"/>
      <c r="F287" s="28"/>
    </row>
    <row r="288" spans="2:6" x14ac:dyDescent="0.2">
      <c r="B288" s="28"/>
      <c r="F288" s="28"/>
    </row>
    <row r="289" spans="2:6" x14ac:dyDescent="0.2">
      <c r="B289" s="28"/>
      <c r="F289" s="28"/>
    </row>
    <row r="290" spans="2:6" x14ac:dyDescent="0.2">
      <c r="B290" s="28"/>
      <c r="F290" s="28"/>
    </row>
    <row r="291" spans="2:6" x14ac:dyDescent="0.2">
      <c r="B291" s="28"/>
      <c r="F291" s="28"/>
    </row>
    <row r="292" spans="2:6" x14ac:dyDescent="0.2">
      <c r="B292" s="28"/>
      <c r="F292" s="28"/>
    </row>
    <row r="293" spans="2:6" x14ac:dyDescent="0.2">
      <c r="B293" s="28"/>
      <c r="F293" s="28"/>
    </row>
    <row r="294" spans="2:6" x14ac:dyDescent="0.2">
      <c r="B294" s="28"/>
      <c r="F294" s="28"/>
    </row>
    <row r="295" spans="2:6" x14ac:dyDescent="0.2">
      <c r="B295" s="28"/>
      <c r="F295" s="28"/>
    </row>
    <row r="296" spans="2:6" x14ac:dyDescent="0.2">
      <c r="B296" s="28"/>
      <c r="F296" s="28"/>
    </row>
    <row r="297" spans="2:6" x14ac:dyDescent="0.2">
      <c r="B297" s="28"/>
      <c r="F297" s="28"/>
    </row>
    <row r="298" spans="2:6" x14ac:dyDescent="0.2">
      <c r="B298" s="28"/>
      <c r="F298" s="28"/>
    </row>
    <row r="299" spans="2:6" x14ac:dyDescent="0.2">
      <c r="B299" s="28"/>
      <c r="F299" s="28"/>
    </row>
    <row r="300" spans="2:6" x14ac:dyDescent="0.2">
      <c r="B300" s="28"/>
      <c r="F300" s="28"/>
    </row>
    <row r="301" spans="2:6" x14ac:dyDescent="0.2">
      <c r="B301" s="28"/>
      <c r="F301" s="28"/>
    </row>
    <row r="302" spans="2:6" x14ac:dyDescent="0.2">
      <c r="B302" s="28"/>
      <c r="F302" s="28"/>
    </row>
    <row r="303" spans="2:6" x14ac:dyDescent="0.2">
      <c r="B303" s="28"/>
      <c r="F303" s="28"/>
    </row>
    <row r="304" spans="2:6" x14ac:dyDescent="0.2">
      <c r="B304" s="28"/>
      <c r="F304" s="28"/>
    </row>
    <row r="305" spans="2:6" x14ac:dyDescent="0.2">
      <c r="B305" s="28"/>
      <c r="F305" s="28"/>
    </row>
    <row r="306" spans="2:6" x14ac:dyDescent="0.2">
      <c r="B306" s="28"/>
      <c r="F306" s="28"/>
    </row>
    <row r="307" spans="2:6" x14ac:dyDescent="0.2">
      <c r="B307" s="28"/>
      <c r="F307" s="28"/>
    </row>
    <row r="308" spans="2:6" x14ac:dyDescent="0.2">
      <c r="B308" s="28"/>
      <c r="F308" s="28"/>
    </row>
    <row r="309" spans="2:6" x14ac:dyDescent="0.2">
      <c r="B309" s="28"/>
      <c r="F309" s="28"/>
    </row>
    <row r="310" spans="2:6" x14ac:dyDescent="0.2">
      <c r="B310" s="28"/>
      <c r="F310" s="28"/>
    </row>
    <row r="311" spans="2:6" x14ac:dyDescent="0.2">
      <c r="B311" s="28"/>
      <c r="F311" s="28"/>
    </row>
    <row r="312" spans="2:6" x14ac:dyDescent="0.2">
      <c r="B312" s="28"/>
      <c r="F312" s="28"/>
    </row>
    <row r="313" spans="2:6" x14ac:dyDescent="0.2">
      <c r="B313" s="28"/>
      <c r="F313" s="28"/>
    </row>
    <row r="314" spans="2:6" x14ac:dyDescent="0.2">
      <c r="B314" s="28"/>
      <c r="F314" s="28"/>
    </row>
    <row r="315" spans="2:6" x14ac:dyDescent="0.2">
      <c r="B315" s="28"/>
      <c r="F315" s="28"/>
    </row>
    <row r="316" spans="2:6" x14ac:dyDescent="0.2">
      <c r="B316" s="28"/>
      <c r="F316" s="28"/>
    </row>
    <row r="317" spans="2:6" x14ac:dyDescent="0.2">
      <c r="B317" s="28"/>
      <c r="F317" s="28"/>
    </row>
    <row r="318" spans="2:6" x14ac:dyDescent="0.2">
      <c r="B318" s="28"/>
      <c r="F318" s="28"/>
    </row>
    <row r="319" spans="2:6" x14ac:dyDescent="0.2">
      <c r="B319" s="28"/>
      <c r="F319" s="28"/>
    </row>
    <row r="320" spans="2:6" x14ac:dyDescent="0.2">
      <c r="B320" s="28"/>
      <c r="F320" s="28"/>
    </row>
    <row r="321" spans="2:6" x14ac:dyDescent="0.2">
      <c r="B321" s="28"/>
      <c r="F321" s="28"/>
    </row>
    <row r="322" spans="2:6" x14ac:dyDescent="0.2">
      <c r="B322" s="28"/>
      <c r="F322" s="28"/>
    </row>
    <row r="323" spans="2:6" x14ac:dyDescent="0.2">
      <c r="B323" s="28"/>
      <c r="F323" s="28"/>
    </row>
    <row r="324" spans="2:6" x14ac:dyDescent="0.2">
      <c r="B324" s="28"/>
      <c r="F324" s="28"/>
    </row>
    <row r="325" spans="2:6" x14ac:dyDescent="0.2">
      <c r="B325" s="28"/>
      <c r="F325" s="28"/>
    </row>
    <row r="326" spans="2:6" x14ac:dyDescent="0.2">
      <c r="B326" s="28"/>
      <c r="F326" s="28"/>
    </row>
    <row r="327" spans="2:6" x14ac:dyDescent="0.2">
      <c r="B327" s="28"/>
      <c r="F327" s="28"/>
    </row>
    <row r="328" spans="2:6" x14ac:dyDescent="0.2">
      <c r="B328" s="28"/>
      <c r="F328" s="28"/>
    </row>
    <row r="329" spans="2:6" x14ac:dyDescent="0.2">
      <c r="B329" s="28"/>
      <c r="F329" s="28"/>
    </row>
    <row r="330" spans="2:6" x14ac:dyDescent="0.2">
      <c r="B330" s="28"/>
      <c r="F330" s="28"/>
    </row>
    <row r="331" spans="2:6" x14ac:dyDescent="0.2">
      <c r="B331" s="28"/>
      <c r="F331" s="28"/>
    </row>
    <row r="332" spans="2:6" x14ac:dyDescent="0.2">
      <c r="B332" s="28"/>
      <c r="F332" s="28"/>
    </row>
    <row r="333" spans="2:6" x14ac:dyDescent="0.2">
      <c r="B333" s="28"/>
      <c r="F333" s="28"/>
    </row>
    <row r="334" spans="2:6" x14ac:dyDescent="0.2">
      <c r="B334" s="28"/>
      <c r="F334" s="28"/>
    </row>
    <row r="335" spans="2:6" x14ac:dyDescent="0.2">
      <c r="B335" s="28"/>
      <c r="F335" s="28"/>
    </row>
    <row r="336" spans="2:6" x14ac:dyDescent="0.2">
      <c r="B336" s="28"/>
      <c r="F336" s="28"/>
    </row>
    <row r="337" spans="2:6" x14ac:dyDescent="0.2">
      <c r="B337" s="28"/>
      <c r="F337" s="28"/>
    </row>
    <row r="338" spans="2:6" x14ac:dyDescent="0.2">
      <c r="B338" s="28"/>
      <c r="F338" s="28"/>
    </row>
    <row r="339" spans="2:6" x14ac:dyDescent="0.2">
      <c r="B339" s="28"/>
      <c r="F339" s="28"/>
    </row>
    <row r="340" spans="2:6" x14ac:dyDescent="0.2">
      <c r="B340" s="28"/>
      <c r="F340" s="28"/>
    </row>
    <row r="341" spans="2:6" x14ac:dyDescent="0.2">
      <c r="B341" s="28"/>
      <c r="F341" s="28"/>
    </row>
    <row r="342" spans="2:6" x14ac:dyDescent="0.2">
      <c r="B342" s="28"/>
      <c r="F342" s="28"/>
    </row>
    <row r="343" spans="2:6" x14ac:dyDescent="0.2">
      <c r="B343" s="28"/>
      <c r="F343" s="28"/>
    </row>
    <row r="344" spans="2:6" x14ac:dyDescent="0.2">
      <c r="B344" s="28"/>
      <c r="F344" s="28"/>
    </row>
    <row r="345" spans="2:6" x14ac:dyDescent="0.2">
      <c r="B345" s="28"/>
      <c r="F345" s="28"/>
    </row>
    <row r="346" spans="2:6" x14ac:dyDescent="0.2">
      <c r="B346" s="28"/>
      <c r="F346" s="28"/>
    </row>
    <row r="347" spans="2:6" x14ac:dyDescent="0.2">
      <c r="B347" s="28"/>
      <c r="F347" s="28"/>
    </row>
    <row r="348" spans="2:6" x14ac:dyDescent="0.2">
      <c r="B348" s="28"/>
      <c r="F348" s="28"/>
    </row>
    <row r="349" spans="2:6" x14ac:dyDescent="0.2">
      <c r="B349" s="28"/>
      <c r="F349" s="28"/>
    </row>
    <row r="350" spans="2:6" x14ac:dyDescent="0.2">
      <c r="B350" s="28"/>
      <c r="F350" s="28"/>
    </row>
    <row r="351" spans="2:6" x14ac:dyDescent="0.2">
      <c r="B351" s="28"/>
      <c r="F351" s="28"/>
    </row>
    <row r="352" spans="2:6" x14ac:dyDescent="0.2">
      <c r="B352" s="28"/>
      <c r="F352" s="28"/>
    </row>
    <row r="353" spans="2:6" x14ac:dyDescent="0.2">
      <c r="B353" s="28"/>
      <c r="F353" s="28"/>
    </row>
    <row r="354" spans="2:6" x14ac:dyDescent="0.2">
      <c r="B354" s="28"/>
      <c r="F354" s="28"/>
    </row>
    <row r="355" spans="2:6" x14ac:dyDescent="0.2">
      <c r="B355" s="28"/>
      <c r="F355" s="28"/>
    </row>
    <row r="356" spans="2:6" x14ac:dyDescent="0.2">
      <c r="B356" s="28"/>
      <c r="F356" s="28"/>
    </row>
    <row r="357" spans="2:6" x14ac:dyDescent="0.2">
      <c r="B357" s="28"/>
      <c r="F357" s="28"/>
    </row>
    <row r="358" spans="2:6" x14ac:dyDescent="0.2">
      <c r="B358" s="28"/>
      <c r="F358" s="28"/>
    </row>
    <row r="359" spans="2:6" x14ac:dyDescent="0.2">
      <c r="B359" s="28"/>
      <c r="F359" s="28"/>
    </row>
    <row r="360" spans="2:6" x14ac:dyDescent="0.2">
      <c r="B360" s="28"/>
      <c r="F360" s="28"/>
    </row>
    <row r="361" spans="2:6" x14ac:dyDescent="0.2">
      <c r="B361" s="28"/>
      <c r="F361" s="28"/>
    </row>
    <row r="362" spans="2:6" x14ac:dyDescent="0.2">
      <c r="B362" s="28"/>
      <c r="F362" s="28"/>
    </row>
    <row r="363" spans="2:6" x14ac:dyDescent="0.2">
      <c r="B363" s="28"/>
      <c r="F363" s="28"/>
    </row>
    <row r="364" spans="2:6" x14ac:dyDescent="0.2">
      <c r="B364" s="28"/>
      <c r="F364" s="28"/>
    </row>
    <row r="365" spans="2:6" x14ac:dyDescent="0.2">
      <c r="B365" s="28"/>
      <c r="F365" s="28"/>
    </row>
    <row r="366" spans="2:6" x14ac:dyDescent="0.2">
      <c r="B366" s="28"/>
      <c r="F366" s="28"/>
    </row>
    <row r="367" spans="2:6" x14ac:dyDescent="0.2">
      <c r="B367" s="28"/>
      <c r="F367" s="28"/>
    </row>
    <row r="368" spans="2:6" x14ac:dyDescent="0.2">
      <c r="B368" s="28"/>
      <c r="F368" s="28"/>
    </row>
    <row r="369" spans="2:6" x14ac:dyDescent="0.2">
      <c r="B369" s="28"/>
      <c r="F369" s="28"/>
    </row>
    <row r="370" spans="2:6" x14ac:dyDescent="0.2">
      <c r="B370" s="28"/>
      <c r="F370" s="28"/>
    </row>
    <row r="371" spans="2:6" x14ac:dyDescent="0.2">
      <c r="B371" s="28"/>
      <c r="F371" s="28"/>
    </row>
    <row r="372" spans="2:6" x14ac:dyDescent="0.2">
      <c r="B372" s="28"/>
      <c r="F372" s="28"/>
    </row>
    <row r="373" spans="2:6" x14ac:dyDescent="0.2">
      <c r="B373" s="28"/>
      <c r="F373" s="28"/>
    </row>
    <row r="374" spans="2:6" x14ac:dyDescent="0.2">
      <c r="B374" s="28"/>
      <c r="F374" s="28"/>
    </row>
    <row r="375" spans="2:6" x14ac:dyDescent="0.2">
      <c r="B375" s="28"/>
      <c r="F375" s="28"/>
    </row>
    <row r="376" spans="2:6" x14ac:dyDescent="0.2">
      <c r="B376" s="28"/>
      <c r="F376" s="28"/>
    </row>
    <row r="377" spans="2:6" x14ac:dyDescent="0.2">
      <c r="B377" s="28"/>
      <c r="F377" s="28"/>
    </row>
    <row r="378" spans="2:6" x14ac:dyDescent="0.2">
      <c r="B378" s="28"/>
      <c r="F378" s="28"/>
    </row>
    <row r="379" spans="2:6" x14ac:dyDescent="0.2">
      <c r="B379" s="28"/>
      <c r="F379" s="28"/>
    </row>
    <row r="380" spans="2:6" x14ac:dyDescent="0.2">
      <c r="B380" s="28"/>
      <c r="F380" s="28"/>
    </row>
    <row r="381" spans="2:6" x14ac:dyDescent="0.2">
      <c r="B381" s="28"/>
      <c r="F381" s="28"/>
    </row>
    <row r="382" spans="2:6" x14ac:dyDescent="0.2">
      <c r="B382" s="28"/>
      <c r="F382" s="28"/>
    </row>
    <row r="383" spans="2:6" x14ac:dyDescent="0.2">
      <c r="B383" s="28"/>
      <c r="F383" s="28"/>
    </row>
    <row r="384" spans="2:6" x14ac:dyDescent="0.2">
      <c r="B384" s="28"/>
      <c r="F384" s="28"/>
    </row>
    <row r="385" spans="2:6" x14ac:dyDescent="0.2">
      <c r="B385" s="28"/>
      <c r="F385" s="28"/>
    </row>
    <row r="386" spans="2:6" x14ac:dyDescent="0.2">
      <c r="B386" s="28"/>
      <c r="F386" s="28"/>
    </row>
    <row r="387" spans="2:6" x14ac:dyDescent="0.2">
      <c r="B387" s="28"/>
      <c r="F387" s="28"/>
    </row>
    <row r="388" spans="2:6" x14ac:dyDescent="0.2">
      <c r="B388" s="28"/>
      <c r="F388" s="28"/>
    </row>
    <row r="389" spans="2:6" x14ac:dyDescent="0.2">
      <c r="B389" s="28"/>
      <c r="F389" s="28"/>
    </row>
    <row r="390" spans="2:6" x14ac:dyDescent="0.2">
      <c r="B390" s="28"/>
      <c r="F390" s="28"/>
    </row>
    <row r="391" spans="2:6" x14ac:dyDescent="0.2">
      <c r="B391" s="28"/>
      <c r="F391" s="28"/>
    </row>
    <row r="392" spans="2:6" x14ac:dyDescent="0.2">
      <c r="B392" s="28"/>
      <c r="F392" s="28"/>
    </row>
    <row r="393" spans="2:6" x14ac:dyDescent="0.2">
      <c r="B393" s="28"/>
      <c r="F393" s="28"/>
    </row>
    <row r="394" spans="2:6" x14ac:dyDescent="0.2">
      <c r="B394" s="28"/>
      <c r="F394" s="28"/>
    </row>
    <row r="395" spans="2:6" x14ac:dyDescent="0.2">
      <c r="B395" s="28"/>
      <c r="F395" s="28"/>
    </row>
    <row r="396" spans="2:6" x14ac:dyDescent="0.2">
      <c r="B396" s="28"/>
      <c r="F396" s="28"/>
    </row>
    <row r="397" spans="2:6" x14ac:dyDescent="0.2">
      <c r="B397" s="28"/>
      <c r="F397" s="28"/>
    </row>
    <row r="398" spans="2:6" x14ac:dyDescent="0.2">
      <c r="B398" s="28"/>
      <c r="F398" s="28"/>
    </row>
    <row r="399" spans="2:6" x14ac:dyDescent="0.2">
      <c r="B399" s="28"/>
      <c r="F399" s="28"/>
    </row>
    <row r="400" spans="2:6" x14ac:dyDescent="0.2">
      <c r="B400" s="28"/>
      <c r="F400" s="28"/>
    </row>
    <row r="401" spans="2:6" x14ac:dyDescent="0.2">
      <c r="B401" s="28"/>
      <c r="F401" s="28"/>
    </row>
    <row r="402" spans="2:6" x14ac:dyDescent="0.2">
      <c r="B402" s="28"/>
      <c r="F402" s="28"/>
    </row>
    <row r="403" spans="2:6" x14ac:dyDescent="0.2">
      <c r="B403" s="28"/>
      <c r="F403" s="28"/>
    </row>
    <row r="404" spans="2:6" x14ac:dyDescent="0.2">
      <c r="B404" s="28"/>
      <c r="F404" s="28"/>
    </row>
    <row r="405" spans="2:6" x14ac:dyDescent="0.2">
      <c r="B405" s="28"/>
      <c r="F405" s="28"/>
    </row>
    <row r="406" spans="2:6" x14ac:dyDescent="0.2">
      <c r="B406" s="28"/>
      <c r="F406" s="28"/>
    </row>
    <row r="407" spans="2:6" x14ac:dyDescent="0.2">
      <c r="B407" s="28"/>
      <c r="F407" s="28"/>
    </row>
    <row r="408" spans="2:6" x14ac:dyDescent="0.2">
      <c r="B408" s="28"/>
      <c r="F408" s="28"/>
    </row>
    <row r="409" spans="2:6" x14ac:dyDescent="0.2">
      <c r="B409" s="28"/>
      <c r="F409" s="28"/>
    </row>
    <row r="410" spans="2:6" x14ac:dyDescent="0.2">
      <c r="B410" s="28"/>
      <c r="F410" s="28"/>
    </row>
    <row r="411" spans="2:6" x14ac:dyDescent="0.2">
      <c r="B411" s="28"/>
      <c r="F411" s="28"/>
    </row>
    <row r="412" spans="2:6" x14ac:dyDescent="0.2">
      <c r="B412" s="28"/>
      <c r="F412" s="28"/>
    </row>
    <row r="413" spans="2:6" x14ac:dyDescent="0.2">
      <c r="B413" s="28"/>
      <c r="F413" s="28"/>
    </row>
    <row r="414" spans="2:6" x14ac:dyDescent="0.2">
      <c r="B414" s="28"/>
      <c r="F414" s="28"/>
    </row>
    <row r="415" spans="2:6" x14ac:dyDescent="0.2">
      <c r="B415" s="28"/>
      <c r="F415" s="28"/>
    </row>
    <row r="416" spans="2:6" x14ac:dyDescent="0.2">
      <c r="B416" s="28"/>
      <c r="F416" s="28"/>
    </row>
    <row r="417" spans="2:6" x14ac:dyDescent="0.2">
      <c r="B417" s="28"/>
      <c r="F417" s="28"/>
    </row>
    <row r="418" spans="2:6" x14ac:dyDescent="0.2">
      <c r="B418" s="28"/>
      <c r="F418" s="28"/>
    </row>
    <row r="419" spans="2:6" x14ac:dyDescent="0.2">
      <c r="B419" s="28"/>
      <c r="F419" s="28"/>
    </row>
    <row r="420" spans="2:6" x14ac:dyDescent="0.2">
      <c r="B420" s="28"/>
      <c r="F420" s="28"/>
    </row>
    <row r="421" spans="2:6" x14ac:dyDescent="0.2">
      <c r="B421" s="28"/>
      <c r="F421" s="28"/>
    </row>
    <row r="422" spans="2:6" x14ac:dyDescent="0.2">
      <c r="B422" s="28"/>
      <c r="F422" s="28"/>
    </row>
    <row r="423" spans="2:6" x14ac:dyDescent="0.2">
      <c r="B423" s="28"/>
      <c r="F423" s="28"/>
    </row>
    <row r="424" spans="2:6" x14ac:dyDescent="0.2">
      <c r="B424" s="28"/>
      <c r="F424" s="28"/>
    </row>
    <row r="425" spans="2:6" x14ac:dyDescent="0.2">
      <c r="B425" s="28"/>
      <c r="F425" s="28"/>
    </row>
    <row r="426" spans="2:6" x14ac:dyDescent="0.2">
      <c r="B426" s="28"/>
      <c r="F426" s="28"/>
    </row>
    <row r="427" spans="2:6" x14ac:dyDescent="0.2">
      <c r="B427" s="28"/>
      <c r="F427" s="28"/>
    </row>
    <row r="428" spans="2:6" x14ac:dyDescent="0.2">
      <c r="B428" s="28"/>
      <c r="F428" s="28"/>
    </row>
    <row r="429" spans="2:6" x14ac:dyDescent="0.2">
      <c r="B429" s="28"/>
      <c r="F429" s="28"/>
    </row>
    <row r="430" spans="2:6" x14ac:dyDescent="0.2">
      <c r="B430" s="28"/>
      <c r="F430" s="28"/>
    </row>
    <row r="431" spans="2:6" x14ac:dyDescent="0.2">
      <c r="B431" s="28"/>
      <c r="F431" s="28"/>
    </row>
    <row r="432" spans="2:6" x14ac:dyDescent="0.2">
      <c r="B432" s="28"/>
      <c r="F432" s="28"/>
    </row>
    <row r="433" spans="2:6" x14ac:dyDescent="0.2">
      <c r="B433" s="28"/>
      <c r="F433" s="28"/>
    </row>
    <row r="434" spans="2:6" x14ac:dyDescent="0.2">
      <c r="B434" s="28"/>
      <c r="F434" s="28"/>
    </row>
    <row r="435" spans="2:6" x14ac:dyDescent="0.2">
      <c r="B435" s="28"/>
      <c r="F435" s="28"/>
    </row>
    <row r="436" spans="2:6" x14ac:dyDescent="0.2">
      <c r="B436" s="28"/>
      <c r="F436" s="28"/>
    </row>
    <row r="437" spans="2:6" x14ac:dyDescent="0.2">
      <c r="B437" s="28"/>
      <c r="F437" s="28"/>
    </row>
    <row r="438" spans="2:6" x14ac:dyDescent="0.2">
      <c r="B438" s="28"/>
      <c r="F438" s="28"/>
    </row>
    <row r="439" spans="2:6" x14ac:dyDescent="0.2">
      <c r="B439" s="28"/>
      <c r="F439" s="28"/>
    </row>
    <row r="440" spans="2:6" x14ac:dyDescent="0.2">
      <c r="B440" s="28"/>
      <c r="F440" s="28"/>
    </row>
    <row r="441" spans="2:6" x14ac:dyDescent="0.2">
      <c r="B441" s="28"/>
      <c r="F441" s="28"/>
    </row>
    <row r="442" spans="2:6" x14ac:dyDescent="0.2">
      <c r="B442" s="28"/>
      <c r="F442" s="28"/>
    </row>
    <row r="443" spans="2:6" x14ac:dyDescent="0.2">
      <c r="B443" s="28"/>
      <c r="F443" s="28"/>
    </row>
    <row r="444" spans="2:6" x14ac:dyDescent="0.2">
      <c r="B444" s="28"/>
      <c r="F444" s="28"/>
    </row>
    <row r="445" spans="2:6" x14ac:dyDescent="0.2">
      <c r="B445" s="28"/>
      <c r="F445" s="28"/>
    </row>
    <row r="446" spans="2:6" x14ac:dyDescent="0.2">
      <c r="B446" s="28"/>
      <c r="F446" s="28"/>
    </row>
    <row r="447" spans="2:6" x14ac:dyDescent="0.2">
      <c r="B447" s="28"/>
      <c r="F447" s="28"/>
    </row>
    <row r="448" spans="2:6" x14ac:dyDescent="0.2">
      <c r="B448" s="28"/>
      <c r="F448" s="28"/>
    </row>
    <row r="449" spans="2:6" x14ac:dyDescent="0.2">
      <c r="B449" s="28"/>
      <c r="F449" s="28"/>
    </row>
    <row r="450" spans="2:6" x14ac:dyDescent="0.2">
      <c r="B450" s="28"/>
      <c r="F450" s="28"/>
    </row>
    <row r="451" spans="2:6" x14ac:dyDescent="0.2">
      <c r="B451" s="28"/>
      <c r="F451" s="28"/>
    </row>
    <row r="452" spans="2:6" x14ac:dyDescent="0.2">
      <c r="B452" s="28"/>
      <c r="F452" s="28"/>
    </row>
    <row r="453" spans="2:6" x14ac:dyDescent="0.2">
      <c r="B453" s="28"/>
      <c r="F453" s="28"/>
    </row>
    <row r="454" spans="2:6" x14ac:dyDescent="0.2">
      <c r="B454" s="28"/>
      <c r="F454" s="28"/>
    </row>
    <row r="455" spans="2:6" x14ac:dyDescent="0.2">
      <c r="B455" s="28"/>
      <c r="F455" s="28"/>
    </row>
    <row r="456" spans="2:6" x14ac:dyDescent="0.2">
      <c r="B456" s="28"/>
      <c r="F456" s="28"/>
    </row>
    <row r="457" spans="2:6" x14ac:dyDescent="0.2">
      <c r="B457" s="28"/>
      <c r="F457" s="28"/>
    </row>
    <row r="458" spans="2:6" x14ac:dyDescent="0.2">
      <c r="B458" s="28"/>
      <c r="F458" s="28"/>
    </row>
    <row r="459" spans="2:6" x14ac:dyDescent="0.2">
      <c r="B459" s="28"/>
      <c r="F459" s="28"/>
    </row>
    <row r="460" spans="2:6" x14ac:dyDescent="0.2">
      <c r="B460" s="28"/>
      <c r="F460" s="28"/>
    </row>
    <row r="461" spans="2:6" x14ac:dyDescent="0.2">
      <c r="B461" s="28"/>
      <c r="F461" s="28"/>
    </row>
    <row r="462" spans="2:6" x14ac:dyDescent="0.2">
      <c r="B462" s="28"/>
      <c r="F462" s="28"/>
    </row>
    <row r="463" spans="2:6" x14ac:dyDescent="0.2">
      <c r="B463" s="28"/>
      <c r="F463" s="28"/>
    </row>
    <row r="464" spans="2:6" x14ac:dyDescent="0.2">
      <c r="B464" s="28"/>
      <c r="F464" s="28"/>
    </row>
    <row r="465" spans="2:6" x14ac:dyDescent="0.2">
      <c r="B465" s="28"/>
      <c r="F465" s="28"/>
    </row>
    <row r="466" spans="2:6" x14ac:dyDescent="0.2">
      <c r="B466" s="28"/>
      <c r="F466" s="28"/>
    </row>
    <row r="467" spans="2:6" x14ac:dyDescent="0.2">
      <c r="B467" s="28"/>
      <c r="F467" s="28"/>
    </row>
    <row r="468" spans="2:6" x14ac:dyDescent="0.2">
      <c r="B468" s="28"/>
      <c r="F468" s="28"/>
    </row>
    <row r="469" spans="2:6" x14ac:dyDescent="0.2">
      <c r="B469" s="28"/>
      <c r="F469" s="28"/>
    </row>
    <row r="470" spans="2:6" x14ac:dyDescent="0.2">
      <c r="B470" s="28"/>
      <c r="F470" s="28"/>
    </row>
    <row r="471" spans="2:6" x14ac:dyDescent="0.2">
      <c r="B471" s="28"/>
      <c r="F471" s="28"/>
    </row>
    <row r="472" spans="2:6" x14ac:dyDescent="0.2">
      <c r="B472" s="28"/>
      <c r="F472" s="28"/>
    </row>
    <row r="473" spans="2:6" x14ac:dyDescent="0.2">
      <c r="B473" s="28"/>
      <c r="F473" s="28"/>
    </row>
    <row r="474" spans="2:6" x14ac:dyDescent="0.2">
      <c r="B474" s="28"/>
      <c r="F474" s="28"/>
    </row>
    <row r="475" spans="2:6" x14ac:dyDescent="0.2">
      <c r="B475" s="28"/>
      <c r="F475" s="28"/>
    </row>
    <row r="476" spans="2:6" x14ac:dyDescent="0.2">
      <c r="B476" s="28"/>
      <c r="F476" s="28"/>
    </row>
    <row r="477" spans="2:6" x14ac:dyDescent="0.2">
      <c r="B477" s="28"/>
      <c r="F477" s="28"/>
    </row>
    <row r="478" spans="2:6" x14ac:dyDescent="0.2">
      <c r="B478" s="28"/>
      <c r="F478" s="28"/>
    </row>
    <row r="479" spans="2:6" x14ac:dyDescent="0.2">
      <c r="B479" s="28"/>
      <c r="F479" s="28"/>
    </row>
    <row r="480" spans="2:6" x14ac:dyDescent="0.2">
      <c r="B480" s="28"/>
      <c r="F480" s="28"/>
    </row>
    <row r="481" spans="2:6" x14ac:dyDescent="0.2">
      <c r="B481" s="28"/>
      <c r="F481" s="28"/>
    </row>
    <row r="482" spans="2:6" x14ac:dyDescent="0.2">
      <c r="B482" s="28"/>
      <c r="F482" s="28"/>
    </row>
    <row r="483" spans="2:6" x14ac:dyDescent="0.2">
      <c r="B483" s="28"/>
      <c r="F483" s="28"/>
    </row>
    <row r="484" spans="2:6" x14ac:dyDescent="0.2">
      <c r="B484" s="28"/>
      <c r="F484" s="28"/>
    </row>
    <row r="485" spans="2:6" x14ac:dyDescent="0.2">
      <c r="B485" s="28"/>
      <c r="F485" s="28"/>
    </row>
    <row r="486" spans="2:6" x14ac:dyDescent="0.2">
      <c r="B486" s="28"/>
      <c r="F486" s="28"/>
    </row>
    <row r="487" spans="2:6" x14ac:dyDescent="0.2">
      <c r="B487" s="28"/>
      <c r="F487" s="28"/>
    </row>
    <row r="488" spans="2:6" x14ac:dyDescent="0.2">
      <c r="B488" s="28"/>
      <c r="F488" s="28"/>
    </row>
    <row r="489" spans="2:6" x14ac:dyDescent="0.2">
      <c r="B489" s="28"/>
      <c r="F489" s="28"/>
    </row>
    <row r="490" spans="2:6" x14ac:dyDescent="0.2">
      <c r="B490" s="28"/>
      <c r="F490" s="28"/>
    </row>
    <row r="491" spans="2:6" x14ac:dyDescent="0.2">
      <c r="B491" s="28"/>
      <c r="F491" s="28"/>
    </row>
    <row r="492" spans="2:6" x14ac:dyDescent="0.2">
      <c r="B492" s="28"/>
      <c r="F492" s="28"/>
    </row>
    <row r="493" spans="2:6" x14ac:dyDescent="0.2">
      <c r="B493" s="28"/>
      <c r="F493" s="28"/>
    </row>
    <row r="494" spans="2:6" x14ac:dyDescent="0.2">
      <c r="B494" s="28"/>
      <c r="F494" s="28"/>
    </row>
    <row r="495" spans="2:6" x14ac:dyDescent="0.2">
      <c r="B495" s="28"/>
      <c r="F495" s="28"/>
    </row>
    <row r="496" spans="2:6" x14ac:dyDescent="0.2">
      <c r="B496" s="28"/>
      <c r="F496" s="28"/>
    </row>
    <row r="497" spans="2:6" x14ac:dyDescent="0.2">
      <c r="B497" s="28"/>
      <c r="F497" s="28"/>
    </row>
    <row r="498" spans="2:6" x14ac:dyDescent="0.2">
      <c r="B498" s="28"/>
      <c r="F498" s="28"/>
    </row>
    <row r="499" spans="2:6" x14ac:dyDescent="0.2">
      <c r="B499" s="28"/>
      <c r="F499" s="28"/>
    </row>
    <row r="500" spans="2:6" x14ac:dyDescent="0.2">
      <c r="B500" s="28"/>
      <c r="F500" s="28"/>
    </row>
    <row r="501" spans="2:6" x14ac:dyDescent="0.2">
      <c r="B501" s="28"/>
      <c r="F501" s="28"/>
    </row>
    <row r="502" spans="2:6" x14ac:dyDescent="0.2">
      <c r="B502" s="28"/>
      <c r="F502" s="28"/>
    </row>
    <row r="503" spans="2:6" x14ac:dyDescent="0.2">
      <c r="B503" s="28"/>
      <c r="F503" s="28"/>
    </row>
    <row r="504" spans="2:6" x14ac:dyDescent="0.2">
      <c r="B504" s="28"/>
      <c r="F504" s="28"/>
    </row>
    <row r="505" spans="2:6" x14ac:dyDescent="0.2">
      <c r="B505" s="28"/>
      <c r="F505" s="28"/>
    </row>
    <row r="506" spans="2:6" x14ac:dyDescent="0.2">
      <c r="B506" s="28"/>
      <c r="F506" s="28"/>
    </row>
    <row r="507" spans="2:6" x14ac:dyDescent="0.2">
      <c r="B507" s="28"/>
      <c r="F507" s="28"/>
    </row>
    <row r="508" spans="2:6" x14ac:dyDescent="0.2">
      <c r="B508" s="28"/>
      <c r="F508" s="28"/>
    </row>
    <row r="509" spans="2:6" x14ac:dyDescent="0.2">
      <c r="B509" s="28"/>
      <c r="F509" s="28"/>
    </row>
    <row r="510" spans="2:6" x14ac:dyDescent="0.2">
      <c r="B510" s="28"/>
      <c r="F510" s="28"/>
    </row>
    <row r="511" spans="2:6" x14ac:dyDescent="0.2">
      <c r="B511" s="28"/>
      <c r="F511" s="28"/>
    </row>
    <row r="512" spans="2:6" x14ac:dyDescent="0.2">
      <c r="B512" s="28"/>
      <c r="F512" s="28"/>
    </row>
    <row r="513" spans="2:6" x14ac:dyDescent="0.2">
      <c r="B513" s="28"/>
      <c r="F513" s="28"/>
    </row>
    <row r="514" spans="2:6" x14ac:dyDescent="0.2">
      <c r="B514" s="28"/>
      <c r="F514" s="28"/>
    </row>
    <row r="515" spans="2:6" x14ac:dyDescent="0.2">
      <c r="B515" s="28"/>
      <c r="F515" s="28"/>
    </row>
    <row r="516" spans="2:6" x14ac:dyDescent="0.2">
      <c r="B516" s="28"/>
      <c r="F516" s="28"/>
    </row>
    <row r="517" spans="2:6" x14ac:dyDescent="0.2">
      <c r="B517" s="28"/>
      <c r="F517" s="28"/>
    </row>
    <row r="518" spans="2:6" x14ac:dyDescent="0.2">
      <c r="B518" s="28"/>
      <c r="F518" s="28"/>
    </row>
    <row r="519" spans="2:6" x14ac:dyDescent="0.2">
      <c r="B519" s="28"/>
      <c r="F519" s="28"/>
    </row>
    <row r="520" spans="2:6" x14ac:dyDescent="0.2">
      <c r="B520" s="28"/>
      <c r="F520" s="28"/>
    </row>
    <row r="521" spans="2:6" x14ac:dyDescent="0.2">
      <c r="B521" s="28"/>
      <c r="F521" s="28"/>
    </row>
    <row r="522" spans="2:6" x14ac:dyDescent="0.2">
      <c r="B522" s="28"/>
      <c r="F522" s="28"/>
    </row>
    <row r="523" spans="2:6" x14ac:dyDescent="0.2">
      <c r="B523" s="28"/>
      <c r="F523" s="28"/>
    </row>
    <row r="524" spans="2:6" x14ac:dyDescent="0.2">
      <c r="B524" s="28"/>
      <c r="F524" s="28"/>
    </row>
    <row r="525" spans="2:6" x14ac:dyDescent="0.2">
      <c r="B525" s="28"/>
      <c r="F525" s="28"/>
    </row>
    <row r="526" spans="2:6" x14ac:dyDescent="0.2">
      <c r="B526" s="28"/>
      <c r="F526" s="28"/>
    </row>
    <row r="527" spans="2:6" x14ac:dyDescent="0.2">
      <c r="B527" s="28"/>
      <c r="F527" s="28"/>
    </row>
    <row r="528" spans="2:6" x14ac:dyDescent="0.2">
      <c r="B528" s="28"/>
      <c r="F528" s="28"/>
    </row>
    <row r="529" spans="2:6" x14ac:dyDescent="0.2">
      <c r="B529" s="28"/>
      <c r="F529" s="28"/>
    </row>
    <row r="530" spans="2:6" x14ac:dyDescent="0.2">
      <c r="B530" s="28"/>
      <c r="F530" s="28"/>
    </row>
    <row r="531" spans="2:6" x14ac:dyDescent="0.2">
      <c r="B531" s="28"/>
      <c r="F531" s="28"/>
    </row>
    <row r="532" spans="2:6" x14ac:dyDescent="0.2">
      <c r="B532" s="28"/>
      <c r="F532" s="28"/>
    </row>
    <row r="533" spans="2:6" x14ac:dyDescent="0.2">
      <c r="B533" s="28"/>
      <c r="F533" s="28"/>
    </row>
    <row r="534" spans="2:6" x14ac:dyDescent="0.2">
      <c r="B534" s="28"/>
      <c r="F534" s="28"/>
    </row>
    <row r="535" spans="2:6" x14ac:dyDescent="0.2">
      <c r="B535" s="28"/>
      <c r="F535" s="28"/>
    </row>
    <row r="536" spans="2:6" x14ac:dyDescent="0.2">
      <c r="B536" s="28"/>
      <c r="F536" s="28"/>
    </row>
    <row r="537" spans="2:6" x14ac:dyDescent="0.2">
      <c r="B537" s="28"/>
      <c r="F537" s="28"/>
    </row>
    <row r="538" spans="2:6" x14ac:dyDescent="0.2">
      <c r="B538" s="28"/>
      <c r="F538" s="28"/>
    </row>
    <row r="539" spans="2:6" x14ac:dyDescent="0.2">
      <c r="B539" s="28"/>
      <c r="F539" s="28"/>
    </row>
    <row r="540" spans="2:6" x14ac:dyDescent="0.2">
      <c r="B540" s="28"/>
      <c r="F540" s="28"/>
    </row>
    <row r="541" spans="2:6" x14ac:dyDescent="0.2">
      <c r="B541" s="28"/>
      <c r="F541" s="28"/>
    </row>
    <row r="542" spans="2:6" x14ac:dyDescent="0.2">
      <c r="B542" s="28"/>
      <c r="F542" s="28"/>
    </row>
    <row r="543" spans="2:6" x14ac:dyDescent="0.2">
      <c r="B543" s="28"/>
      <c r="F543" s="28"/>
    </row>
    <row r="544" spans="2:6" x14ac:dyDescent="0.2">
      <c r="B544" s="28"/>
      <c r="F544" s="28"/>
    </row>
    <row r="545" spans="2:6" x14ac:dyDescent="0.2">
      <c r="B545" s="28"/>
      <c r="F545" s="28"/>
    </row>
    <row r="546" spans="2:6" x14ac:dyDescent="0.2">
      <c r="B546" s="28"/>
      <c r="F546" s="28"/>
    </row>
    <row r="547" spans="2:6" x14ac:dyDescent="0.2">
      <c r="B547" s="28"/>
      <c r="F547" s="28"/>
    </row>
    <row r="548" spans="2:6" x14ac:dyDescent="0.2">
      <c r="B548" s="28"/>
      <c r="F548" s="28"/>
    </row>
    <row r="549" spans="2:6" x14ac:dyDescent="0.2">
      <c r="B549" s="28"/>
      <c r="F549" s="28"/>
    </row>
    <row r="550" spans="2:6" x14ac:dyDescent="0.2">
      <c r="B550" s="28"/>
      <c r="F550" s="28"/>
    </row>
    <row r="551" spans="2:6" x14ac:dyDescent="0.2">
      <c r="B551" s="28"/>
      <c r="F551" s="28"/>
    </row>
    <row r="552" spans="2:6" x14ac:dyDescent="0.2">
      <c r="B552" s="28"/>
      <c r="F552" s="28"/>
    </row>
    <row r="553" spans="2:6" x14ac:dyDescent="0.2">
      <c r="B553" s="28"/>
      <c r="F553" s="28"/>
    </row>
    <row r="554" spans="2:6" x14ac:dyDescent="0.2">
      <c r="B554" s="28"/>
      <c r="F554" s="28"/>
    </row>
    <row r="555" spans="2:6" x14ac:dyDescent="0.2">
      <c r="B555" s="28"/>
      <c r="F555" s="28"/>
    </row>
    <row r="556" spans="2:6" x14ac:dyDescent="0.2">
      <c r="B556" s="28"/>
      <c r="F556" s="28"/>
    </row>
    <row r="557" spans="2:6" x14ac:dyDescent="0.2">
      <c r="B557" s="28"/>
      <c r="F557" s="28"/>
    </row>
    <row r="558" spans="2:6" x14ac:dyDescent="0.2">
      <c r="B558" s="28"/>
      <c r="F558" s="28"/>
    </row>
    <row r="559" spans="2:6" x14ac:dyDescent="0.2">
      <c r="B559" s="28"/>
      <c r="F559" s="28"/>
    </row>
    <row r="560" spans="2:6" x14ac:dyDescent="0.2">
      <c r="B560" s="28"/>
      <c r="F560" s="28"/>
    </row>
    <row r="561" spans="2:6" x14ac:dyDescent="0.2">
      <c r="B561" s="28"/>
      <c r="F561" s="28"/>
    </row>
    <row r="562" spans="2:6" x14ac:dyDescent="0.2">
      <c r="B562" s="28"/>
      <c r="F562" s="28"/>
    </row>
    <row r="563" spans="2:6" x14ac:dyDescent="0.2">
      <c r="B563" s="28"/>
      <c r="F563" s="28"/>
    </row>
    <row r="564" spans="2:6" x14ac:dyDescent="0.2">
      <c r="B564" s="28"/>
      <c r="F564" s="28"/>
    </row>
    <row r="565" spans="2:6" x14ac:dyDescent="0.2">
      <c r="B565" s="28"/>
      <c r="F565" s="28"/>
    </row>
    <row r="566" spans="2:6" x14ac:dyDescent="0.2">
      <c r="B566" s="28"/>
      <c r="F566" s="28"/>
    </row>
    <row r="567" spans="2:6" x14ac:dyDescent="0.2">
      <c r="B567" s="28"/>
      <c r="F567" s="28"/>
    </row>
    <row r="568" spans="2:6" x14ac:dyDescent="0.2">
      <c r="B568" s="28"/>
      <c r="F568" s="28"/>
    </row>
    <row r="569" spans="2:6" x14ac:dyDescent="0.2">
      <c r="B569" s="28"/>
      <c r="F569" s="28"/>
    </row>
    <row r="570" spans="2:6" x14ac:dyDescent="0.2">
      <c r="B570" s="28"/>
      <c r="F570" s="28"/>
    </row>
    <row r="571" spans="2:6" x14ac:dyDescent="0.2">
      <c r="B571" s="28"/>
      <c r="F571" s="28"/>
    </row>
    <row r="572" spans="2:6" x14ac:dyDescent="0.2">
      <c r="B572" s="28"/>
      <c r="F572" s="28"/>
    </row>
    <row r="573" spans="2:6" x14ac:dyDescent="0.2">
      <c r="B573" s="28"/>
      <c r="F573" s="28"/>
    </row>
    <row r="574" spans="2:6" x14ac:dyDescent="0.2">
      <c r="B574" s="28"/>
      <c r="F574" s="28"/>
    </row>
    <row r="575" spans="2:6" x14ac:dyDescent="0.2">
      <c r="B575" s="28"/>
      <c r="F575" s="28"/>
    </row>
    <row r="576" spans="2:6" x14ac:dyDescent="0.2">
      <c r="B576" s="28"/>
      <c r="F576" s="28"/>
    </row>
    <row r="577" spans="2:6" x14ac:dyDescent="0.2">
      <c r="B577" s="28"/>
      <c r="F577" s="28"/>
    </row>
    <row r="578" spans="2:6" x14ac:dyDescent="0.2">
      <c r="B578" s="28"/>
      <c r="F578" s="28"/>
    </row>
    <row r="579" spans="2:6" x14ac:dyDescent="0.2">
      <c r="B579" s="28"/>
      <c r="F579" s="28"/>
    </row>
    <row r="580" spans="2:6" x14ac:dyDescent="0.2">
      <c r="B580" s="28"/>
      <c r="F580" s="28"/>
    </row>
    <row r="581" spans="2:6" x14ac:dyDescent="0.2">
      <c r="B581" s="28"/>
      <c r="F581" s="28"/>
    </row>
    <row r="582" spans="2:6" x14ac:dyDescent="0.2">
      <c r="B582" s="28"/>
      <c r="F582" s="28"/>
    </row>
    <row r="583" spans="2:6" x14ac:dyDescent="0.2">
      <c r="B583" s="28"/>
      <c r="F583" s="28"/>
    </row>
    <row r="584" spans="2:6" x14ac:dyDescent="0.2">
      <c r="B584" s="28"/>
      <c r="F584" s="28"/>
    </row>
    <row r="585" spans="2:6" x14ac:dyDescent="0.2">
      <c r="B585" s="28"/>
      <c r="F585" s="28"/>
    </row>
    <row r="586" spans="2:6" x14ac:dyDescent="0.2">
      <c r="B586" s="28"/>
      <c r="F586" s="28"/>
    </row>
    <row r="587" spans="2:6" x14ac:dyDescent="0.2">
      <c r="B587" s="28"/>
      <c r="F587" s="28"/>
    </row>
    <row r="588" spans="2:6" x14ac:dyDescent="0.2">
      <c r="B588" s="28"/>
      <c r="F588" s="28"/>
    </row>
    <row r="589" spans="2:6" x14ac:dyDescent="0.2">
      <c r="B589" s="28"/>
      <c r="F589" s="28"/>
    </row>
    <row r="590" spans="2:6" x14ac:dyDescent="0.2">
      <c r="B590" s="28"/>
      <c r="F590" s="28"/>
    </row>
    <row r="591" spans="2:6" x14ac:dyDescent="0.2">
      <c r="B591" s="28"/>
      <c r="F591" s="28"/>
    </row>
    <row r="592" spans="2:6" x14ac:dyDescent="0.2">
      <c r="B592" s="28"/>
      <c r="F592" s="28"/>
    </row>
    <row r="593" spans="2:6" x14ac:dyDescent="0.2">
      <c r="B593" s="28"/>
      <c r="F593" s="28"/>
    </row>
    <row r="594" spans="2:6" x14ac:dyDescent="0.2">
      <c r="B594" s="28"/>
      <c r="F594" s="28"/>
    </row>
    <row r="595" spans="2:6" x14ac:dyDescent="0.2">
      <c r="B595" s="28"/>
      <c r="F595" s="28"/>
    </row>
    <row r="596" spans="2:6" x14ac:dyDescent="0.2">
      <c r="B596" s="28"/>
      <c r="F596" s="28"/>
    </row>
    <row r="597" spans="2:6" x14ac:dyDescent="0.2">
      <c r="B597" s="28"/>
      <c r="F597" s="28"/>
    </row>
    <row r="598" spans="2:6" x14ac:dyDescent="0.2">
      <c r="B598" s="28"/>
      <c r="F598" s="28"/>
    </row>
    <row r="599" spans="2:6" x14ac:dyDescent="0.2">
      <c r="B599" s="28"/>
      <c r="F599" s="28"/>
    </row>
    <row r="600" spans="2:6" x14ac:dyDescent="0.2">
      <c r="B600" s="28"/>
      <c r="F600" s="28"/>
    </row>
    <row r="601" spans="2:6" x14ac:dyDescent="0.2">
      <c r="B601" s="28"/>
      <c r="F601" s="28"/>
    </row>
    <row r="602" spans="2:6" x14ac:dyDescent="0.2">
      <c r="B602" s="28"/>
      <c r="F602" s="28"/>
    </row>
    <row r="603" spans="2:6" x14ac:dyDescent="0.2">
      <c r="B603" s="28"/>
      <c r="F603" s="28"/>
    </row>
    <row r="604" spans="2:6" x14ac:dyDescent="0.2">
      <c r="B604" s="28"/>
      <c r="F604" s="28"/>
    </row>
    <row r="605" spans="2:6" x14ac:dyDescent="0.2">
      <c r="B605" s="28"/>
      <c r="F605" s="28"/>
    </row>
    <row r="606" spans="2:6" x14ac:dyDescent="0.2">
      <c r="B606" s="28"/>
      <c r="F606" s="28"/>
    </row>
    <row r="607" spans="2:6" x14ac:dyDescent="0.2">
      <c r="B607" s="28"/>
      <c r="F607" s="28"/>
    </row>
    <row r="608" spans="2:6" x14ac:dyDescent="0.2">
      <c r="B608" s="28"/>
      <c r="F608" s="28"/>
    </row>
    <row r="609" spans="2:6" x14ac:dyDescent="0.2">
      <c r="B609" s="28"/>
      <c r="F609" s="28"/>
    </row>
    <row r="610" spans="2:6" x14ac:dyDescent="0.2">
      <c r="B610" s="28"/>
      <c r="F610" s="28"/>
    </row>
    <row r="611" spans="2:6" x14ac:dyDescent="0.2">
      <c r="B611" s="28"/>
      <c r="F611" s="28"/>
    </row>
    <row r="612" spans="2:6" x14ac:dyDescent="0.2">
      <c r="B612" s="28"/>
      <c r="F612" s="28"/>
    </row>
    <row r="613" spans="2:6" x14ac:dyDescent="0.2">
      <c r="B613" s="28"/>
      <c r="F613" s="28"/>
    </row>
    <row r="614" spans="2:6" x14ac:dyDescent="0.2">
      <c r="B614" s="28"/>
      <c r="F614" s="28"/>
    </row>
    <row r="615" spans="2:6" x14ac:dyDescent="0.2">
      <c r="B615" s="28"/>
      <c r="F615" s="28"/>
    </row>
    <row r="616" spans="2:6" x14ac:dyDescent="0.2">
      <c r="B616" s="28"/>
      <c r="F616" s="28"/>
    </row>
    <row r="617" spans="2:6" x14ac:dyDescent="0.2">
      <c r="B617" s="28"/>
      <c r="F617" s="28"/>
    </row>
    <row r="618" spans="2:6" x14ac:dyDescent="0.2">
      <c r="B618" s="28"/>
      <c r="F618" s="28"/>
    </row>
    <row r="619" spans="2:6" x14ac:dyDescent="0.2">
      <c r="B619" s="28"/>
      <c r="F619" s="28"/>
    </row>
    <row r="620" spans="2:6" x14ac:dyDescent="0.2">
      <c r="B620" s="28"/>
      <c r="F620" s="28"/>
    </row>
    <row r="621" spans="2:6" x14ac:dyDescent="0.2">
      <c r="B621" s="28"/>
      <c r="F621" s="28"/>
    </row>
    <row r="622" spans="2:6" x14ac:dyDescent="0.2">
      <c r="B622" s="28"/>
      <c r="F622" s="28"/>
    </row>
    <row r="623" spans="2:6" x14ac:dyDescent="0.2">
      <c r="B623" s="28"/>
      <c r="F623" s="28"/>
    </row>
    <row r="624" spans="2:6" x14ac:dyDescent="0.2">
      <c r="B624" s="28"/>
      <c r="F624" s="28"/>
    </row>
    <row r="625" spans="2:6" x14ac:dyDescent="0.2">
      <c r="B625" s="28"/>
      <c r="F625" s="28"/>
    </row>
    <row r="626" spans="2:6" x14ac:dyDescent="0.2">
      <c r="B626" s="28"/>
      <c r="F626" s="28"/>
    </row>
    <row r="627" spans="2:6" x14ac:dyDescent="0.2">
      <c r="B627" s="28"/>
      <c r="F627" s="28"/>
    </row>
    <row r="628" spans="2:6" x14ac:dyDescent="0.2">
      <c r="B628" s="28"/>
      <c r="F628" s="28"/>
    </row>
    <row r="629" spans="2:6" x14ac:dyDescent="0.2">
      <c r="B629" s="28"/>
      <c r="F629" s="28"/>
    </row>
    <row r="630" spans="2:6" x14ac:dyDescent="0.2">
      <c r="B630" s="28"/>
      <c r="F630" s="28"/>
    </row>
    <row r="631" spans="2:6" x14ac:dyDescent="0.2">
      <c r="B631" s="28"/>
      <c r="F631" s="28"/>
    </row>
    <row r="632" spans="2:6" x14ac:dyDescent="0.2">
      <c r="B632" s="28"/>
      <c r="F632" s="28"/>
    </row>
    <row r="633" spans="2:6" x14ac:dyDescent="0.2">
      <c r="B633" s="28"/>
      <c r="F633" s="28"/>
    </row>
    <row r="634" spans="2:6" x14ac:dyDescent="0.2">
      <c r="B634" s="28"/>
      <c r="F634" s="28"/>
    </row>
    <row r="635" spans="2:6" x14ac:dyDescent="0.2">
      <c r="B635" s="28"/>
      <c r="F635" s="28"/>
    </row>
    <row r="636" spans="2:6" x14ac:dyDescent="0.2">
      <c r="B636" s="28"/>
      <c r="F636" s="28"/>
    </row>
    <row r="637" spans="2:6" x14ac:dyDescent="0.2">
      <c r="B637" s="28"/>
      <c r="F637" s="28"/>
    </row>
    <row r="638" spans="2:6" x14ac:dyDescent="0.2">
      <c r="B638" s="28"/>
      <c r="F638" s="28"/>
    </row>
    <row r="639" spans="2:6" x14ac:dyDescent="0.2">
      <c r="B639" s="28"/>
      <c r="F639" s="28"/>
    </row>
    <row r="640" spans="2:6" x14ac:dyDescent="0.2">
      <c r="B640" s="28"/>
      <c r="F640" s="28"/>
    </row>
    <row r="641" spans="2:6" x14ac:dyDescent="0.2">
      <c r="B641" s="28"/>
      <c r="F641" s="28"/>
    </row>
    <row r="642" spans="2:6" x14ac:dyDescent="0.2">
      <c r="B642" s="28"/>
      <c r="F642" s="28"/>
    </row>
    <row r="643" spans="2:6" x14ac:dyDescent="0.2">
      <c r="B643" s="28"/>
      <c r="F643" s="28"/>
    </row>
    <row r="644" spans="2:6" x14ac:dyDescent="0.2">
      <c r="B644" s="28"/>
      <c r="F644" s="28"/>
    </row>
    <row r="645" spans="2:6" x14ac:dyDescent="0.2">
      <c r="B645" s="28"/>
      <c r="F645" s="28"/>
    </row>
    <row r="646" spans="2:6" x14ac:dyDescent="0.2">
      <c r="B646" s="28"/>
      <c r="F646" s="28"/>
    </row>
    <row r="647" spans="2:6" x14ac:dyDescent="0.2">
      <c r="B647" s="28"/>
      <c r="F647" s="28"/>
    </row>
    <row r="648" spans="2:6" x14ac:dyDescent="0.2">
      <c r="B648" s="28"/>
      <c r="F648" s="28"/>
    </row>
    <row r="649" spans="2:6" x14ac:dyDescent="0.2">
      <c r="B649" s="28"/>
      <c r="F649" s="28"/>
    </row>
    <row r="650" spans="2:6" x14ac:dyDescent="0.2">
      <c r="B650" s="28"/>
      <c r="F650" s="28"/>
    </row>
    <row r="651" spans="2:6" x14ac:dyDescent="0.2">
      <c r="B651" s="28"/>
      <c r="F651" s="28"/>
    </row>
    <row r="652" spans="2:6" x14ac:dyDescent="0.2">
      <c r="B652" s="28"/>
      <c r="F652" s="28"/>
    </row>
    <row r="653" spans="2:6" x14ac:dyDescent="0.2">
      <c r="B653" s="28"/>
      <c r="F653" s="28"/>
    </row>
    <row r="654" spans="2:6" x14ac:dyDescent="0.2">
      <c r="B654" s="28"/>
      <c r="F654" s="28"/>
    </row>
    <row r="655" spans="2:6" x14ac:dyDescent="0.2">
      <c r="B655" s="28"/>
      <c r="F655" s="28"/>
    </row>
    <row r="656" spans="2:6" x14ac:dyDescent="0.2">
      <c r="B656" s="28"/>
      <c r="F656" s="28"/>
    </row>
    <row r="657" spans="2:6" x14ac:dyDescent="0.2">
      <c r="B657" s="28"/>
      <c r="F657" s="28"/>
    </row>
    <row r="658" spans="2:6" x14ac:dyDescent="0.2">
      <c r="B658" s="28"/>
      <c r="F658" s="28"/>
    </row>
    <row r="659" spans="2:6" x14ac:dyDescent="0.2">
      <c r="B659" s="28"/>
      <c r="F659" s="28"/>
    </row>
    <row r="660" spans="2:6" x14ac:dyDescent="0.2">
      <c r="B660" s="28"/>
      <c r="F660" s="28"/>
    </row>
    <row r="661" spans="2:6" x14ac:dyDescent="0.2">
      <c r="B661" s="28"/>
      <c r="F661" s="28"/>
    </row>
    <row r="662" spans="2:6" x14ac:dyDescent="0.2">
      <c r="B662" s="28"/>
      <c r="F662" s="28"/>
    </row>
    <row r="663" spans="2:6" x14ac:dyDescent="0.2">
      <c r="B663" s="28"/>
      <c r="F663" s="28"/>
    </row>
    <row r="664" spans="2:6" x14ac:dyDescent="0.2">
      <c r="B664" s="28"/>
      <c r="F664" s="28"/>
    </row>
    <row r="665" spans="2:6" x14ac:dyDescent="0.2">
      <c r="B665" s="28"/>
      <c r="F665" s="28"/>
    </row>
    <row r="666" spans="2:6" x14ac:dyDescent="0.2">
      <c r="B666" s="28"/>
      <c r="F666" s="28"/>
    </row>
    <row r="667" spans="2:6" x14ac:dyDescent="0.2">
      <c r="B667" s="28"/>
      <c r="F667" s="28"/>
    </row>
    <row r="668" spans="2:6" x14ac:dyDescent="0.2">
      <c r="B668" s="28"/>
      <c r="F668" s="28"/>
    </row>
    <row r="669" spans="2:6" x14ac:dyDescent="0.2">
      <c r="B669" s="28"/>
      <c r="F669" s="28"/>
    </row>
    <row r="670" spans="2:6" x14ac:dyDescent="0.2">
      <c r="B670" s="28"/>
      <c r="F670" s="28"/>
    </row>
    <row r="671" spans="2:6" x14ac:dyDescent="0.2">
      <c r="B671" s="28"/>
      <c r="F671" s="28"/>
    </row>
    <row r="672" spans="2:6" x14ac:dyDescent="0.2">
      <c r="B672" s="28"/>
      <c r="F672" s="28"/>
    </row>
    <row r="673" spans="2:6" x14ac:dyDescent="0.2">
      <c r="B673" s="28"/>
      <c r="F673" s="28"/>
    </row>
    <row r="674" spans="2:6" x14ac:dyDescent="0.2">
      <c r="B674" s="28"/>
      <c r="F674" s="28"/>
    </row>
    <row r="675" spans="2:6" x14ac:dyDescent="0.2">
      <c r="B675" s="28"/>
      <c r="F675" s="28"/>
    </row>
    <row r="676" spans="2:6" x14ac:dyDescent="0.2">
      <c r="B676" s="28"/>
      <c r="F676" s="28"/>
    </row>
    <row r="677" spans="2:6" x14ac:dyDescent="0.2">
      <c r="B677" s="28"/>
      <c r="F677" s="28"/>
    </row>
    <row r="678" spans="2:6" x14ac:dyDescent="0.2">
      <c r="B678" s="28"/>
      <c r="F678" s="28"/>
    </row>
    <row r="679" spans="2:6" x14ac:dyDescent="0.2">
      <c r="B679" s="28"/>
      <c r="F679" s="28"/>
    </row>
    <row r="680" spans="2:6" x14ac:dyDescent="0.2">
      <c r="B680" s="28"/>
      <c r="F680" s="28"/>
    </row>
    <row r="681" spans="2:6" x14ac:dyDescent="0.2">
      <c r="B681" s="28"/>
      <c r="F681" s="28"/>
    </row>
    <row r="682" spans="2:6" x14ac:dyDescent="0.2">
      <c r="B682" s="28"/>
      <c r="F682" s="28"/>
    </row>
    <row r="683" spans="2:6" x14ac:dyDescent="0.2">
      <c r="B683" s="28"/>
      <c r="F683" s="28"/>
    </row>
    <row r="684" spans="2:6" x14ac:dyDescent="0.2">
      <c r="B684" s="28"/>
      <c r="F684" s="28"/>
    </row>
    <row r="685" spans="2:6" x14ac:dyDescent="0.2">
      <c r="B685" s="28"/>
      <c r="F685" s="28"/>
    </row>
    <row r="686" spans="2:6" x14ac:dyDescent="0.2">
      <c r="B686" s="28"/>
      <c r="F686" s="28"/>
    </row>
    <row r="687" spans="2:6" x14ac:dyDescent="0.2">
      <c r="B687" s="28"/>
      <c r="F687" s="28"/>
    </row>
    <row r="688" spans="2:6" x14ac:dyDescent="0.2">
      <c r="B688" s="28"/>
      <c r="F688" s="28"/>
    </row>
    <row r="689" spans="2:6" x14ac:dyDescent="0.2">
      <c r="B689" s="28"/>
      <c r="F689" s="28"/>
    </row>
    <row r="690" spans="2:6" x14ac:dyDescent="0.2">
      <c r="B690" s="28"/>
      <c r="F690" s="28"/>
    </row>
    <row r="691" spans="2:6" x14ac:dyDescent="0.2">
      <c r="B691" s="28"/>
      <c r="F691" s="28"/>
    </row>
    <row r="692" spans="2:6" x14ac:dyDescent="0.2">
      <c r="B692" s="28"/>
      <c r="F692" s="28"/>
    </row>
    <row r="693" spans="2:6" x14ac:dyDescent="0.2">
      <c r="B693" s="28"/>
      <c r="F693" s="28"/>
    </row>
    <row r="694" spans="2:6" x14ac:dyDescent="0.2">
      <c r="B694" s="28"/>
      <c r="F694" s="28"/>
    </row>
    <row r="695" spans="2:6" x14ac:dyDescent="0.2">
      <c r="B695" s="28"/>
      <c r="F695" s="28"/>
    </row>
    <row r="696" spans="2:6" x14ac:dyDescent="0.2">
      <c r="B696" s="28"/>
      <c r="F696" s="28"/>
    </row>
    <row r="697" spans="2:6" x14ac:dyDescent="0.2">
      <c r="B697" s="28"/>
      <c r="F697" s="28"/>
    </row>
    <row r="698" spans="2:6" x14ac:dyDescent="0.2">
      <c r="B698" s="28"/>
      <c r="F698" s="28"/>
    </row>
    <row r="699" spans="2:6" x14ac:dyDescent="0.2">
      <c r="B699" s="28"/>
      <c r="F699" s="28"/>
    </row>
    <row r="700" spans="2:6" x14ac:dyDescent="0.2">
      <c r="B700" s="28"/>
      <c r="F700" s="28"/>
    </row>
    <row r="701" spans="2:6" x14ac:dyDescent="0.2">
      <c r="B701" s="28"/>
      <c r="F701" s="28"/>
    </row>
    <row r="702" spans="2:6" x14ac:dyDescent="0.2">
      <c r="B702" s="28"/>
      <c r="F702" s="28"/>
    </row>
    <row r="703" spans="2:6" x14ac:dyDescent="0.2">
      <c r="B703" s="28"/>
      <c r="F703" s="28"/>
    </row>
    <row r="704" spans="2:6" x14ac:dyDescent="0.2">
      <c r="B704" s="28"/>
      <c r="F704" s="28"/>
    </row>
    <row r="705" spans="2:6" x14ac:dyDescent="0.2">
      <c r="B705" s="28"/>
      <c r="F705" s="28"/>
    </row>
    <row r="706" spans="2:6" x14ac:dyDescent="0.2">
      <c r="B706" s="28"/>
      <c r="F706" s="28"/>
    </row>
    <row r="707" spans="2:6" x14ac:dyDescent="0.2">
      <c r="B707" s="28"/>
      <c r="F707" s="28"/>
    </row>
    <row r="708" spans="2:6" x14ac:dyDescent="0.2">
      <c r="B708" s="28"/>
      <c r="F708" s="28"/>
    </row>
    <row r="709" spans="2:6" x14ac:dyDescent="0.2">
      <c r="B709" s="28"/>
      <c r="F709" s="28"/>
    </row>
    <row r="710" spans="2:6" x14ac:dyDescent="0.2">
      <c r="B710" s="28"/>
      <c r="F710" s="28"/>
    </row>
    <row r="711" spans="2:6" x14ac:dyDescent="0.2">
      <c r="B711" s="28"/>
      <c r="F711" s="28"/>
    </row>
    <row r="712" spans="2:6" x14ac:dyDescent="0.2">
      <c r="B712" s="28"/>
      <c r="F712" s="28"/>
    </row>
    <row r="713" spans="2:6" x14ac:dyDescent="0.2">
      <c r="B713" s="28"/>
      <c r="F713" s="28"/>
    </row>
    <row r="714" spans="2:6" x14ac:dyDescent="0.2">
      <c r="B714" s="28"/>
      <c r="F714" s="28"/>
    </row>
    <row r="715" spans="2:6" x14ac:dyDescent="0.2">
      <c r="B715" s="28"/>
      <c r="F715" s="28"/>
    </row>
    <row r="716" spans="2:6" x14ac:dyDescent="0.2">
      <c r="B716" s="28"/>
      <c r="F716" s="28"/>
    </row>
    <row r="717" spans="2:6" x14ac:dyDescent="0.2">
      <c r="B717" s="28"/>
      <c r="F717" s="28"/>
    </row>
    <row r="718" spans="2:6" x14ac:dyDescent="0.2">
      <c r="B718" s="28"/>
      <c r="F718" s="28"/>
    </row>
    <row r="719" spans="2:6" x14ac:dyDescent="0.2">
      <c r="B719" s="28"/>
      <c r="F719" s="28"/>
    </row>
    <row r="720" spans="2:6" x14ac:dyDescent="0.2">
      <c r="B720" s="28"/>
      <c r="F720" s="28"/>
    </row>
    <row r="721" spans="2:6" x14ac:dyDescent="0.2">
      <c r="B721" s="28"/>
      <c r="F721" s="28"/>
    </row>
    <row r="722" spans="2:6" x14ac:dyDescent="0.2">
      <c r="B722" s="28"/>
      <c r="F722" s="28"/>
    </row>
    <row r="723" spans="2:6" x14ac:dyDescent="0.2">
      <c r="B723" s="28"/>
      <c r="F723" s="28"/>
    </row>
    <row r="724" spans="2:6" x14ac:dyDescent="0.2">
      <c r="B724" s="28"/>
      <c r="F724" s="28"/>
    </row>
    <row r="725" spans="2:6" x14ac:dyDescent="0.2">
      <c r="B725" s="28"/>
      <c r="F725" s="28"/>
    </row>
    <row r="726" spans="2:6" x14ac:dyDescent="0.2">
      <c r="B726" s="28"/>
      <c r="F726" s="28"/>
    </row>
    <row r="727" spans="2:6" x14ac:dyDescent="0.2">
      <c r="B727" s="28"/>
      <c r="F727" s="28"/>
    </row>
    <row r="728" spans="2:6" x14ac:dyDescent="0.2">
      <c r="B728" s="28"/>
      <c r="F728" s="28"/>
    </row>
    <row r="729" spans="2:6" x14ac:dyDescent="0.2">
      <c r="B729" s="28"/>
      <c r="F729" s="28"/>
    </row>
    <row r="730" spans="2:6" x14ac:dyDescent="0.2">
      <c r="B730" s="28"/>
      <c r="F730" s="28"/>
    </row>
    <row r="731" spans="2:6" x14ac:dyDescent="0.2">
      <c r="B731" s="28"/>
      <c r="F731" s="28"/>
    </row>
    <row r="732" spans="2:6" x14ac:dyDescent="0.2">
      <c r="B732" s="28"/>
      <c r="F732" s="28"/>
    </row>
    <row r="733" spans="2:6" x14ac:dyDescent="0.2">
      <c r="B733" s="28"/>
      <c r="F733" s="28"/>
    </row>
    <row r="734" spans="2:6" x14ac:dyDescent="0.2">
      <c r="B734" s="28"/>
      <c r="F734" s="28"/>
    </row>
    <row r="735" spans="2:6" x14ac:dyDescent="0.2">
      <c r="B735" s="28"/>
      <c r="F735" s="28"/>
    </row>
    <row r="736" spans="2:6" x14ac:dyDescent="0.2">
      <c r="B736" s="28"/>
      <c r="F736" s="28"/>
    </row>
    <row r="737" spans="2:6" x14ac:dyDescent="0.2">
      <c r="B737" s="28"/>
      <c r="F737" s="28"/>
    </row>
    <row r="738" spans="2:6" x14ac:dyDescent="0.2">
      <c r="B738" s="28"/>
      <c r="F738" s="28"/>
    </row>
    <row r="739" spans="2:6" x14ac:dyDescent="0.2">
      <c r="B739" s="28"/>
      <c r="F739" s="28"/>
    </row>
    <row r="740" spans="2:6" x14ac:dyDescent="0.2">
      <c r="B740" s="28"/>
      <c r="F740" s="28"/>
    </row>
    <row r="741" spans="2:6" x14ac:dyDescent="0.2">
      <c r="B741" s="28"/>
      <c r="F741" s="28"/>
    </row>
    <row r="742" spans="2:6" x14ac:dyDescent="0.2">
      <c r="B742" s="28"/>
      <c r="F742" s="28"/>
    </row>
    <row r="743" spans="2:6" x14ac:dyDescent="0.2">
      <c r="B743" s="28"/>
      <c r="F743" s="28"/>
    </row>
    <row r="744" spans="2:6" x14ac:dyDescent="0.2">
      <c r="B744" s="28"/>
      <c r="F744" s="28"/>
    </row>
    <row r="745" spans="2:6" x14ac:dyDescent="0.2">
      <c r="B745" s="28"/>
      <c r="F745" s="28"/>
    </row>
    <row r="746" spans="2:6" x14ac:dyDescent="0.2">
      <c r="B746" s="28"/>
      <c r="F746" s="28"/>
    </row>
    <row r="747" spans="2:6" x14ac:dyDescent="0.2">
      <c r="B747" s="28"/>
      <c r="F747" s="28"/>
    </row>
    <row r="748" spans="2:6" x14ac:dyDescent="0.2">
      <c r="B748" s="28"/>
      <c r="F748" s="28"/>
    </row>
    <row r="749" spans="2:6" x14ac:dyDescent="0.2">
      <c r="B749" s="28"/>
      <c r="F749" s="28"/>
    </row>
    <row r="750" spans="2:6" x14ac:dyDescent="0.2">
      <c r="B750" s="28"/>
      <c r="F750" s="28"/>
    </row>
    <row r="751" spans="2:6" x14ac:dyDescent="0.2">
      <c r="B751" s="28"/>
      <c r="F751" s="28"/>
    </row>
    <row r="752" spans="2:6" x14ac:dyDescent="0.2">
      <c r="B752" s="28"/>
      <c r="F752" s="28"/>
    </row>
    <row r="753" spans="2:6" x14ac:dyDescent="0.2">
      <c r="B753" s="28"/>
      <c r="F753" s="28"/>
    </row>
    <row r="754" spans="2:6" x14ac:dyDescent="0.2">
      <c r="B754" s="28"/>
      <c r="F754" s="28"/>
    </row>
    <row r="755" spans="2:6" x14ac:dyDescent="0.2">
      <c r="B755" s="28"/>
      <c r="F755" s="28"/>
    </row>
    <row r="756" spans="2:6" x14ac:dyDescent="0.2">
      <c r="B756" s="28"/>
      <c r="F756" s="28"/>
    </row>
    <row r="757" spans="2:6" x14ac:dyDescent="0.2">
      <c r="B757" s="28"/>
      <c r="F757" s="28"/>
    </row>
    <row r="758" spans="2:6" x14ac:dyDescent="0.2">
      <c r="B758" s="28"/>
      <c r="F758" s="28"/>
    </row>
    <row r="759" spans="2:6" x14ac:dyDescent="0.2">
      <c r="B759" s="28"/>
      <c r="F759" s="28"/>
    </row>
    <row r="760" spans="2:6" x14ac:dyDescent="0.2">
      <c r="B760" s="28"/>
      <c r="F760" s="28"/>
    </row>
    <row r="761" spans="2:6" x14ac:dyDescent="0.2">
      <c r="B761" s="28"/>
      <c r="F761" s="28"/>
    </row>
    <row r="762" spans="2:6" x14ac:dyDescent="0.2">
      <c r="B762" s="28"/>
      <c r="F762" s="28"/>
    </row>
    <row r="763" spans="2:6" x14ac:dyDescent="0.2">
      <c r="B763" s="28"/>
      <c r="F763" s="28"/>
    </row>
    <row r="764" spans="2:6" x14ac:dyDescent="0.2">
      <c r="B764" s="28"/>
      <c r="F764" s="28"/>
    </row>
    <row r="765" spans="2:6" x14ac:dyDescent="0.2">
      <c r="B765" s="28"/>
      <c r="F765" s="28"/>
    </row>
    <row r="766" spans="2:6" x14ac:dyDescent="0.2">
      <c r="B766" s="28"/>
      <c r="F766" s="28"/>
    </row>
    <row r="767" spans="2:6" x14ac:dyDescent="0.2">
      <c r="B767" s="28"/>
      <c r="F767" s="28"/>
    </row>
    <row r="768" spans="2:6" x14ac:dyDescent="0.2">
      <c r="B768" s="28"/>
      <c r="F768" s="28"/>
    </row>
    <row r="769" spans="2:6" x14ac:dyDescent="0.2">
      <c r="B769" s="28"/>
      <c r="F769" s="28"/>
    </row>
    <row r="770" spans="2:6" x14ac:dyDescent="0.2">
      <c r="B770" s="28"/>
      <c r="F770" s="28"/>
    </row>
    <row r="771" spans="2:6" x14ac:dyDescent="0.2">
      <c r="B771" s="28"/>
      <c r="F771" s="28"/>
    </row>
    <row r="772" spans="2:6" x14ac:dyDescent="0.2">
      <c r="B772" s="28"/>
      <c r="F772" s="28"/>
    </row>
    <row r="773" spans="2:6" x14ac:dyDescent="0.2">
      <c r="B773" s="28"/>
      <c r="F773" s="28"/>
    </row>
    <row r="774" spans="2:6" x14ac:dyDescent="0.2">
      <c r="B774" s="28"/>
      <c r="F774" s="28"/>
    </row>
    <row r="775" spans="2:6" x14ac:dyDescent="0.2">
      <c r="B775" s="28"/>
      <c r="F775" s="28"/>
    </row>
    <row r="776" spans="2:6" x14ac:dyDescent="0.2">
      <c r="B776" s="28"/>
      <c r="F776" s="28"/>
    </row>
    <row r="777" spans="2:6" x14ac:dyDescent="0.2">
      <c r="B777" s="28"/>
      <c r="F777" s="28"/>
    </row>
  </sheetData>
  <phoneticPr fontId="19" type="noConversion"/>
  <hyperlinks>
    <hyperlink ref="P38" r:id="rId1" display="http://www.konkoly.hu/cgi-bin/IBVS?5263" xr:uid="{00000000-0004-0000-0100-000000000000}"/>
    <hyperlink ref="P81" r:id="rId2" display="http://var.astro.cz/oejv/issues/oejv0074.pdf" xr:uid="{00000000-0004-0000-0100-000001000000}"/>
    <hyperlink ref="P39" r:id="rId3" display="http://var.astro.cz/oejv/issues/oejv0074.pdf" xr:uid="{00000000-0004-0000-0100-000002000000}"/>
    <hyperlink ref="P40" r:id="rId4" display="http://var.astro.cz/oejv/issues/oejv0074.pdf" xr:uid="{00000000-0004-0000-0100-000003000000}"/>
    <hyperlink ref="P82" r:id="rId5" display="http://www.konkoly.hu/cgi-bin/IBVS?5371" xr:uid="{00000000-0004-0000-0100-000004000000}"/>
    <hyperlink ref="P43" r:id="rId6" display="http://www.konkoly.hu/cgi-bin/IBVS?5676" xr:uid="{00000000-0004-0000-0100-000005000000}"/>
    <hyperlink ref="P44" r:id="rId7" display="http://www.konkoly.hu/cgi-bin/IBVS?5583" xr:uid="{00000000-0004-0000-0100-000006000000}"/>
    <hyperlink ref="P45" r:id="rId8" display="http://www.konkoly.hu/cgi-bin/IBVS?5493" xr:uid="{00000000-0004-0000-0100-000007000000}"/>
    <hyperlink ref="P46" r:id="rId9" display="http://www.bav-astro.de/sfs/BAVM_link.php?BAVMnr=209" xr:uid="{00000000-0004-0000-0100-000008000000}"/>
    <hyperlink ref="P47" r:id="rId10" display="http://www.konkoly.hu/cgi-bin/IBVS?5960" xr:uid="{00000000-0004-0000-0100-000009000000}"/>
    <hyperlink ref="P48" r:id="rId11" display="http://www.bav-astro.de/sfs/BAVM_link.php?BAVMnr=231" xr:uid="{00000000-0004-0000-0100-00000A000000}"/>
    <hyperlink ref="P49" r:id="rId12" display="http://www.konkoly.hu/cgi-bin/IBVS?6011" xr:uid="{00000000-0004-0000-0100-00000B000000}"/>
    <hyperlink ref="P50" r:id="rId13" display="http://var.astro.cz/oejv/issues/oejv0160.pdf" xr:uid="{00000000-0004-0000-0100-00000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2002-08-11T04:42:01Z</dcterms:created>
  <dcterms:modified xsi:type="dcterms:W3CDTF">2024-03-03T07:25:16Z</dcterms:modified>
</cp:coreProperties>
</file>