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DFB0FB7-8E2A-4044-942C-8958F8853423}" xr6:coauthVersionLast="47" xr6:coauthVersionMax="47" xr10:uidLastSave="{00000000-0000-0000-0000-000000000000}"/>
  <bookViews>
    <workbookView xWindow="-120" yWindow="-120" windowWidth="29040" windowHeight="15840" tabRatio="678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G327" i="1" l="1"/>
  <c r="I327" i="1" s="1"/>
  <c r="G281" i="1"/>
  <c r="I281" i="1" s="1"/>
  <c r="E423" i="1"/>
  <c r="F423" i="1"/>
  <c r="G423" i="1" s="1"/>
  <c r="K423" i="1" s="1"/>
  <c r="Q423" i="1"/>
  <c r="E418" i="1"/>
  <c r="F418" i="1" s="1"/>
  <c r="G418" i="1" s="1"/>
  <c r="K418" i="1" s="1"/>
  <c r="Q418" i="1"/>
  <c r="E421" i="1"/>
  <c r="F421" i="1" s="1"/>
  <c r="G421" i="1" s="1"/>
  <c r="K421" i="1" s="1"/>
  <c r="Q421" i="1"/>
  <c r="E422" i="1"/>
  <c r="F422" i="1" s="1"/>
  <c r="G422" i="1" s="1"/>
  <c r="K422" i="1" s="1"/>
  <c r="Q422" i="1"/>
  <c r="Q400" i="1"/>
  <c r="Q401" i="1"/>
  <c r="Q402" i="1"/>
  <c r="Q403" i="1"/>
  <c r="Q404" i="1"/>
  <c r="Q405" i="1"/>
  <c r="E414" i="1"/>
  <c r="F414" i="1" s="1"/>
  <c r="G414" i="1" s="1"/>
  <c r="I414" i="1" s="1"/>
  <c r="Q414" i="1"/>
  <c r="Q415" i="1"/>
  <c r="Q417" i="1"/>
  <c r="Q419" i="1"/>
  <c r="Q420" i="1"/>
  <c r="Q411" i="1"/>
  <c r="Q416" i="1"/>
  <c r="C7" i="1"/>
  <c r="E400" i="1" s="1"/>
  <c r="F400" i="1" s="1"/>
  <c r="G400" i="1" s="1"/>
  <c r="K400" i="1" s="1"/>
  <c r="C8" i="1"/>
  <c r="E33" i="1" s="1"/>
  <c r="C9" i="1"/>
  <c r="D9" i="1"/>
  <c r="F14" i="1"/>
  <c r="C17" i="1"/>
  <c r="Q21" i="1"/>
  <c r="E22" i="1"/>
  <c r="F22" i="1" s="1"/>
  <c r="G22" i="1" s="1"/>
  <c r="H22" i="1" s="1"/>
  <c r="Q22" i="1"/>
  <c r="E23" i="1"/>
  <c r="F23" i="1" s="1"/>
  <c r="G23" i="1" s="1"/>
  <c r="H23" i="1" s="1"/>
  <c r="Q23" i="1"/>
  <c r="Q24" i="1"/>
  <c r="E25" i="1"/>
  <c r="F25" i="1"/>
  <c r="G25" i="1" s="1"/>
  <c r="H25" i="1" s="1"/>
  <c r="Q25" i="1"/>
  <c r="E26" i="1"/>
  <c r="F26" i="1" s="1"/>
  <c r="G26" i="1" s="1"/>
  <c r="H26" i="1" s="1"/>
  <c r="Q26" i="1"/>
  <c r="Q27" i="1"/>
  <c r="E28" i="1"/>
  <c r="E271" i="2" s="1"/>
  <c r="Q28" i="1"/>
  <c r="E29" i="1"/>
  <c r="F29" i="1" s="1"/>
  <c r="G29" i="1" s="1"/>
  <c r="H29" i="1" s="1"/>
  <c r="Q29" i="1"/>
  <c r="E30" i="1"/>
  <c r="F30" i="1" s="1"/>
  <c r="G30" i="1" s="1"/>
  <c r="H30" i="1" s="1"/>
  <c r="Q30" i="1"/>
  <c r="E31" i="1"/>
  <c r="F31" i="1" s="1"/>
  <c r="G31" i="1" s="1"/>
  <c r="H31" i="1" s="1"/>
  <c r="Q31" i="1"/>
  <c r="E32" i="1"/>
  <c r="F32" i="1" s="1"/>
  <c r="G32" i="1" s="1"/>
  <c r="H32" i="1" s="1"/>
  <c r="Q32" i="1"/>
  <c r="Q33" i="1"/>
  <c r="E34" i="1"/>
  <c r="F34" i="1" s="1"/>
  <c r="G34" i="1" s="1"/>
  <c r="H34" i="1" s="1"/>
  <c r="Q34" i="1"/>
  <c r="E35" i="1"/>
  <c r="F35" i="1" s="1"/>
  <c r="G35" i="1" s="1"/>
  <c r="H35" i="1" s="1"/>
  <c r="Q35" i="1"/>
  <c r="Q36" i="1"/>
  <c r="E37" i="1"/>
  <c r="F37" i="1" s="1"/>
  <c r="G37" i="1" s="1"/>
  <c r="H37" i="1" s="1"/>
  <c r="Q37" i="1"/>
  <c r="Q38" i="1"/>
  <c r="E39" i="1"/>
  <c r="F39" i="1" s="1"/>
  <c r="G39" i="1" s="1"/>
  <c r="H39" i="1" s="1"/>
  <c r="Q39" i="1"/>
  <c r="E40" i="1"/>
  <c r="F40" i="1" s="1"/>
  <c r="G40" i="1" s="1"/>
  <c r="H40" i="1" s="1"/>
  <c r="Q40" i="1"/>
  <c r="E41" i="1"/>
  <c r="F41" i="1" s="1"/>
  <c r="G41" i="1" s="1"/>
  <c r="H41" i="1" s="1"/>
  <c r="Q41" i="1"/>
  <c r="E42" i="1"/>
  <c r="F42" i="1" s="1"/>
  <c r="G42" i="1" s="1"/>
  <c r="H42" i="1" s="1"/>
  <c r="Q42" i="1"/>
  <c r="E43" i="1"/>
  <c r="F43" i="1" s="1"/>
  <c r="G43" i="1" s="1"/>
  <c r="H43" i="1" s="1"/>
  <c r="Q43" i="1"/>
  <c r="E44" i="1"/>
  <c r="F44" i="1" s="1"/>
  <c r="G44" i="1" s="1"/>
  <c r="H44" i="1" s="1"/>
  <c r="Q44" i="1"/>
  <c r="E45" i="1"/>
  <c r="F45" i="1"/>
  <c r="G45" i="1" s="1"/>
  <c r="H45" i="1" s="1"/>
  <c r="Q45" i="1"/>
  <c r="E46" i="1"/>
  <c r="F46" i="1" s="1"/>
  <c r="G46" i="1" s="1"/>
  <c r="H46" i="1" s="1"/>
  <c r="Q46" i="1"/>
  <c r="E47" i="1"/>
  <c r="F47" i="1" s="1"/>
  <c r="G47" i="1" s="1"/>
  <c r="H47" i="1" s="1"/>
  <c r="Q47" i="1"/>
  <c r="E48" i="1"/>
  <c r="F48" i="1" s="1"/>
  <c r="G48" i="1" s="1"/>
  <c r="H48" i="1" s="1"/>
  <c r="Q48" i="1"/>
  <c r="E49" i="1"/>
  <c r="F49" i="1" s="1"/>
  <c r="G49" i="1" s="1"/>
  <c r="H49" i="1" s="1"/>
  <c r="Q49" i="1"/>
  <c r="E50" i="1"/>
  <c r="F50" i="1" s="1"/>
  <c r="G50" i="1" s="1"/>
  <c r="H50" i="1" s="1"/>
  <c r="Q50" i="1"/>
  <c r="E51" i="1"/>
  <c r="F51" i="1" s="1"/>
  <c r="G51" i="1" s="1"/>
  <c r="H51" i="1" s="1"/>
  <c r="Q51" i="1"/>
  <c r="E52" i="1"/>
  <c r="F52" i="1" s="1"/>
  <c r="G52" i="1" s="1"/>
  <c r="H52" i="1" s="1"/>
  <c r="Q52" i="1"/>
  <c r="E53" i="1"/>
  <c r="F53" i="1"/>
  <c r="G53" i="1"/>
  <c r="H53" i="1" s="1"/>
  <c r="Q53" i="1"/>
  <c r="E54" i="1"/>
  <c r="F54" i="1" s="1"/>
  <c r="G54" i="1" s="1"/>
  <c r="H54" i="1" s="1"/>
  <c r="Q54" i="1"/>
  <c r="E55" i="1"/>
  <c r="F55" i="1" s="1"/>
  <c r="G55" i="1" s="1"/>
  <c r="H55" i="1" s="1"/>
  <c r="Q55" i="1"/>
  <c r="E56" i="1"/>
  <c r="F56" i="1" s="1"/>
  <c r="G56" i="1" s="1"/>
  <c r="H56" i="1" s="1"/>
  <c r="Q56" i="1"/>
  <c r="E57" i="1"/>
  <c r="F57" i="1" s="1"/>
  <c r="G57" i="1" s="1"/>
  <c r="H57" i="1" s="1"/>
  <c r="Q57" i="1"/>
  <c r="E58" i="1"/>
  <c r="F58" i="1" s="1"/>
  <c r="G58" i="1" s="1"/>
  <c r="H58" i="1" s="1"/>
  <c r="Q58" i="1"/>
  <c r="E59" i="1"/>
  <c r="F59" i="1" s="1"/>
  <c r="G59" i="1" s="1"/>
  <c r="H59" i="1" s="1"/>
  <c r="Q59" i="1"/>
  <c r="E60" i="1"/>
  <c r="F60" i="1" s="1"/>
  <c r="G60" i="1" s="1"/>
  <c r="H60" i="1" s="1"/>
  <c r="Q60" i="1"/>
  <c r="E61" i="1"/>
  <c r="F61" i="1" s="1"/>
  <c r="G61" i="1" s="1"/>
  <c r="H61" i="1" s="1"/>
  <c r="Q61" i="1"/>
  <c r="E62" i="1"/>
  <c r="F62" i="1" s="1"/>
  <c r="G62" i="1" s="1"/>
  <c r="H62" i="1" s="1"/>
  <c r="Q62" i="1"/>
  <c r="E63" i="1"/>
  <c r="F63" i="1" s="1"/>
  <c r="G63" i="1" s="1"/>
  <c r="H63" i="1" s="1"/>
  <c r="Q63" i="1"/>
  <c r="E64" i="1"/>
  <c r="F64" i="1" s="1"/>
  <c r="G64" i="1" s="1"/>
  <c r="H64" i="1" s="1"/>
  <c r="Q64" i="1"/>
  <c r="E65" i="1"/>
  <c r="E307" i="2" s="1"/>
  <c r="Q65" i="1"/>
  <c r="E66" i="1"/>
  <c r="F66" i="1" s="1"/>
  <c r="G66" i="1" s="1"/>
  <c r="H66" i="1" s="1"/>
  <c r="Q66" i="1"/>
  <c r="E67" i="1"/>
  <c r="F67" i="1" s="1"/>
  <c r="G67" i="1" s="1"/>
  <c r="H67" i="1" s="1"/>
  <c r="Q67" i="1"/>
  <c r="E68" i="1"/>
  <c r="E310" i="2" s="1"/>
  <c r="Q68" i="1"/>
  <c r="E69" i="1"/>
  <c r="F69" i="1" s="1"/>
  <c r="G69" i="1" s="1"/>
  <c r="H69" i="1" s="1"/>
  <c r="Q69" i="1"/>
  <c r="E70" i="1"/>
  <c r="F70" i="1" s="1"/>
  <c r="G70" i="1" s="1"/>
  <c r="H70" i="1" s="1"/>
  <c r="Q70" i="1"/>
  <c r="E71" i="1"/>
  <c r="F71" i="1" s="1"/>
  <c r="G71" i="1" s="1"/>
  <c r="H71" i="1" s="1"/>
  <c r="Q71" i="1"/>
  <c r="E72" i="1"/>
  <c r="F72" i="1" s="1"/>
  <c r="G72" i="1" s="1"/>
  <c r="I72" i="1" s="1"/>
  <c r="Q72" i="1"/>
  <c r="E73" i="1"/>
  <c r="F73" i="1" s="1"/>
  <c r="G73" i="1" s="1"/>
  <c r="I73" i="1" s="1"/>
  <c r="Q73" i="1"/>
  <c r="E74" i="1"/>
  <c r="F74" i="1" s="1"/>
  <c r="G74" i="1" s="1"/>
  <c r="I74" i="1" s="1"/>
  <c r="Q74" i="1"/>
  <c r="E75" i="1"/>
  <c r="F75" i="1" s="1"/>
  <c r="G75" i="1" s="1"/>
  <c r="I75" i="1" s="1"/>
  <c r="Q75" i="1"/>
  <c r="E76" i="1"/>
  <c r="F76" i="1" s="1"/>
  <c r="G76" i="1" s="1"/>
  <c r="I76" i="1" s="1"/>
  <c r="Q76" i="1"/>
  <c r="E77" i="1"/>
  <c r="F77" i="1" s="1"/>
  <c r="G77" i="1" s="1"/>
  <c r="I77" i="1" s="1"/>
  <c r="Q77" i="1"/>
  <c r="E78" i="1"/>
  <c r="F78" i="1" s="1"/>
  <c r="G78" i="1" s="1"/>
  <c r="I78" i="1" s="1"/>
  <c r="Q78" i="1"/>
  <c r="E79" i="1"/>
  <c r="F79" i="1" s="1"/>
  <c r="G79" i="1" s="1"/>
  <c r="I79" i="1" s="1"/>
  <c r="Q79" i="1"/>
  <c r="E80" i="1"/>
  <c r="F80" i="1" s="1"/>
  <c r="G80" i="1" s="1"/>
  <c r="I80" i="1" s="1"/>
  <c r="Q80" i="1"/>
  <c r="E81" i="1"/>
  <c r="F81" i="1" s="1"/>
  <c r="G81" i="1" s="1"/>
  <c r="I81" i="1" s="1"/>
  <c r="Q81" i="1"/>
  <c r="E82" i="1"/>
  <c r="F82" i="1" s="1"/>
  <c r="G82" i="1" s="1"/>
  <c r="I82" i="1" s="1"/>
  <c r="Q82" i="1"/>
  <c r="E83" i="1"/>
  <c r="F83" i="1" s="1"/>
  <c r="G83" i="1" s="1"/>
  <c r="I83" i="1" s="1"/>
  <c r="Q83" i="1"/>
  <c r="E84" i="1"/>
  <c r="F84" i="1" s="1"/>
  <c r="G84" i="1" s="1"/>
  <c r="I84" i="1" s="1"/>
  <c r="Q84" i="1"/>
  <c r="E85" i="1"/>
  <c r="F85" i="1" s="1"/>
  <c r="G85" i="1" s="1"/>
  <c r="I85" i="1" s="1"/>
  <c r="Q85" i="1"/>
  <c r="E86" i="1"/>
  <c r="F86" i="1" s="1"/>
  <c r="G86" i="1" s="1"/>
  <c r="I86" i="1" s="1"/>
  <c r="Q86" i="1"/>
  <c r="E87" i="1"/>
  <c r="F87" i="1" s="1"/>
  <c r="G87" i="1" s="1"/>
  <c r="I87" i="1"/>
  <c r="Q87" i="1"/>
  <c r="E88" i="1"/>
  <c r="F88" i="1" s="1"/>
  <c r="G88" i="1" s="1"/>
  <c r="I88" i="1" s="1"/>
  <c r="Q88" i="1"/>
  <c r="E89" i="1"/>
  <c r="F89" i="1" s="1"/>
  <c r="G89" i="1" s="1"/>
  <c r="I89" i="1" s="1"/>
  <c r="Q89" i="1"/>
  <c r="E90" i="1"/>
  <c r="F90" i="1"/>
  <c r="G90" i="1" s="1"/>
  <c r="I90" i="1" s="1"/>
  <c r="Q90" i="1"/>
  <c r="E91" i="1"/>
  <c r="F91" i="1" s="1"/>
  <c r="G91" i="1" s="1"/>
  <c r="I91" i="1" s="1"/>
  <c r="Q91" i="1"/>
  <c r="E92" i="1"/>
  <c r="F92" i="1" s="1"/>
  <c r="G92" i="1" s="1"/>
  <c r="I92" i="1" s="1"/>
  <c r="Q92" i="1"/>
  <c r="E93" i="1"/>
  <c r="F93" i="1" s="1"/>
  <c r="G93" i="1" s="1"/>
  <c r="I93" i="1" s="1"/>
  <c r="Q93" i="1"/>
  <c r="E94" i="1"/>
  <c r="F94" i="1" s="1"/>
  <c r="G94" i="1" s="1"/>
  <c r="I94" i="1" s="1"/>
  <c r="Q94" i="1"/>
  <c r="E95" i="1"/>
  <c r="F95" i="1" s="1"/>
  <c r="G95" i="1" s="1"/>
  <c r="I95" i="1" s="1"/>
  <c r="Q95" i="1"/>
  <c r="E96" i="1"/>
  <c r="F96" i="1" s="1"/>
  <c r="G96" i="1" s="1"/>
  <c r="I96" i="1" s="1"/>
  <c r="Q96" i="1"/>
  <c r="E97" i="1"/>
  <c r="F97" i="1" s="1"/>
  <c r="G97" i="1" s="1"/>
  <c r="I97" i="1" s="1"/>
  <c r="Q97" i="1"/>
  <c r="E98" i="1"/>
  <c r="F98" i="1" s="1"/>
  <c r="G98" i="1" s="1"/>
  <c r="I98" i="1" s="1"/>
  <c r="Q98" i="1"/>
  <c r="E99" i="1"/>
  <c r="F99" i="1" s="1"/>
  <c r="G99" i="1" s="1"/>
  <c r="I99" i="1" s="1"/>
  <c r="Q99" i="1"/>
  <c r="E100" i="1"/>
  <c r="F100" i="1" s="1"/>
  <c r="G100" i="1" s="1"/>
  <c r="I100" i="1" s="1"/>
  <c r="Q100" i="1"/>
  <c r="E101" i="1"/>
  <c r="F101" i="1" s="1"/>
  <c r="G101" i="1" s="1"/>
  <c r="I101" i="1" s="1"/>
  <c r="Q101" i="1"/>
  <c r="E102" i="1"/>
  <c r="F102" i="1" s="1"/>
  <c r="G102" i="1" s="1"/>
  <c r="I102" i="1" s="1"/>
  <c r="Q102" i="1"/>
  <c r="E103" i="1"/>
  <c r="F103" i="1" s="1"/>
  <c r="G103" i="1" s="1"/>
  <c r="I103" i="1" s="1"/>
  <c r="Q103" i="1"/>
  <c r="E104" i="1"/>
  <c r="F104" i="1" s="1"/>
  <c r="G104" i="1" s="1"/>
  <c r="I104" i="1" s="1"/>
  <c r="Q104" i="1"/>
  <c r="E105" i="1"/>
  <c r="F105" i="1" s="1"/>
  <c r="G105" i="1" s="1"/>
  <c r="I105" i="1" s="1"/>
  <c r="Q105" i="1"/>
  <c r="E106" i="1"/>
  <c r="F106" i="1"/>
  <c r="G106" i="1" s="1"/>
  <c r="I106" i="1" s="1"/>
  <c r="Q106" i="1"/>
  <c r="E107" i="1"/>
  <c r="F107" i="1" s="1"/>
  <c r="G107" i="1" s="1"/>
  <c r="I107" i="1" s="1"/>
  <c r="Q107" i="1"/>
  <c r="E108" i="1"/>
  <c r="F108" i="1" s="1"/>
  <c r="G108" i="1" s="1"/>
  <c r="I108" i="1" s="1"/>
  <c r="Q108" i="1"/>
  <c r="E109" i="1"/>
  <c r="F109" i="1" s="1"/>
  <c r="G109" i="1" s="1"/>
  <c r="I109" i="1" s="1"/>
  <c r="Q109" i="1"/>
  <c r="E110" i="1"/>
  <c r="F110" i="1" s="1"/>
  <c r="G110" i="1" s="1"/>
  <c r="I110" i="1" s="1"/>
  <c r="Q110" i="1"/>
  <c r="E111" i="1"/>
  <c r="F111" i="1" s="1"/>
  <c r="G111" i="1" s="1"/>
  <c r="I111" i="1" s="1"/>
  <c r="Q111" i="1"/>
  <c r="E112" i="1"/>
  <c r="F112" i="1" s="1"/>
  <c r="G112" i="1" s="1"/>
  <c r="I112" i="1" s="1"/>
  <c r="Q112" i="1"/>
  <c r="E113" i="1"/>
  <c r="F113" i="1"/>
  <c r="G113" i="1" s="1"/>
  <c r="I113" i="1" s="1"/>
  <c r="Q113" i="1"/>
  <c r="E114" i="1"/>
  <c r="F114" i="1" s="1"/>
  <c r="G114" i="1" s="1"/>
  <c r="I114" i="1" s="1"/>
  <c r="Q114" i="1"/>
  <c r="E115" i="1"/>
  <c r="F115" i="1" s="1"/>
  <c r="G115" i="1" s="1"/>
  <c r="I115" i="1" s="1"/>
  <c r="Q115" i="1"/>
  <c r="E116" i="1"/>
  <c r="F116" i="1" s="1"/>
  <c r="G116" i="1" s="1"/>
  <c r="I116" i="1" s="1"/>
  <c r="Q116" i="1"/>
  <c r="E117" i="1"/>
  <c r="E48" i="2" s="1"/>
  <c r="Q117" i="1"/>
  <c r="E118" i="1"/>
  <c r="F118" i="1" s="1"/>
  <c r="G118" i="1" s="1"/>
  <c r="I118" i="1" s="1"/>
  <c r="Q118" i="1"/>
  <c r="E119" i="1"/>
  <c r="F119" i="1" s="1"/>
  <c r="G119" i="1" s="1"/>
  <c r="I119" i="1" s="1"/>
  <c r="Q119" i="1"/>
  <c r="E120" i="1"/>
  <c r="F120" i="1" s="1"/>
  <c r="G120" i="1" s="1"/>
  <c r="I120" i="1" s="1"/>
  <c r="Q120" i="1"/>
  <c r="E121" i="1"/>
  <c r="F121" i="1" s="1"/>
  <c r="G121" i="1" s="1"/>
  <c r="I121" i="1" s="1"/>
  <c r="Q121" i="1"/>
  <c r="E122" i="1"/>
  <c r="F122" i="1" s="1"/>
  <c r="I122" i="1"/>
  <c r="Q122" i="1"/>
  <c r="E123" i="1"/>
  <c r="F123" i="1" s="1"/>
  <c r="G123" i="1" s="1"/>
  <c r="I123" i="1" s="1"/>
  <c r="Q123" i="1"/>
  <c r="E124" i="1"/>
  <c r="F124" i="1" s="1"/>
  <c r="G124" i="1" s="1"/>
  <c r="I124" i="1" s="1"/>
  <c r="Q124" i="1"/>
  <c r="E125" i="1"/>
  <c r="F125" i="1" s="1"/>
  <c r="G125" i="1" s="1"/>
  <c r="I125" i="1" s="1"/>
  <c r="Q125" i="1"/>
  <c r="E126" i="1"/>
  <c r="F126" i="1"/>
  <c r="G126" i="1" s="1"/>
  <c r="I126" i="1" s="1"/>
  <c r="Q126" i="1"/>
  <c r="E127" i="1"/>
  <c r="F127" i="1" s="1"/>
  <c r="G127" i="1" s="1"/>
  <c r="I127" i="1" s="1"/>
  <c r="Q127" i="1"/>
  <c r="E128" i="1"/>
  <c r="F128" i="1" s="1"/>
  <c r="G128" i="1" s="1"/>
  <c r="I128" i="1" s="1"/>
  <c r="Q128" i="1"/>
  <c r="E129" i="1"/>
  <c r="F129" i="1" s="1"/>
  <c r="G129" i="1" s="1"/>
  <c r="I129" i="1" s="1"/>
  <c r="Q129" i="1"/>
  <c r="E130" i="1"/>
  <c r="F130" i="1"/>
  <c r="G130" i="1" s="1"/>
  <c r="I130" i="1" s="1"/>
  <c r="Q130" i="1"/>
  <c r="E131" i="1"/>
  <c r="F131" i="1" s="1"/>
  <c r="G131" i="1" s="1"/>
  <c r="I131" i="1" s="1"/>
  <c r="Q131" i="1"/>
  <c r="E132" i="1"/>
  <c r="F132" i="1" s="1"/>
  <c r="G132" i="1" s="1"/>
  <c r="I132" i="1" s="1"/>
  <c r="Q132" i="1"/>
  <c r="E133" i="1"/>
  <c r="F133" i="1" s="1"/>
  <c r="G133" i="1" s="1"/>
  <c r="I133" i="1" s="1"/>
  <c r="Q133" i="1"/>
  <c r="E134" i="1"/>
  <c r="E64" i="2" s="1"/>
  <c r="Q134" i="1"/>
  <c r="E135" i="1"/>
  <c r="F135" i="1" s="1"/>
  <c r="G135" i="1" s="1"/>
  <c r="I135" i="1" s="1"/>
  <c r="Q135" i="1"/>
  <c r="E136" i="1"/>
  <c r="F136" i="1" s="1"/>
  <c r="G136" i="1" s="1"/>
  <c r="I136" i="1" s="1"/>
  <c r="Q136" i="1"/>
  <c r="E137" i="1"/>
  <c r="F137" i="1"/>
  <c r="I137" i="1"/>
  <c r="Q137" i="1"/>
  <c r="E138" i="1"/>
  <c r="F138" i="1" s="1"/>
  <c r="G138" i="1" s="1"/>
  <c r="I138" i="1" s="1"/>
  <c r="Q138" i="1"/>
  <c r="E139" i="1"/>
  <c r="F139" i="1" s="1"/>
  <c r="G139" i="1" s="1"/>
  <c r="I139" i="1" s="1"/>
  <c r="Q139" i="1"/>
  <c r="E140" i="1"/>
  <c r="F140" i="1" s="1"/>
  <c r="G140" i="1" s="1"/>
  <c r="I140" i="1" s="1"/>
  <c r="Q140" i="1"/>
  <c r="E141" i="1"/>
  <c r="F141" i="1" s="1"/>
  <c r="G141" i="1" s="1"/>
  <c r="I141" i="1" s="1"/>
  <c r="Q141" i="1"/>
  <c r="E142" i="1"/>
  <c r="F142" i="1" s="1"/>
  <c r="G142" i="1" s="1"/>
  <c r="I142" i="1" s="1"/>
  <c r="Q142" i="1"/>
  <c r="E143" i="1"/>
  <c r="F143" i="1"/>
  <c r="G143" i="1" s="1"/>
  <c r="I143" i="1" s="1"/>
  <c r="Q143" i="1"/>
  <c r="E144" i="1"/>
  <c r="F144" i="1" s="1"/>
  <c r="G144" i="1" s="1"/>
  <c r="I144" i="1" s="1"/>
  <c r="Q144" i="1"/>
  <c r="E145" i="1"/>
  <c r="F145" i="1" s="1"/>
  <c r="G145" i="1" s="1"/>
  <c r="I145" i="1" s="1"/>
  <c r="Q145" i="1"/>
  <c r="E146" i="1"/>
  <c r="F146" i="1" s="1"/>
  <c r="G146" i="1" s="1"/>
  <c r="I146" i="1" s="1"/>
  <c r="Q146" i="1"/>
  <c r="E147" i="1"/>
  <c r="F147" i="1" s="1"/>
  <c r="G147" i="1" s="1"/>
  <c r="I147" i="1" s="1"/>
  <c r="Q147" i="1"/>
  <c r="E148" i="1"/>
  <c r="F148" i="1" s="1"/>
  <c r="G148" i="1" s="1"/>
  <c r="I148" i="1" s="1"/>
  <c r="Q148" i="1"/>
  <c r="E149" i="1"/>
  <c r="F149" i="1" s="1"/>
  <c r="G149" i="1" s="1"/>
  <c r="I149" i="1" s="1"/>
  <c r="Q149" i="1"/>
  <c r="E150" i="1"/>
  <c r="F150" i="1" s="1"/>
  <c r="G150" i="1" s="1"/>
  <c r="I150" i="1" s="1"/>
  <c r="Q150" i="1"/>
  <c r="E151" i="1"/>
  <c r="F151" i="1" s="1"/>
  <c r="G151" i="1" s="1"/>
  <c r="I151" i="1" s="1"/>
  <c r="Q151" i="1"/>
  <c r="E152" i="1"/>
  <c r="F152" i="1" s="1"/>
  <c r="G152" i="1" s="1"/>
  <c r="I152" i="1" s="1"/>
  <c r="Q152" i="1"/>
  <c r="E153" i="1"/>
  <c r="F153" i="1" s="1"/>
  <c r="G153" i="1" s="1"/>
  <c r="I153" i="1"/>
  <c r="Q153" i="1"/>
  <c r="E154" i="1"/>
  <c r="F154" i="1" s="1"/>
  <c r="G154" i="1" s="1"/>
  <c r="I154" i="1" s="1"/>
  <c r="Q154" i="1"/>
  <c r="E155" i="1"/>
  <c r="F155" i="1" s="1"/>
  <c r="G155" i="1" s="1"/>
  <c r="I155" i="1" s="1"/>
  <c r="Q155" i="1"/>
  <c r="E156" i="1"/>
  <c r="F156" i="1" s="1"/>
  <c r="G156" i="1" s="1"/>
  <c r="I156" i="1" s="1"/>
  <c r="Q156" i="1"/>
  <c r="E157" i="1"/>
  <c r="F157" i="1" s="1"/>
  <c r="G157" i="1" s="1"/>
  <c r="I157" i="1" s="1"/>
  <c r="Q157" i="1"/>
  <c r="E158" i="1"/>
  <c r="F158" i="1" s="1"/>
  <c r="G158" i="1" s="1"/>
  <c r="I158" i="1" s="1"/>
  <c r="Q158" i="1"/>
  <c r="E159" i="1"/>
  <c r="F159" i="1" s="1"/>
  <c r="G159" i="1" s="1"/>
  <c r="I159" i="1" s="1"/>
  <c r="Q159" i="1"/>
  <c r="E160" i="1"/>
  <c r="F160" i="1" s="1"/>
  <c r="G160" i="1" s="1"/>
  <c r="I160" i="1" s="1"/>
  <c r="Q160" i="1"/>
  <c r="E161" i="1"/>
  <c r="F161" i="1" s="1"/>
  <c r="G161" i="1" s="1"/>
  <c r="I161" i="1" s="1"/>
  <c r="Q161" i="1"/>
  <c r="E162" i="1"/>
  <c r="F162" i="1" s="1"/>
  <c r="G162" i="1" s="1"/>
  <c r="I162" i="1" s="1"/>
  <c r="Q162" i="1"/>
  <c r="E163" i="1"/>
  <c r="F163" i="1" s="1"/>
  <c r="G163" i="1" s="1"/>
  <c r="I163" i="1" s="1"/>
  <c r="Q163" i="1"/>
  <c r="E164" i="1"/>
  <c r="F164" i="1" s="1"/>
  <c r="G164" i="1" s="1"/>
  <c r="I164" i="1" s="1"/>
  <c r="Q164" i="1"/>
  <c r="E165" i="1"/>
  <c r="F165" i="1" s="1"/>
  <c r="G165" i="1" s="1"/>
  <c r="I165" i="1" s="1"/>
  <c r="Q165" i="1"/>
  <c r="E166" i="1"/>
  <c r="F166" i="1" s="1"/>
  <c r="G166" i="1" s="1"/>
  <c r="I166" i="1" s="1"/>
  <c r="Q166" i="1"/>
  <c r="E167" i="1"/>
  <c r="F167" i="1" s="1"/>
  <c r="G167" i="1" s="1"/>
  <c r="I167" i="1" s="1"/>
  <c r="Q167" i="1"/>
  <c r="E168" i="1"/>
  <c r="F168" i="1" s="1"/>
  <c r="G168" i="1" s="1"/>
  <c r="I168" i="1" s="1"/>
  <c r="Q168" i="1"/>
  <c r="E169" i="1"/>
  <c r="F169" i="1" s="1"/>
  <c r="G169" i="1" s="1"/>
  <c r="I169" i="1" s="1"/>
  <c r="Q169" i="1"/>
  <c r="E170" i="1"/>
  <c r="F170" i="1" s="1"/>
  <c r="G170" i="1" s="1"/>
  <c r="I170" i="1" s="1"/>
  <c r="Q170" i="1"/>
  <c r="E171" i="1"/>
  <c r="F171" i="1" s="1"/>
  <c r="G171" i="1" s="1"/>
  <c r="I171" i="1" s="1"/>
  <c r="Q171" i="1"/>
  <c r="E172" i="1"/>
  <c r="F172" i="1" s="1"/>
  <c r="G172" i="1" s="1"/>
  <c r="I172" i="1" s="1"/>
  <c r="Q172" i="1"/>
  <c r="E173" i="1"/>
  <c r="F173" i="1" s="1"/>
  <c r="G173" i="1" s="1"/>
  <c r="J173" i="1" s="1"/>
  <c r="Q173" i="1"/>
  <c r="E174" i="1"/>
  <c r="F174" i="1"/>
  <c r="G174" i="1" s="1"/>
  <c r="I174" i="1" s="1"/>
  <c r="Q174" i="1"/>
  <c r="E175" i="1"/>
  <c r="F175" i="1" s="1"/>
  <c r="G175" i="1" s="1"/>
  <c r="I175" i="1" s="1"/>
  <c r="Q175" i="1"/>
  <c r="E176" i="1"/>
  <c r="F176" i="1" s="1"/>
  <c r="G176" i="1" s="1"/>
  <c r="I176" i="1" s="1"/>
  <c r="Q176" i="1"/>
  <c r="E177" i="1"/>
  <c r="F177" i="1" s="1"/>
  <c r="G177" i="1" s="1"/>
  <c r="I177" i="1" s="1"/>
  <c r="Q177" i="1"/>
  <c r="E178" i="1"/>
  <c r="F178" i="1" s="1"/>
  <c r="G178" i="1" s="1"/>
  <c r="I178" i="1" s="1"/>
  <c r="Q178" i="1"/>
  <c r="E179" i="1"/>
  <c r="F179" i="1" s="1"/>
  <c r="G179" i="1" s="1"/>
  <c r="I179" i="1" s="1"/>
  <c r="Q179" i="1"/>
  <c r="E180" i="1"/>
  <c r="F180" i="1" s="1"/>
  <c r="G180" i="1" s="1"/>
  <c r="I180" i="1" s="1"/>
  <c r="Q180" i="1"/>
  <c r="E181" i="1"/>
  <c r="F181" i="1" s="1"/>
  <c r="G181" i="1" s="1"/>
  <c r="I181" i="1" s="1"/>
  <c r="Q181" i="1"/>
  <c r="E182" i="1"/>
  <c r="F182" i="1" s="1"/>
  <c r="G182" i="1" s="1"/>
  <c r="I182" i="1" s="1"/>
  <c r="Q182" i="1"/>
  <c r="E183" i="1"/>
  <c r="F183" i="1" s="1"/>
  <c r="G183" i="1" s="1"/>
  <c r="I183" i="1" s="1"/>
  <c r="Q183" i="1"/>
  <c r="E184" i="1"/>
  <c r="E109" i="2" s="1"/>
  <c r="Q184" i="1"/>
  <c r="E185" i="1"/>
  <c r="F185" i="1" s="1"/>
  <c r="G185" i="1" s="1"/>
  <c r="I185" i="1" s="1"/>
  <c r="Q185" i="1"/>
  <c r="E186" i="1"/>
  <c r="F186" i="1" s="1"/>
  <c r="G186" i="1" s="1"/>
  <c r="J186" i="1" s="1"/>
  <c r="Q186" i="1"/>
  <c r="E187" i="1"/>
  <c r="F187" i="1"/>
  <c r="G187" i="1" s="1"/>
  <c r="J187" i="1" s="1"/>
  <c r="Q187" i="1"/>
  <c r="E188" i="1"/>
  <c r="F188" i="1"/>
  <c r="G188" i="1" s="1"/>
  <c r="I188" i="1" s="1"/>
  <c r="Q188" i="1"/>
  <c r="E189" i="1"/>
  <c r="F189" i="1" s="1"/>
  <c r="G189" i="1" s="1"/>
  <c r="I189" i="1" s="1"/>
  <c r="Q189" i="1"/>
  <c r="E190" i="1"/>
  <c r="F190" i="1" s="1"/>
  <c r="G190" i="1" s="1"/>
  <c r="I190" i="1" s="1"/>
  <c r="Q190" i="1"/>
  <c r="E191" i="1"/>
  <c r="F191" i="1" s="1"/>
  <c r="G191" i="1" s="1"/>
  <c r="I191" i="1" s="1"/>
  <c r="Q191" i="1"/>
  <c r="E192" i="1"/>
  <c r="F192" i="1" s="1"/>
  <c r="G192" i="1" s="1"/>
  <c r="I192" i="1" s="1"/>
  <c r="Q192" i="1"/>
  <c r="E193" i="1"/>
  <c r="F193" i="1" s="1"/>
  <c r="G193" i="1" s="1"/>
  <c r="I193" i="1" s="1"/>
  <c r="Q193" i="1"/>
  <c r="E194" i="1"/>
  <c r="F194" i="1" s="1"/>
  <c r="G194" i="1" s="1"/>
  <c r="I194" i="1"/>
  <c r="Q194" i="1"/>
  <c r="E195" i="1"/>
  <c r="F195" i="1" s="1"/>
  <c r="G195" i="1" s="1"/>
  <c r="I195" i="1" s="1"/>
  <c r="Q195" i="1"/>
  <c r="E196" i="1"/>
  <c r="F196" i="1" s="1"/>
  <c r="G196" i="1" s="1"/>
  <c r="I196" i="1" s="1"/>
  <c r="Q196" i="1"/>
  <c r="E197" i="1"/>
  <c r="F197" i="1"/>
  <c r="G197" i="1" s="1"/>
  <c r="I197" i="1" s="1"/>
  <c r="Q197" i="1"/>
  <c r="E198" i="1"/>
  <c r="F198" i="1" s="1"/>
  <c r="G198" i="1" s="1"/>
  <c r="I198" i="1" s="1"/>
  <c r="Q198" i="1"/>
  <c r="E199" i="1"/>
  <c r="F199" i="1" s="1"/>
  <c r="G199" i="1" s="1"/>
  <c r="I199" i="1" s="1"/>
  <c r="Q199" i="1"/>
  <c r="E200" i="1"/>
  <c r="F200" i="1" s="1"/>
  <c r="G200" i="1" s="1"/>
  <c r="I200" i="1" s="1"/>
  <c r="Q200" i="1"/>
  <c r="E201" i="1"/>
  <c r="F201" i="1" s="1"/>
  <c r="G201" i="1" s="1"/>
  <c r="I201" i="1" s="1"/>
  <c r="Q201" i="1"/>
  <c r="E202" i="1"/>
  <c r="F202" i="1" s="1"/>
  <c r="G202" i="1" s="1"/>
  <c r="I202" i="1" s="1"/>
  <c r="Q202" i="1"/>
  <c r="E203" i="1"/>
  <c r="F203" i="1" s="1"/>
  <c r="G203" i="1" s="1"/>
  <c r="I203" i="1" s="1"/>
  <c r="Q203" i="1"/>
  <c r="E204" i="1"/>
  <c r="F204" i="1" s="1"/>
  <c r="G204" i="1" s="1"/>
  <c r="I204" i="1" s="1"/>
  <c r="Q204" i="1"/>
  <c r="E205" i="1"/>
  <c r="F205" i="1" s="1"/>
  <c r="G205" i="1" s="1"/>
  <c r="I205" i="1" s="1"/>
  <c r="Q205" i="1"/>
  <c r="E206" i="1"/>
  <c r="F206" i="1" s="1"/>
  <c r="G206" i="1" s="1"/>
  <c r="I206" i="1" s="1"/>
  <c r="Q206" i="1"/>
  <c r="E207" i="1"/>
  <c r="F207" i="1"/>
  <c r="G207" i="1" s="1"/>
  <c r="I207" i="1" s="1"/>
  <c r="Q207" i="1"/>
  <c r="E208" i="1"/>
  <c r="F208" i="1" s="1"/>
  <c r="G208" i="1" s="1"/>
  <c r="I208" i="1" s="1"/>
  <c r="Q208" i="1"/>
  <c r="E209" i="1"/>
  <c r="F209" i="1" s="1"/>
  <c r="G209" i="1" s="1"/>
  <c r="I209" i="1" s="1"/>
  <c r="Q209" i="1"/>
  <c r="E210" i="1"/>
  <c r="F210" i="1" s="1"/>
  <c r="G210" i="1" s="1"/>
  <c r="I210" i="1" s="1"/>
  <c r="Q210" i="1"/>
  <c r="E211" i="1"/>
  <c r="F211" i="1" s="1"/>
  <c r="G211" i="1" s="1"/>
  <c r="I211" i="1" s="1"/>
  <c r="Q211" i="1"/>
  <c r="E212" i="1"/>
  <c r="F212" i="1" s="1"/>
  <c r="G212" i="1" s="1"/>
  <c r="I212" i="1" s="1"/>
  <c r="Q212" i="1"/>
  <c r="E213" i="1"/>
  <c r="F213" i="1" s="1"/>
  <c r="G213" i="1" s="1"/>
  <c r="I213" i="1" s="1"/>
  <c r="Q213" i="1"/>
  <c r="E214" i="1"/>
  <c r="F214" i="1" s="1"/>
  <c r="G214" i="1" s="1"/>
  <c r="I214" i="1" s="1"/>
  <c r="Q214" i="1"/>
  <c r="E215" i="1"/>
  <c r="F215" i="1" s="1"/>
  <c r="G215" i="1" s="1"/>
  <c r="I215" i="1" s="1"/>
  <c r="Q215" i="1"/>
  <c r="E216" i="1"/>
  <c r="F216" i="1"/>
  <c r="G216" i="1" s="1"/>
  <c r="I216" i="1" s="1"/>
  <c r="Q216" i="1"/>
  <c r="E217" i="1"/>
  <c r="F217" i="1" s="1"/>
  <c r="G217" i="1" s="1"/>
  <c r="I217" i="1" s="1"/>
  <c r="Q217" i="1"/>
  <c r="E218" i="1"/>
  <c r="F218" i="1" s="1"/>
  <c r="G218" i="1"/>
  <c r="I218" i="1" s="1"/>
  <c r="Q218" i="1"/>
  <c r="E219" i="1"/>
  <c r="F219" i="1" s="1"/>
  <c r="G219" i="1" s="1"/>
  <c r="I219" i="1" s="1"/>
  <c r="Q219" i="1"/>
  <c r="E220" i="1"/>
  <c r="F220" i="1" s="1"/>
  <c r="G220" i="1" s="1"/>
  <c r="I220" i="1" s="1"/>
  <c r="Q220" i="1"/>
  <c r="E221" i="1"/>
  <c r="F221" i="1" s="1"/>
  <c r="G221" i="1" s="1"/>
  <c r="I221" i="1" s="1"/>
  <c r="Q221" i="1"/>
  <c r="E222" i="1"/>
  <c r="F222" i="1" s="1"/>
  <c r="G222" i="1" s="1"/>
  <c r="I222" i="1" s="1"/>
  <c r="Q222" i="1"/>
  <c r="E223" i="1"/>
  <c r="F223" i="1"/>
  <c r="G223" i="1" s="1"/>
  <c r="I223" i="1" s="1"/>
  <c r="Q223" i="1"/>
  <c r="E224" i="1"/>
  <c r="F224" i="1" s="1"/>
  <c r="G224" i="1" s="1"/>
  <c r="I224" i="1" s="1"/>
  <c r="Q224" i="1"/>
  <c r="E225" i="1"/>
  <c r="E150" i="2" s="1"/>
  <c r="Q225" i="1"/>
  <c r="E226" i="1"/>
  <c r="F226" i="1" s="1"/>
  <c r="G226" i="1" s="1"/>
  <c r="I226" i="1" s="1"/>
  <c r="Q226" i="1"/>
  <c r="E227" i="1"/>
  <c r="F227" i="1" s="1"/>
  <c r="G227" i="1" s="1"/>
  <c r="I227" i="1" s="1"/>
  <c r="Q227" i="1"/>
  <c r="E228" i="1"/>
  <c r="F228" i="1" s="1"/>
  <c r="G228" i="1" s="1"/>
  <c r="I228" i="1" s="1"/>
  <c r="Q228" i="1"/>
  <c r="E229" i="1"/>
  <c r="F229" i="1" s="1"/>
  <c r="G229" i="1" s="1"/>
  <c r="I229" i="1" s="1"/>
  <c r="Q229" i="1"/>
  <c r="E230" i="1"/>
  <c r="F230" i="1" s="1"/>
  <c r="G230" i="1" s="1"/>
  <c r="I230" i="1" s="1"/>
  <c r="Q230" i="1"/>
  <c r="E231" i="1"/>
  <c r="F231" i="1"/>
  <c r="G231" i="1" s="1"/>
  <c r="I231" i="1" s="1"/>
  <c r="Q231" i="1"/>
  <c r="E232" i="1"/>
  <c r="F232" i="1" s="1"/>
  <c r="G232" i="1" s="1"/>
  <c r="I232" i="1" s="1"/>
  <c r="Q232" i="1"/>
  <c r="E233" i="1"/>
  <c r="F233" i="1" s="1"/>
  <c r="G233" i="1" s="1"/>
  <c r="I233" i="1" s="1"/>
  <c r="Q233" i="1"/>
  <c r="E234" i="1"/>
  <c r="F234" i="1" s="1"/>
  <c r="G234" i="1" s="1"/>
  <c r="I234" i="1" s="1"/>
  <c r="Q234" i="1"/>
  <c r="E235" i="1"/>
  <c r="F235" i="1" s="1"/>
  <c r="G235" i="1" s="1"/>
  <c r="I235" i="1" s="1"/>
  <c r="Q235" i="1"/>
  <c r="E236" i="1"/>
  <c r="F236" i="1" s="1"/>
  <c r="G236" i="1" s="1"/>
  <c r="I236" i="1" s="1"/>
  <c r="Q236" i="1"/>
  <c r="E237" i="1"/>
  <c r="F237" i="1" s="1"/>
  <c r="G237" i="1" s="1"/>
  <c r="I237" i="1" s="1"/>
  <c r="Q237" i="1"/>
  <c r="E238" i="1"/>
  <c r="F238" i="1" s="1"/>
  <c r="G238" i="1" s="1"/>
  <c r="I238" i="1" s="1"/>
  <c r="Q238" i="1"/>
  <c r="E239" i="1"/>
  <c r="F239" i="1" s="1"/>
  <c r="G239" i="1" s="1"/>
  <c r="I239" i="1" s="1"/>
  <c r="Q239" i="1"/>
  <c r="E240" i="1"/>
  <c r="F240" i="1" s="1"/>
  <c r="G240" i="1" s="1"/>
  <c r="I240" i="1" s="1"/>
  <c r="Q240" i="1"/>
  <c r="E241" i="1"/>
  <c r="F241" i="1" s="1"/>
  <c r="G241" i="1" s="1"/>
  <c r="I241" i="1" s="1"/>
  <c r="Q241" i="1"/>
  <c r="E242" i="1"/>
  <c r="F242" i="1"/>
  <c r="G242" i="1" s="1"/>
  <c r="I242" i="1" s="1"/>
  <c r="Q242" i="1"/>
  <c r="E243" i="1"/>
  <c r="F243" i="1" s="1"/>
  <c r="G243" i="1" s="1"/>
  <c r="I243" i="1" s="1"/>
  <c r="Q243" i="1"/>
  <c r="E244" i="1"/>
  <c r="F244" i="1" s="1"/>
  <c r="G244" i="1" s="1"/>
  <c r="I244" i="1" s="1"/>
  <c r="Q244" i="1"/>
  <c r="E245" i="1"/>
  <c r="F245" i="1" s="1"/>
  <c r="G245" i="1" s="1"/>
  <c r="I245" i="1" s="1"/>
  <c r="Q245" i="1"/>
  <c r="E246" i="1"/>
  <c r="F246" i="1" s="1"/>
  <c r="G246" i="1" s="1"/>
  <c r="I246" i="1" s="1"/>
  <c r="Q246" i="1"/>
  <c r="E247" i="1"/>
  <c r="F247" i="1" s="1"/>
  <c r="G247" i="1" s="1"/>
  <c r="I247" i="1" s="1"/>
  <c r="Q247" i="1"/>
  <c r="E248" i="1"/>
  <c r="F248" i="1" s="1"/>
  <c r="G248" i="1" s="1"/>
  <c r="I248" i="1" s="1"/>
  <c r="Q248" i="1"/>
  <c r="E249" i="1"/>
  <c r="F249" i="1"/>
  <c r="G249" i="1" s="1"/>
  <c r="I249" i="1" s="1"/>
  <c r="Q249" i="1"/>
  <c r="E250" i="1"/>
  <c r="F250" i="1" s="1"/>
  <c r="G250" i="1" s="1"/>
  <c r="I250" i="1" s="1"/>
  <c r="Q250" i="1"/>
  <c r="E251" i="1"/>
  <c r="F251" i="1" s="1"/>
  <c r="G251" i="1" s="1"/>
  <c r="I251" i="1" s="1"/>
  <c r="Q251" i="1"/>
  <c r="E252" i="1"/>
  <c r="F252" i="1" s="1"/>
  <c r="G252" i="1" s="1"/>
  <c r="I252" i="1" s="1"/>
  <c r="Q252" i="1"/>
  <c r="E253" i="1"/>
  <c r="F253" i="1" s="1"/>
  <c r="G253" i="1" s="1"/>
  <c r="I253" i="1" s="1"/>
  <c r="Q253" i="1"/>
  <c r="E254" i="1"/>
  <c r="F254" i="1" s="1"/>
  <c r="G254" i="1" s="1"/>
  <c r="I254" i="1" s="1"/>
  <c r="Q254" i="1"/>
  <c r="E255" i="1"/>
  <c r="F255" i="1" s="1"/>
  <c r="G255" i="1" s="1"/>
  <c r="I255" i="1" s="1"/>
  <c r="Q255" i="1"/>
  <c r="E256" i="1"/>
  <c r="F256" i="1"/>
  <c r="G256" i="1" s="1"/>
  <c r="I256" i="1" s="1"/>
  <c r="Q256" i="1"/>
  <c r="E257" i="1"/>
  <c r="F257" i="1" s="1"/>
  <c r="G257" i="1" s="1"/>
  <c r="I257" i="1" s="1"/>
  <c r="Q257" i="1"/>
  <c r="E258" i="1"/>
  <c r="F258" i="1" s="1"/>
  <c r="G258" i="1" s="1"/>
  <c r="I258" i="1" s="1"/>
  <c r="Q258" i="1"/>
  <c r="E259" i="1"/>
  <c r="F259" i="1"/>
  <c r="G259" i="1" s="1"/>
  <c r="I259" i="1" s="1"/>
  <c r="Q259" i="1"/>
  <c r="E260" i="1"/>
  <c r="F260" i="1" s="1"/>
  <c r="G260" i="1" s="1"/>
  <c r="I260" i="1" s="1"/>
  <c r="Q260" i="1"/>
  <c r="E261" i="1"/>
  <c r="F261" i="1" s="1"/>
  <c r="G261" i="1" s="1"/>
  <c r="I261" i="1" s="1"/>
  <c r="Q261" i="1"/>
  <c r="E262" i="1"/>
  <c r="F262" i="1" s="1"/>
  <c r="G262" i="1" s="1"/>
  <c r="I262" i="1" s="1"/>
  <c r="Q262" i="1"/>
  <c r="E263" i="1"/>
  <c r="F263" i="1"/>
  <c r="G263" i="1" s="1"/>
  <c r="I263" i="1" s="1"/>
  <c r="Q263" i="1"/>
  <c r="E264" i="1"/>
  <c r="F264" i="1"/>
  <c r="G264" i="1" s="1"/>
  <c r="I264" i="1" s="1"/>
  <c r="Q264" i="1"/>
  <c r="E265" i="1"/>
  <c r="F265" i="1" s="1"/>
  <c r="G265" i="1" s="1"/>
  <c r="I265" i="1" s="1"/>
  <c r="Q265" i="1"/>
  <c r="E266" i="1"/>
  <c r="F266" i="1" s="1"/>
  <c r="G266" i="1" s="1"/>
  <c r="I266" i="1" s="1"/>
  <c r="Q266" i="1"/>
  <c r="E267" i="1"/>
  <c r="F267" i="1" s="1"/>
  <c r="G267" i="1" s="1"/>
  <c r="I267" i="1" s="1"/>
  <c r="Q267" i="1"/>
  <c r="E268" i="1"/>
  <c r="F268" i="1" s="1"/>
  <c r="G268" i="1" s="1"/>
  <c r="I268" i="1" s="1"/>
  <c r="Q268" i="1"/>
  <c r="E269" i="1"/>
  <c r="F269" i="1" s="1"/>
  <c r="G269" i="1" s="1"/>
  <c r="I269" i="1" s="1"/>
  <c r="Q269" i="1"/>
  <c r="E270" i="1"/>
  <c r="F270" i="1" s="1"/>
  <c r="G270" i="1" s="1"/>
  <c r="I270" i="1" s="1"/>
  <c r="Q270" i="1"/>
  <c r="E271" i="1"/>
  <c r="F271" i="1" s="1"/>
  <c r="G271" i="1" s="1"/>
  <c r="I271" i="1" s="1"/>
  <c r="Q271" i="1"/>
  <c r="E272" i="1"/>
  <c r="F272" i="1" s="1"/>
  <c r="G272" i="1" s="1"/>
  <c r="I272" i="1" s="1"/>
  <c r="Q272" i="1"/>
  <c r="E273" i="1"/>
  <c r="F273" i="1" s="1"/>
  <c r="G273" i="1" s="1"/>
  <c r="I273" i="1" s="1"/>
  <c r="Q273" i="1"/>
  <c r="E274" i="1"/>
  <c r="F274" i="1" s="1"/>
  <c r="G274" i="1" s="1"/>
  <c r="I274" i="1" s="1"/>
  <c r="Q274" i="1"/>
  <c r="E275" i="1"/>
  <c r="F275" i="1" s="1"/>
  <c r="G275" i="1" s="1"/>
  <c r="I275" i="1" s="1"/>
  <c r="Q275" i="1"/>
  <c r="E276" i="1"/>
  <c r="F276" i="1" s="1"/>
  <c r="G276" i="1" s="1"/>
  <c r="I276" i="1" s="1"/>
  <c r="Q276" i="1"/>
  <c r="E277" i="1"/>
  <c r="F277" i="1" s="1"/>
  <c r="G277" i="1" s="1"/>
  <c r="I277" i="1" s="1"/>
  <c r="Q277" i="1"/>
  <c r="E278" i="1"/>
  <c r="F278" i="1" s="1"/>
  <c r="G278" i="1" s="1"/>
  <c r="I278" i="1" s="1"/>
  <c r="Q278" i="1"/>
  <c r="E279" i="1"/>
  <c r="F279" i="1"/>
  <c r="G279" i="1" s="1"/>
  <c r="I279" i="1" s="1"/>
  <c r="Q279" i="1"/>
  <c r="E280" i="1"/>
  <c r="F280" i="1" s="1"/>
  <c r="G280" i="1" s="1"/>
  <c r="I280" i="1" s="1"/>
  <c r="Q280" i="1"/>
  <c r="E281" i="1"/>
  <c r="F281" i="1" s="1"/>
  <c r="Q281" i="1"/>
  <c r="E282" i="1"/>
  <c r="F282" i="1" s="1"/>
  <c r="G282" i="1" s="1"/>
  <c r="I282" i="1" s="1"/>
  <c r="Q282" i="1"/>
  <c r="E283" i="1"/>
  <c r="F283" i="1" s="1"/>
  <c r="G283" i="1" s="1"/>
  <c r="I283" i="1" s="1"/>
  <c r="Q283" i="1"/>
  <c r="E284" i="1"/>
  <c r="F284" i="1" s="1"/>
  <c r="G284" i="1" s="1"/>
  <c r="I284" i="1" s="1"/>
  <c r="Q284" i="1"/>
  <c r="E285" i="1"/>
  <c r="F285" i="1" s="1"/>
  <c r="G285" i="1" s="1"/>
  <c r="I285" i="1" s="1"/>
  <c r="Q285" i="1"/>
  <c r="E286" i="1"/>
  <c r="F286" i="1" s="1"/>
  <c r="G286" i="1" s="1"/>
  <c r="I286" i="1" s="1"/>
  <c r="Q286" i="1"/>
  <c r="E287" i="1"/>
  <c r="F287" i="1" s="1"/>
  <c r="G287" i="1" s="1"/>
  <c r="I287" i="1" s="1"/>
  <c r="Q287" i="1"/>
  <c r="E288" i="1"/>
  <c r="F288" i="1" s="1"/>
  <c r="G288" i="1" s="1"/>
  <c r="I288" i="1" s="1"/>
  <c r="Q288" i="1"/>
  <c r="E289" i="1"/>
  <c r="F289" i="1"/>
  <c r="G289" i="1" s="1"/>
  <c r="I289" i="1" s="1"/>
  <c r="Q289" i="1"/>
  <c r="E290" i="1"/>
  <c r="F290" i="1" s="1"/>
  <c r="G290" i="1" s="1"/>
  <c r="I290" i="1" s="1"/>
  <c r="Q290" i="1"/>
  <c r="E291" i="1"/>
  <c r="F291" i="1" s="1"/>
  <c r="G291" i="1" s="1"/>
  <c r="I291" i="1" s="1"/>
  <c r="Q291" i="1"/>
  <c r="E292" i="1"/>
  <c r="F292" i="1"/>
  <c r="G292" i="1" s="1"/>
  <c r="I292" i="1" s="1"/>
  <c r="Q292" i="1"/>
  <c r="E293" i="1"/>
  <c r="F293" i="1" s="1"/>
  <c r="G293" i="1" s="1"/>
  <c r="I293" i="1" s="1"/>
  <c r="Q293" i="1"/>
  <c r="E294" i="1"/>
  <c r="F294" i="1" s="1"/>
  <c r="G294" i="1" s="1"/>
  <c r="I294" i="1" s="1"/>
  <c r="Q294" i="1"/>
  <c r="E295" i="1"/>
  <c r="F295" i="1" s="1"/>
  <c r="G295" i="1" s="1"/>
  <c r="I295" i="1" s="1"/>
  <c r="Q295" i="1"/>
  <c r="E296" i="1"/>
  <c r="F296" i="1" s="1"/>
  <c r="G296" i="1" s="1"/>
  <c r="I296" i="1" s="1"/>
  <c r="Q296" i="1"/>
  <c r="E297" i="1"/>
  <c r="F297" i="1" s="1"/>
  <c r="G297" i="1" s="1"/>
  <c r="I297" i="1" s="1"/>
  <c r="Q297" i="1"/>
  <c r="E298" i="1"/>
  <c r="F298" i="1" s="1"/>
  <c r="G298" i="1" s="1"/>
  <c r="I298" i="1" s="1"/>
  <c r="Q298" i="1"/>
  <c r="E299" i="1"/>
  <c r="F299" i="1"/>
  <c r="G299" i="1" s="1"/>
  <c r="I299" i="1" s="1"/>
  <c r="Q299" i="1"/>
  <c r="E300" i="1"/>
  <c r="F300" i="1" s="1"/>
  <c r="G300" i="1" s="1"/>
  <c r="I300" i="1" s="1"/>
  <c r="Q300" i="1"/>
  <c r="E301" i="1"/>
  <c r="F301" i="1" s="1"/>
  <c r="G301" i="1" s="1"/>
  <c r="I301" i="1" s="1"/>
  <c r="Q301" i="1"/>
  <c r="E302" i="1"/>
  <c r="F302" i="1" s="1"/>
  <c r="G302" i="1" s="1"/>
  <c r="I302" i="1" s="1"/>
  <c r="Q302" i="1"/>
  <c r="E303" i="1"/>
  <c r="F303" i="1" s="1"/>
  <c r="G303" i="1" s="1"/>
  <c r="I303" i="1" s="1"/>
  <c r="Q303" i="1"/>
  <c r="E304" i="1"/>
  <c r="F304" i="1" s="1"/>
  <c r="G304" i="1" s="1"/>
  <c r="I304" i="1" s="1"/>
  <c r="Q304" i="1"/>
  <c r="E305" i="1"/>
  <c r="F305" i="1" s="1"/>
  <c r="G305" i="1" s="1"/>
  <c r="I305" i="1" s="1"/>
  <c r="Q305" i="1"/>
  <c r="E306" i="1"/>
  <c r="F306" i="1" s="1"/>
  <c r="G306" i="1" s="1"/>
  <c r="I306" i="1" s="1"/>
  <c r="Q306" i="1"/>
  <c r="E307" i="1"/>
  <c r="F307" i="1" s="1"/>
  <c r="G307" i="1" s="1"/>
  <c r="I307" i="1" s="1"/>
  <c r="Q307" i="1"/>
  <c r="E308" i="1"/>
  <c r="F308" i="1" s="1"/>
  <c r="G308" i="1" s="1"/>
  <c r="I308" i="1" s="1"/>
  <c r="Q308" i="1"/>
  <c r="E309" i="1"/>
  <c r="F309" i="1"/>
  <c r="G309" i="1" s="1"/>
  <c r="I309" i="1" s="1"/>
  <c r="Q309" i="1"/>
  <c r="E310" i="1"/>
  <c r="F310" i="1" s="1"/>
  <c r="G310" i="1" s="1"/>
  <c r="I310" i="1" s="1"/>
  <c r="Q310" i="1"/>
  <c r="E311" i="1"/>
  <c r="F311" i="1" s="1"/>
  <c r="G311" i="1" s="1"/>
  <c r="I311" i="1" s="1"/>
  <c r="Q311" i="1"/>
  <c r="E312" i="1"/>
  <c r="F312" i="1" s="1"/>
  <c r="G312" i="1" s="1"/>
  <c r="I312" i="1" s="1"/>
  <c r="Q312" i="1"/>
  <c r="E313" i="1"/>
  <c r="F313" i="1" s="1"/>
  <c r="G313" i="1" s="1"/>
  <c r="I313" i="1" s="1"/>
  <c r="Q313" i="1"/>
  <c r="E314" i="1"/>
  <c r="F314" i="1"/>
  <c r="G314" i="1" s="1"/>
  <c r="I314" i="1" s="1"/>
  <c r="Q314" i="1"/>
  <c r="E315" i="1"/>
  <c r="F315" i="1" s="1"/>
  <c r="G315" i="1" s="1"/>
  <c r="I315" i="1" s="1"/>
  <c r="Q315" i="1"/>
  <c r="E316" i="1"/>
  <c r="F316" i="1" s="1"/>
  <c r="G316" i="1" s="1"/>
  <c r="Q316" i="1"/>
  <c r="E317" i="1"/>
  <c r="F317" i="1" s="1"/>
  <c r="G317" i="1" s="1"/>
  <c r="I317" i="1" s="1"/>
  <c r="Q317" i="1"/>
  <c r="E318" i="1"/>
  <c r="F318" i="1" s="1"/>
  <c r="G318" i="1" s="1"/>
  <c r="I318" i="1" s="1"/>
  <c r="Q318" i="1"/>
  <c r="E319" i="1"/>
  <c r="F319" i="1" s="1"/>
  <c r="G319" i="1" s="1"/>
  <c r="I319" i="1" s="1"/>
  <c r="Q319" i="1"/>
  <c r="E320" i="1"/>
  <c r="F320" i="1" s="1"/>
  <c r="G320" i="1" s="1"/>
  <c r="I320" i="1" s="1"/>
  <c r="Q320" i="1"/>
  <c r="E321" i="1"/>
  <c r="F321" i="1"/>
  <c r="G321" i="1" s="1"/>
  <c r="I321" i="1" s="1"/>
  <c r="Q321" i="1"/>
  <c r="E322" i="1"/>
  <c r="F322" i="1" s="1"/>
  <c r="G322" i="1" s="1"/>
  <c r="I322" i="1" s="1"/>
  <c r="Q322" i="1"/>
  <c r="E323" i="1"/>
  <c r="F323" i="1" s="1"/>
  <c r="G323" i="1" s="1"/>
  <c r="I323" i="1" s="1"/>
  <c r="Q323" i="1"/>
  <c r="E324" i="1"/>
  <c r="F324" i="1" s="1"/>
  <c r="G324" i="1" s="1"/>
  <c r="I324" i="1" s="1"/>
  <c r="Q324" i="1"/>
  <c r="E325" i="1"/>
  <c r="F325" i="1" s="1"/>
  <c r="G325" i="1" s="1"/>
  <c r="I325" i="1" s="1"/>
  <c r="Q325" i="1"/>
  <c r="E326" i="1"/>
  <c r="F326" i="1"/>
  <c r="G326" i="1" s="1"/>
  <c r="I326" i="1" s="1"/>
  <c r="Q326" i="1"/>
  <c r="E327" i="1"/>
  <c r="F327" i="1" s="1"/>
  <c r="Q327" i="1"/>
  <c r="E328" i="1"/>
  <c r="F328" i="1"/>
  <c r="G328" i="1" s="1"/>
  <c r="I328" i="1" s="1"/>
  <c r="Q328" i="1"/>
  <c r="E329" i="1"/>
  <c r="F329" i="1" s="1"/>
  <c r="G329" i="1" s="1"/>
  <c r="K329" i="1" s="1"/>
  <c r="Q329" i="1"/>
  <c r="E330" i="1"/>
  <c r="F330" i="1" s="1"/>
  <c r="G330" i="1" s="1"/>
  <c r="K330" i="1" s="1"/>
  <c r="Q330" i="1"/>
  <c r="E331" i="1"/>
  <c r="F331" i="1" s="1"/>
  <c r="G331" i="1" s="1"/>
  <c r="K331" i="1" s="1"/>
  <c r="Q331" i="1"/>
  <c r="E332" i="1"/>
  <c r="F332" i="1" s="1"/>
  <c r="G332" i="1" s="1"/>
  <c r="K332" i="1" s="1"/>
  <c r="Q332" i="1"/>
  <c r="E333" i="1"/>
  <c r="F333" i="1" s="1"/>
  <c r="G333" i="1" s="1"/>
  <c r="K333" i="1" s="1"/>
  <c r="Q333" i="1"/>
  <c r="E334" i="1"/>
  <c r="F334" i="1" s="1"/>
  <c r="G334" i="1" s="1"/>
  <c r="K334" i="1" s="1"/>
  <c r="Q334" i="1"/>
  <c r="E335" i="1"/>
  <c r="F335" i="1" s="1"/>
  <c r="G335" i="1" s="1"/>
  <c r="K335" i="1" s="1"/>
  <c r="Q335" i="1"/>
  <c r="E336" i="1"/>
  <c r="F336" i="1" s="1"/>
  <c r="U336" i="1" s="1"/>
  <c r="Q336" i="1"/>
  <c r="E337" i="1"/>
  <c r="F337" i="1" s="1"/>
  <c r="G337" i="1" s="1"/>
  <c r="K337" i="1" s="1"/>
  <c r="Q337" i="1"/>
  <c r="E338" i="1"/>
  <c r="F338" i="1" s="1"/>
  <c r="G338" i="1" s="1"/>
  <c r="K338" i="1" s="1"/>
  <c r="Q338" i="1"/>
  <c r="E339" i="1"/>
  <c r="F339" i="1" s="1"/>
  <c r="G339" i="1" s="1"/>
  <c r="K339" i="1" s="1"/>
  <c r="Q339" i="1"/>
  <c r="E340" i="1"/>
  <c r="F340" i="1" s="1"/>
  <c r="G340" i="1" s="1"/>
  <c r="K340" i="1" s="1"/>
  <c r="Q340" i="1"/>
  <c r="E341" i="1"/>
  <c r="F341" i="1" s="1"/>
  <c r="G341" i="1" s="1"/>
  <c r="K341" i="1" s="1"/>
  <c r="Q341" i="1"/>
  <c r="E342" i="1"/>
  <c r="F342" i="1" s="1"/>
  <c r="G342" i="1" s="1"/>
  <c r="K342" i="1" s="1"/>
  <c r="Q342" i="1"/>
  <c r="E343" i="1"/>
  <c r="F343" i="1" s="1"/>
  <c r="G343" i="1" s="1"/>
  <c r="K343" i="1" s="1"/>
  <c r="Q343" i="1"/>
  <c r="E344" i="1"/>
  <c r="F344" i="1" s="1"/>
  <c r="G344" i="1" s="1"/>
  <c r="K344" i="1" s="1"/>
  <c r="Q344" i="1"/>
  <c r="E345" i="1"/>
  <c r="F345" i="1" s="1"/>
  <c r="G345" i="1" s="1"/>
  <c r="K345" i="1" s="1"/>
  <c r="Q345" i="1"/>
  <c r="E346" i="1"/>
  <c r="E236" i="2" s="1"/>
  <c r="Q346" i="1"/>
  <c r="E347" i="1"/>
  <c r="F347" i="1" s="1"/>
  <c r="G347" i="1" s="1"/>
  <c r="K347" i="1" s="1"/>
  <c r="Q347" i="1"/>
  <c r="E348" i="1"/>
  <c r="F348" i="1" s="1"/>
  <c r="G348" i="1" s="1"/>
  <c r="K348" i="1" s="1"/>
  <c r="Q348" i="1"/>
  <c r="E349" i="1"/>
  <c r="F349" i="1" s="1"/>
  <c r="G349" i="1" s="1"/>
  <c r="K349" i="1" s="1"/>
  <c r="Q349" i="1"/>
  <c r="E350" i="1"/>
  <c r="F350" i="1" s="1"/>
  <c r="G350" i="1" s="1"/>
  <c r="K350" i="1" s="1"/>
  <c r="Q350" i="1"/>
  <c r="E351" i="1"/>
  <c r="F351" i="1" s="1"/>
  <c r="G351" i="1" s="1"/>
  <c r="K351" i="1" s="1"/>
  <c r="Q351" i="1"/>
  <c r="E352" i="1"/>
  <c r="F352" i="1" s="1"/>
  <c r="G352" i="1" s="1"/>
  <c r="K352" i="1" s="1"/>
  <c r="Q352" i="1"/>
  <c r="E353" i="1"/>
  <c r="F353" i="1" s="1"/>
  <c r="G353" i="1" s="1"/>
  <c r="K353" i="1" s="1"/>
  <c r="Q353" i="1"/>
  <c r="E354" i="1"/>
  <c r="F354" i="1" s="1"/>
  <c r="G354" i="1" s="1"/>
  <c r="K354" i="1" s="1"/>
  <c r="Q354" i="1"/>
  <c r="E355" i="1"/>
  <c r="F355" i="1" s="1"/>
  <c r="G355" i="1" s="1"/>
  <c r="K355" i="1" s="1"/>
  <c r="Q355" i="1"/>
  <c r="E356" i="1"/>
  <c r="F356" i="1" s="1"/>
  <c r="G356" i="1" s="1"/>
  <c r="J356" i="1" s="1"/>
  <c r="Q356" i="1"/>
  <c r="E357" i="1"/>
  <c r="F357" i="1" s="1"/>
  <c r="G357" i="1" s="1"/>
  <c r="K357" i="1" s="1"/>
  <c r="Q357" i="1"/>
  <c r="E358" i="1"/>
  <c r="F358" i="1" s="1"/>
  <c r="G358" i="1" s="1"/>
  <c r="K358" i="1" s="1"/>
  <c r="Q358" i="1"/>
  <c r="E359" i="1"/>
  <c r="F359" i="1" s="1"/>
  <c r="G359" i="1" s="1"/>
  <c r="K359" i="1" s="1"/>
  <c r="Q359" i="1"/>
  <c r="E360" i="1"/>
  <c r="F360" i="1" s="1"/>
  <c r="G360" i="1" s="1"/>
  <c r="K360" i="1" s="1"/>
  <c r="Q360" i="1"/>
  <c r="E361" i="1"/>
  <c r="F361" i="1"/>
  <c r="G361" i="1" s="1"/>
  <c r="K361" i="1" s="1"/>
  <c r="Q361" i="1"/>
  <c r="E362" i="1"/>
  <c r="F362" i="1"/>
  <c r="G362" i="1" s="1"/>
  <c r="K362" i="1" s="1"/>
  <c r="Q362" i="1"/>
  <c r="E363" i="1"/>
  <c r="F363" i="1" s="1"/>
  <c r="G363" i="1" s="1"/>
  <c r="K363" i="1" s="1"/>
  <c r="Q363" i="1"/>
  <c r="E364" i="1"/>
  <c r="F364" i="1" s="1"/>
  <c r="G364" i="1" s="1"/>
  <c r="K364" i="1" s="1"/>
  <c r="Q364" i="1"/>
  <c r="E365" i="1"/>
  <c r="F365" i="1" s="1"/>
  <c r="G365" i="1" s="1"/>
  <c r="K365" i="1" s="1"/>
  <c r="Q365" i="1"/>
  <c r="E366" i="1"/>
  <c r="F366" i="1" s="1"/>
  <c r="G366" i="1" s="1"/>
  <c r="K366" i="1" s="1"/>
  <c r="Q366" i="1"/>
  <c r="E367" i="1"/>
  <c r="F367" i="1" s="1"/>
  <c r="G367" i="1" s="1"/>
  <c r="K367" i="1" s="1"/>
  <c r="Q367" i="1"/>
  <c r="E368" i="1"/>
  <c r="F368" i="1" s="1"/>
  <c r="G368" i="1" s="1"/>
  <c r="K368" i="1" s="1"/>
  <c r="Q368" i="1"/>
  <c r="E369" i="1"/>
  <c r="F369" i="1" s="1"/>
  <c r="G369" i="1" s="1"/>
  <c r="J369" i="1" s="1"/>
  <c r="Q369" i="1"/>
  <c r="E370" i="1"/>
  <c r="F370" i="1" s="1"/>
  <c r="G370" i="1" s="1"/>
  <c r="K370" i="1" s="1"/>
  <c r="Q370" i="1"/>
  <c r="E371" i="1"/>
  <c r="F371" i="1"/>
  <c r="G371" i="1" s="1"/>
  <c r="K371" i="1" s="1"/>
  <c r="Q371" i="1"/>
  <c r="E372" i="1"/>
  <c r="F372" i="1" s="1"/>
  <c r="G372" i="1" s="1"/>
  <c r="K372" i="1" s="1"/>
  <c r="Q372" i="1"/>
  <c r="E373" i="1"/>
  <c r="F373" i="1" s="1"/>
  <c r="G373" i="1" s="1"/>
  <c r="K373" i="1" s="1"/>
  <c r="Q373" i="1"/>
  <c r="E374" i="1"/>
  <c r="F374" i="1" s="1"/>
  <c r="G374" i="1" s="1"/>
  <c r="K374" i="1" s="1"/>
  <c r="Q374" i="1"/>
  <c r="E375" i="1"/>
  <c r="F375" i="1" s="1"/>
  <c r="G375" i="1" s="1"/>
  <c r="K375" i="1" s="1"/>
  <c r="Q375" i="1"/>
  <c r="E376" i="1"/>
  <c r="F376" i="1" s="1"/>
  <c r="G376" i="1" s="1"/>
  <c r="K376" i="1" s="1"/>
  <c r="Q376" i="1"/>
  <c r="E377" i="1"/>
  <c r="F377" i="1" s="1"/>
  <c r="G377" i="1" s="1"/>
  <c r="K377" i="1" s="1"/>
  <c r="Q377" i="1"/>
  <c r="E378" i="1"/>
  <c r="F378" i="1" s="1"/>
  <c r="G378" i="1" s="1"/>
  <c r="J378" i="1" s="1"/>
  <c r="Q378" i="1"/>
  <c r="E379" i="1"/>
  <c r="F379" i="1" s="1"/>
  <c r="G379" i="1" s="1"/>
  <c r="K379" i="1" s="1"/>
  <c r="Q379" i="1"/>
  <c r="E380" i="1"/>
  <c r="E263" i="2" s="1"/>
  <c r="Q380" i="1"/>
  <c r="E381" i="1"/>
  <c r="F381" i="1" s="1"/>
  <c r="G381" i="1" s="1"/>
  <c r="K381" i="1" s="1"/>
  <c r="Q381" i="1"/>
  <c r="E382" i="1"/>
  <c r="F382" i="1" s="1"/>
  <c r="G382" i="1" s="1"/>
  <c r="K382" i="1" s="1"/>
  <c r="Q382" i="1"/>
  <c r="E383" i="1"/>
  <c r="F383" i="1" s="1"/>
  <c r="G383" i="1" s="1"/>
  <c r="K383" i="1" s="1"/>
  <c r="Q383" i="1"/>
  <c r="E384" i="1"/>
  <c r="F384" i="1" s="1"/>
  <c r="G384" i="1" s="1"/>
  <c r="J384" i="1" s="1"/>
  <c r="Q384" i="1"/>
  <c r="E385" i="1"/>
  <c r="F385" i="1"/>
  <c r="G385" i="1" s="1"/>
  <c r="K385" i="1" s="1"/>
  <c r="Q385" i="1"/>
  <c r="E386" i="1"/>
  <c r="F386" i="1"/>
  <c r="G386" i="1" s="1"/>
  <c r="K386" i="1" s="1"/>
  <c r="Q386" i="1"/>
  <c r="E387" i="1"/>
  <c r="F387" i="1"/>
  <c r="G387" i="1" s="1"/>
  <c r="K387" i="1" s="1"/>
  <c r="Q387" i="1"/>
  <c r="E388" i="1"/>
  <c r="F388" i="1" s="1"/>
  <c r="G388" i="1" s="1"/>
  <c r="K388" i="1" s="1"/>
  <c r="Q388" i="1"/>
  <c r="E389" i="1"/>
  <c r="F389" i="1" s="1"/>
  <c r="G389" i="1" s="1"/>
  <c r="K389" i="1" s="1"/>
  <c r="Q389" i="1"/>
  <c r="E390" i="1"/>
  <c r="F390" i="1" s="1"/>
  <c r="G390" i="1" s="1"/>
  <c r="K390" i="1" s="1"/>
  <c r="Q390" i="1"/>
  <c r="E391" i="1"/>
  <c r="F391" i="1" s="1"/>
  <c r="G391" i="1" s="1"/>
  <c r="K391" i="1" s="1"/>
  <c r="Q391" i="1"/>
  <c r="E392" i="1"/>
  <c r="F392" i="1" s="1"/>
  <c r="G392" i="1" s="1"/>
  <c r="K392" i="1" s="1"/>
  <c r="Q392" i="1"/>
  <c r="E393" i="1"/>
  <c r="F393" i="1" s="1"/>
  <c r="G393" i="1" s="1"/>
  <c r="K393" i="1" s="1"/>
  <c r="Q393" i="1"/>
  <c r="E394" i="1"/>
  <c r="F394" i="1" s="1"/>
  <c r="G394" i="1" s="1"/>
  <c r="K394" i="1" s="1"/>
  <c r="Q394" i="1"/>
  <c r="E407" i="1"/>
  <c r="F407" i="1" s="1"/>
  <c r="G407" i="1" s="1"/>
  <c r="K407" i="1" s="1"/>
  <c r="Q407" i="1"/>
  <c r="E397" i="1"/>
  <c r="F397" i="1" s="1"/>
  <c r="G397" i="1" s="1"/>
  <c r="K397" i="1" s="1"/>
  <c r="Q397" i="1"/>
  <c r="E398" i="1"/>
  <c r="F398" i="1" s="1"/>
  <c r="G398" i="1" s="1"/>
  <c r="K398" i="1" s="1"/>
  <c r="Q398" i="1"/>
  <c r="E399" i="1"/>
  <c r="F399" i="1" s="1"/>
  <c r="G399" i="1" s="1"/>
  <c r="K399" i="1" s="1"/>
  <c r="Q399" i="1"/>
  <c r="E406" i="1"/>
  <c r="F406" i="1" s="1"/>
  <c r="G406" i="1" s="1"/>
  <c r="K406" i="1" s="1"/>
  <c r="Q406" i="1"/>
  <c r="E408" i="1"/>
  <c r="F408" i="1" s="1"/>
  <c r="G408" i="1" s="1"/>
  <c r="K408" i="1" s="1"/>
  <c r="Q408" i="1"/>
  <c r="E409" i="1"/>
  <c r="F409" i="1"/>
  <c r="G409" i="1" s="1"/>
  <c r="K409" i="1" s="1"/>
  <c r="Q409" i="1"/>
  <c r="E410" i="1"/>
  <c r="F410" i="1" s="1"/>
  <c r="G410" i="1" s="1"/>
  <c r="K410" i="1" s="1"/>
  <c r="Q410" i="1"/>
  <c r="E412" i="1"/>
  <c r="F412" i="1" s="1"/>
  <c r="G412" i="1" s="1"/>
  <c r="K412" i="1" s="1"/>
  <c r="Q412" i="1"/>
  <c r="E413" i="1"/>
  <c r="F413" i="1"/>
  <c r="G413" i="1" s="1"/>
  <c r="K413" i="1" s="1"/>
  <c r="Q413" i="1"/>
  <c r="E395" i="1"/>
  <c r="F395" i="1" s="1"/>
  <c r="G395" i="1" s="1"/>
  <c r="K395" i="1" s="1"/>
  <c r="Q395" i="1"/>
  <c r="E396" i="1"/>
  <c r="F396" i="1" s="1"/>
  <c r="G396" i="1" s="1"/>
  <c r="K396" i="1" s="1"/>
  <c r="Q396" i="1"/>
  <c r="A11" i="2"/>
  <c r="C11" i="2"/>
  <c r="D11" i="2"/>
  <c r="E11" i="2"/>
  <c r="G11" i="2"/>
  <c r="H11" i="2"/>
  <c r="B11" i="2"/>
  <c r="A12" i="2"/>
  <c r="B12" i="2"/>
  <c r="C12" i="2"/>
  <c r="E12" i="2"/>
  <c r="D12" i="2"/>
  <c r="G12" i="2"/>
  <c r="H12" i="2"/>
  <c r="A13" i="2"/>
  <c r="C13" i="2"/>
  <c r="E13" i="2"/>
  <c r="D13" i="2"/>
  <c r="G13" i="2"/>
  <c r="H13" i="2"/>
  <c r="B13" i="2"/>
  <c r="A14" i="2"/>
  <c r="B14" i="2"/>
  <c r="D14" i="2"/>
  <c r="G14" i="2"/>
  <c r="C14" i="2"/>
  <c r="E14" i="2"/>
  <c r="H14" i="2"/>
  <c r="A15" i="2"/>
  <c r="D15" i="2"/>
  <c r="G15" i="2"/>
  <c r="C15" i="2"/>
  <c r="E15" i="2"/>
  <c r="H15" i="2"/>
  <c r="B15" i="2"/>
  <c r="A16" i="2"/>
  <c r="D16" i="2"/>
  <c r="G16" i="2"/>
  <c r="C16" i="2"/>
  <c r="E16" i="2"/>
  <c r="H16" i="2"/>
  <c r="B16" i="2"/>
  <c r="A17" i="2"/>
  <c r="D17" i="2"/>
  <c r="G17" i="2"/>
  <c r="C17" i="2"/>
  <c r="E17" i="2"/>
  <c r="H17" i="2"/>
  <c r="B17" i="2"/>
  <c r="A18" i="2"/>
  <c r="B18" i="2"/>
  <c r="C18" i="2"/>
  <c r="E18" i="2"/>
  <c r="D18" i="2"/>
  <c r="G18" i="2"/>
  <c r="H18" i="2"/>
  <c r="A19" i="2"/>
  <c r="C19" i="2"/>
  <c r="E19" i="2"/>
  <c r="D19" i="2"/>
  <c r="G19" i="2"/>
  <c r="H19" i="2"/>
  <c r="B19" i="2"/>
  <c r="A20" i="2"/>
  <c r="B20" i="2"/>
  <c r="D20" i="2"/>
  <c r="G20" i="2"/>
  <c r="C20" i="2"/>
  <c r="E20" i="2"/>
  <c r="H20" i="2"/>
  <c r="A21" i="2"/>
  <c r="B21" i="2"/>
  <c r="C21" i="2"/>
  <c r="E21" i="2"/>
  <c r="D21" i="2"/>
  <c r="G21" i="2"/>
  <c r="H21" i="2"/>
  <c r="A22" i="2"/>
  <c r="D22" i="2"/>
  <c r="G22" i="2"/>
  <c r="C22" i="2"/>
  <c r="H22" i="2"/>
  <c r="B22" i="2"/>
  <c r="A23" i="2"/>
  <c r="C23" i="2"/>
  <c r="D23" i="2"/>
  <c r="G23" i="2"/>
  <c r="H23" i="2"/>
  <c r="B23" i="2"/>
  <c r="A24" i="2"/>
  <c r="B24" i="2"/>
  <c r="D24" i="2"/>
  <c r="G24" i="2"/>
  <c r="C24" i="2"/>
  <c r="E24" i="2"/>
  <c r="H24" i="2"/>
  <c r="A25" i="2"/>
  <c r="D25" i="2"/>
  <c r="G25" i="2"/>
  <c r="C25" i="2"/>
  <c r="H25" i="2"/>
  <c r="B25" i="2"/>
  <c r="A26" i="2"/>
  <c r="B26" i="2"/>
  <c r="C26" i="2"/>
  <c r="D26" i="2"/>
  <c r="G26" i="2"/>
  <c r="H26" i="2"/>
  <c r="A27" i="2"/>
  <c r="C27" i="2"/>
  <c r="E27" i="2"/>
  <c r="D27" i="2"/>
  <c r="G27" i="2"/>
  <c r="H27" i="2"/>
  <c r="B27" i="2"/>
  <c r="A28" i="2"/>
  <c r="B28" i="2"/>
  <c r="C28" i="2"/>
  <c r="D28" i="2"/>
  <c r="F28" i="2"/>
  <c r="G28" i="2"/>
  <c r="H28" i="2"/>
  <c r="A29" i="2"/>
  <c r="B29" i="2"/>
  <c r="C29" i="2"/>
  <c r="D29" i="2"/>
  <c r="F29" i="2"/>
  <c r="G29" i="2"/>
  <c r="H29" i="2"/>
  <c r="A30" i="2"/>
  <c r="B30" i="2"/>
  <c r="C30" i="2"/>
  <c r="D30" i="2"/>
  <c r="E30" i="2"/>
  <c r="F30" i="2"/>
  <c r="G30" i="2"/>
  <c r="H30" i="2"/>
  <c r="A31" i="2"/>
  <c r="B31" i="2"/>
  <c r="C31" i="2"/>
  <c r="D31" i="2"/>
  <c r="E31" i="2"/>
  <c r="F31" i="2"/>
  <c r="G31" i="2"/>
  <c r="H31" i="2"/>
  <c r="A32" i="2"/>
  <c r="B32" i="2"/>
  <c r="C32" i="2"/>
  <c r="D32" i="2"/>
  <c r="E32" i="2"/>
  <c r="F32" i="2"/>
  <c r="G32" i="2"/>
  <c r="H32" i="2"/>
  <c r="A33" i="2"/>
  <c r="B33" i="2"/>
  <c r="D33" i="2"/>
  <c r="G33" i="2"/>
  <c r="C33" i="2"/>
  <c r="E33" i="2"/>
  <c r="H33" i="2"/>
  <c r="A34" i="2"/>
  <c r="C34" i="2"/>
  <c r="E34" i="2"/>
  <c r="D34" i="2"/>
  <c r="G34" i="2"/>
  <c r="H34" i="2"/>
  <c r="B34" i="2"/>
  <c r="A35" i="2"/>
  <c r="D35" i="2"/>
  <c r="G35" i="2"/>
  <c r="C35" i="2"/>
  <c r="H35" i="2"/>
  <c r="B35" i="2"/>
  <c r="A36" i="2"/>
  <c r="C36" i="2"/>
  <c r="D36" i="2"/>
  <c r="E36" i="2"/>
  <c r="G36" i="2"/>
  <c r="H36" i="2"/>
  <c r="B36" i="2"/>
  <c r="A37" i="2"/>
  <c r="B37" i="2"/>
  <c r="D37" i="2"/>
  <c r="G37" i="2"/>
  <c r="C37" i="2"/>
  <c r="E37" i="2"/>
  <c r="H37" i="2"/>
  <c r="A38" i="2"/>
  <c r="C38" i="2"/>
  <c r="D38" i="2"/>
  <c r="E38" i="2"/>
  <c r="G38" i="2"/>
  <c r="H38" i="2"/>
  <c r="B38" i="2"/>
  <c r="A39" i="2"/>
  <c r="B39" i="2"/>
  <c r="C39" i="2"/>
  <c r="E39" i="2"/>
  <c r="D39" i="2"/>
  <c r="G39" i="2"/>
  <c r="H39" i="2"/>
  <c r="A40" i="2"/>
  <c r="C40" i="2"/>
  <c r="E40" i="2"/>
  <c r="D40" i="2"/>
  <c r="G40" i="2"/>
  <c r="H40" i="2"/>
  <c r="B40" i="2"/>
  <c r="A41" i="2"/>
  <c r="B41" i="2"/>
  <c r="D41" i="2"/>
  <c r="G41" i="2"/>
  <c r="C41" i="2"/>
  <c r="H41" i="2"/>
  <c r="A42" i="2"/>
  <c r="C42" i="2"/>
  <c r="D42" i="2"/>
  <c r="G42" i="2"/>
  <c r="H42" i="2"/>
  <c r="B42" i="2"/>
  <c r="A43" i="2"/>
  <c r="D43" i="2"/>
  <c r="G43" i="2"/>
  <c r="C43" i="2"/>
  <c r="E43" i="2"/>
  <c r="H43" i="2"/>
  <c r="B43" i="2"/>
  <c r="A44" i="2"/>
  <c r="C44" i="2"/>
  <c r="D44" i="2"/>
  <c r="E44" i="2"/>
  <c r="G44" i="2"/>
  <c r="H44" i="2"/>
  <c r="B44" i="2"/>
  <c r="A45" i="2"/>
  <c r="B45" i="2"/>
  <c r="D45" i="2"/>
  <c r="G45" i="2"/>
  <c r="C45" i="2"/>
  <c r="E45" i="2"/>
  <c r="H45" i="2"/>
  <c r="A46" i="2"/>
  <c r="C46" i="2"/>
  <c r="D46" i="2"/>
  <c r="E46" i="2"/>
  <c r="G46" i="2"/>
  <c r="H46" i="2"/>
  <c r="B46" i="2"/>
  <c r="A47" i="2"/>
  <c r="B47" i="2"/>
  <c r="C47" i="2"/>
  <c r="E47" i="2"/>
  <c r="D47" i="2"/>
  <c r="G47" i="2"/>
  <c r="H47" i="2"/>
  <c r="A48" i="2"/>
  <c r="C48" i="2"/>
  <c r="D48" i="2"/>
  <c r="G48" i="2"/>
  <c r="H48" i="2"/>
  <c r="B48" i="2"/>
  <c r="A49" i="2"/>
  <c r="B49" i="2"/>
  <c r="D49" i="2"/>
  <c r="G49" i="2"/>
  <c r="C49" i="2"/>
  <c r="E49" i="2"/>
  <c r="H49" i="2"/>
  <c r="A50" i="2"/>
  <c r="C50" i="2"/>
  <c r="E50" i="2"/>
  <c r="D50" i="2"/>
  <c r="G50" i="2"/>
  <c r="H50" i="2"/>
  <c r="B50" i="2"/>
  <c r="A51" i="2"/>
  <c r="D51" i="2"/>
  <c r="G51" i="2"/>
  <c r="C51" i="2"/>
  <c r="E51" i="2"/>
  <c r="H51" i="2"/>
  <c r="B51" i="2"/>
  <c r="A52" i="2"/>
  <c r="C52" i="2"/>
  <c r="D52" i="2"/>
  <c r="E52" i="2"/>
  <c r="G52" i="2"/>
  <c r="H52" i="2"/>
  <c r="B52" i="2"/>
  <c r="A53" i="2"/>
  <c r="B53" i="2"/>
  <c r="D53" i="2"/>
  <c r="G53" i="2"/>
  <c r="C53" i="2"/>
  <c r="H53" i="2"/>
  <c r="A54" i="2"/>
  <c r="C54" i="2"/>
  <c r="D54" i="2"/>
  <c r="G54" i="2"/>
  <c r="H54" i="2"/>
  <c r="B54" i="2"/>
  <c r="A55" i="2"/>
  <c r="B55" i="2"/>
  <c r="C55" i="2"/>
  <c r="E55" i="2"/>
  <c r="D55" i="2"/>
  <c r="G55" i="2"/>
  <c r="H55" i="2"/>
  <c r="A56" i="2"/>
  <c r="C56" i="2"/>
  <c r="E56" i="2"/>
  <c r="D56" i="2"/>
  <c r="G56" i="2"/>
  <c r="H56" i="2"/>
  <c r="B56" i="2"/>
  <c r="A57" i="2"/>
  <c r="B57" i="2"/>
  <c r="D57" i="2"/>
  <c r="G57" i="2"/>
  <c r="C57" i="2"/>
  <c r="E57" i="2"/>
  <c r="H57" i="2"/>
  <c r="A58" i="2"/>
  <c r="C58" i="2"/>
  <c r="E58" i="2"/>
  <c r="D58" i="2"/>
  <c r="G58" i="2"/>
  <c r="H58" i="2"/>
  <c r="B58" i="2"/>
  <c r="A59" i="2"/>
  <c r="D59" i="2"/>
  <c r="G59" i="2"/>
  <c r="C59" i="2"/>
  <c r="E59" i="2"/>
  <c r="H59" i="2"/>
  <c r="B59" i="2"/>
  <c r="A60" i="2"/>
  <c r="C60" i="2"/>
  <c r="D60" i="2"/>
  <c r="E60" i="2"/>
  <c r="G60" i="2"/>
  <c r="H60" i="2"/>
  <c r="B60" i="2"/>
  <c r="A61" i="2"/>
  <c r="B61" i="2"/>
  <c r="D61" i="2"/>
  <c r="G61" i="2"/>
  <c r="C61" i="2"/>
  <c r="E61" i="2"/>
  <c r="H61" i="2"/>
  <c r="A62" i="2"/>
  <c r="C62" i="2"/>
  <c r="D62" i="2"/>
  <c r="E62" i="2"/>
  <c r="G62" i="2"/>
  <c r="H62" i="2"/>
  <c r="B62" i="2"/>
  <c r="A63" i="2"/>
  <c r="B63" i="2"/>
  <c r="C63" i="2"/>
  <c r="E63" i="2"/>
  <c r="D63" i="2"/>
  <c r="G63" i="2"/>
  <c r="H63" i="2"/>
  <c r="A64" i="2"/>
  <c r="C64" i="2"/>
  <c r="D64" i="2"/>
  <c r="G64" i="2"/>
  <c r="H64" i="2"/>
  <c r="B64" i="2"/>
  <c r="A65" i="2"/>
  <c r="B65" i="2"/>
  <c r="D65" i="2"/>
  <c r="G65" i="2"/>
  <c r="C65" i="2"/>
  <c r="E65" i="2"/>
  <c r="H65" i="2"/>
  <c r="A66" i="2"/>
  <c r="C66" i="2"/>
  <c r="E66" i="2"/>
  <c r="D66" i="2"/>
  <c r="G66" i="2"/>
  <c r="H66" i="2"/>
  <c r="B66" i="2"/>
  <c r="A67" i="2"/>
  <c r="D67" i="2"/>
  <c r="G67" i="2"/>
  <c r="C67" i="2"/>
  <c r="E67" i="2"/>
  <c r="H67" i="2"/>
  <c r="B67" i="2"/>
  <c r="A68" i="2"/>
  <c r="C68" i="2"/>
  <c r="D68" i="2"/>
  <c r="E68" i="2"/>
  <c r="G68" i="2"/>
  <c r="H68" i="2"/>
  <c r="B68" i="2"/>
  <c r="A69" i="2"/>
  <c r="B69" i="2"/>
  <c r="D69" i="2"/>
  <c r="G69" i="2"/>
  <c r="C69" i="2"/>
  <c r="E69" i="2"/>
  <c r="H69" i="2"/>
  <c r="A70" i="2"/>
  <c r="C70" i="2"/>
  <c r="D70" i="2"/>
  <c r="E70" i="2"/>
  <c r="G70" i="2"/>
  <c r="H70" i="2"/>
  <c r="B70" i="2"/>
  <c r="A71" i="2"/>
  <c r="B71" i="2"/>
  <c r="C71" i="2"/>
  <c r="E71" i="2"/>
  <c r="D71" i="2"/>
  <c r="G71" i="2"/>
  <c r="H71" i="2"/>
  <c r="A72" i="2"/>
  <c r="C72" i="2"/>
  <c r="E72" i="2"/>
  <c r="D72" i="2"/>
  <c r="G72" i="2"/>
  <c r="H72" i="2"/>
  <c r="B72" i="2"/>
  <c r="A73" i="2"/>
  <c r="B73" i="2"/>
  <c r="D73" i="2"/>
  <c r="G73" i="2"/>
  <c r="C73" i="2"/>
  <c r="E73" i="2"/>
  <c r="H73" i="2"/>
  <c r="A74" i="2"/>
  <c r="C74" i="2"/>
  <c r="E74" i="2"/>
  <c r="D74" i="2"/>
  <c r="G74" i="2"/>
  <c r="H74" i="2"/>
  <c r="B74" i="2"/>
  <c r="A75" i="2"/>
  <c r="D75" i="2"/>
  <c r="G75" i="2"/>
  <c r="C75" i="2"/>
  <c r="E75" i="2"/>
  <c r="H75" i="2"/>
  <c r="B75" i="2"/>
  <c r="A76" i="2"/>
  <c r="C76" i="2"/>
  <c r="D76" i="2"/>
  <c r="E76" i="2"/>
  <c r="G76" i="2"/>
  <c r="H76" i="2"/>
  <c r="B76" i="2"/>
  <c r="A77" i="2"/>
  <c r="B77" i="2"/>
  <c r="D77" i="2"/>
  <c r="G77" i="2"/>
  <c r="C77" i="2"/>
  <c r="H77" i="2"/>
  <c r="A78" i="2"/>
  <c r="C78" i="2"/>
  <c r="D78" i="2"/>
  <c r="G78" i="2"/>
  <c r="H78" i="2"/>
  <c r="B78" i="2"/>
  <c r="A79" i="2"/>
  <c r="B79" i="2"/>
  <c r="D79" i="2"/>
  <c r="G79" i="2"/>
  <c r="C79" i="2"/>
  <c r="E79" i="2"/>
  <c r="H79" i="2"/>
  <c r="A80" i="2"/>
  <c r="C80" i="2"/>
  <c r="E80" i="2"/>
  <c r="D80" i="2"/>
  <c r="G80" i="2"/>
  <c r="H80" i="2"/>
  <c r="B80" i="2"/>
  <c r="A81" i="2"/>
  <c r="B81" i="2"/>
  <c r="D81" i="2"/>
  <c r="G81" i="2"/>
  <c r="C81" i="2"/>
  <c r="H81" i="2"/>
  <c r="A82" i="2"/>
  <c r="C82" i="2"/>
  <c r="E82" i="2"/>
  <c r="D82" i="2"/>
  <c r="G82" i="2"/>
  <c r="H82" i="2"/>
  <c r="B82" i="2"/>
  <c r="A83" i="2"/>
  <c r="D83" i="2"/>
  <c r="G83" i="2"/>
  <c r="C83" i="2"/>
  <c r="E83" i="2"/>
  <c r="H83" i="2"/>
  <c r="B83" i="2"/>
  <c r="A84" i="2"/>
  <c r="C84" i="2"/>
  <c r="D84" i="2"/>
  <c r="E84" i="2"/>
  <c r="G84" i="2"/>
  <c r="H84" i="2"/>
  <c r="B84" i="2"/>
  <c r="A85" i="2"/>
  <c r="B85" i="2"/>
  <c r="D85" i="2"/>
  <c r="G85" i="2"/>
  <c r="C85" i="2"/>
  <c r="E85" i="2"/>
  <c r="H85" i="2"/>
  <c r="A86" i="2"/>
  <c r="C86" i="2"/>
  <c r="D86" i="2"/>
  <c r="E86" i="2"/>
  <c r="G86" i="2"/>
  <c r="H86" i="2"/>
  <c r="B86" i="2"/>
  <c r="A87" i="2"/>
  <c r="B87" i="2"/>
  <c r="D87" i="2"/>
  <c r="G87" i="2"/>
  <c r="C87" i="2"/>
  <c r="E87" i="2"/>
  <c r="H87" i="2"/>
  <c r="A88" i="2"/>
  <c r="C88" i="2"/>
  <c r="D88" i="2"/>
  <c r="G88" i="2"/>
  <c r="H88" i="2"/>
  <c r="B88" i="2"/>
  <c r="A89" i="2"/>
  <c r="B89" i="2"/>
  <c r="D89" i="2"/>
  <c r="G89" i="2"/>
  <c r="C89" i="2"/>
  <c r="H89" i="2"/>
  <c r="A90" i="2"/>
  <c r="C90" i="2"/>
  <c r="E90" i="2"/>
  <c r="D90" i="2"/>
  <c r="G90" i="2"/>
  <c r="H90" i="2"/>
  <c r="B90" i="2"/>
  <c r="A91" i="2"/>
  <c r="B91" i="2"/>
  <c r="D91" i="2"/>
  <c r="G91" i="2"/>
  <c r="C91" i="2"/>
  <c r="E91" i="2"/>
  <c r="H91" i="2"/>
  <c r="A92" i="2"/>
  <c r="C92" i="2"/>
  <c r="D92" i="2"/>
  <c r="G92" i="2"/>
  <c r="H92" i="2"/>
  <c r="B92" i="2"/>
  <c r="A93" i="2"/>
  <c r="B93" i="2"/>
  <c r="D93" i="2"/>
  <c r="G93" i="2"/>
  <c r="C93" i="2"/>
  <c r="E93" i="2"/>
  <c r="H93" i="2"/>
  <c r="A94" i="2"/>
  <c r="C94" i="2"/>
  <c r="D94" i="2"/>
  <c r="E94" i="2"/>
  <c r="G94" i="2"/>
  <c r="H94" i="2"/>
  <c r="B94" i="2"/>
  <c r="A95" i="2"/>
  <c r="B95" i="2"/>
  <c r="D95" i="2"/>
  <c r="G95" i="2"/>
  <c r="C95" i="2"/>
  <c r="E95" i="2"/>
  <c r="H95" i="2"/>
  <c r="A96" i="2"/>
  <c r="C96" i="2"/>
  <c r="E96" i="2"/>
  <c r="D96" i="2"/>
  <c r="G96" i="2"/>
  <c r="H96" i="2"/>
  <c r="B96" i="2"/>
  <c r="A97" i="2"/>
  <c r="B97" i="2"/>
  <c r="D97" i="2"/>
  <c r="G97" i="2"/>
  <c r="C97" i="2"/>
  <c r="E97" i="2"/>
  <c r="H97" i="2"/>
  <c r="A98" i="2"/>
  <c r="C98" i="2"/>
  <c r="E98" i="2"/>
  <c r="D98" i="2"/>
  <c r="G98" i="2"/>
  <c r="H98" i="2"/>
  <c r="B98" i="2"/>
  <c r="A99" i="2"/>
  <c r="B99" i="2"/>
  <c r="D99" i="2"/>
  <c r="G99" i="2"/>
  <c r="C99" i="2"/>
  <c r="E99" i="2"/>
  <c r="H99" i="2"/>
  <c r="A100" i="2"/>
  <c r="C100" i="2"/>
  <c r="D100" i="2"/>
  <c r="E100" i="2"/>
  <c r="G100" i="2"/>
  <c r="H100" i="2"/>
  <c r="B100" i="2"/>
  <c r="A101" i="2"/>
  <c r="B101" i="2"/>
  <c r="D101" i="2"/>
  <c r="G101" i="2"/>
  <c r="C101" i="2"/>
  <c r="H101" i="2"/>
  <c r="A102" i="2"/>
  <c r="C102" i="2"/>
  <c r="D102" i="2"/>
  <c r="G102" i="2"/>
  <c r="H102" i="2"/>
  <c r="B102" i="2"/>
  <c r="A103" i="2"/>
  <c r="B103" i="2"/>
  <c r="D103" i="2"/>
  <c r="G103" i="2"/>
  <c r="C103" i="2"/>
  <c r="E103" i="2"/>
  <c r="H103" i="2"/>
  <c r="A104" i="2"/>
  <c r="C104" i="2"/>
  <c r="E104" i="2"/>
  <c r="D104" i="2"/>
  <c r="G104" i="2"/>
  <c r="H104" i="2"/>
  <c r="B104" i="2"/>
  <c r="A105" i="2"/>
  <c r="B105" i="2"/>
  <c r="D105" i="2"/>
  <c r="G105" i="2"/>
  <c r="C105" i="2"/>
  <c r="E105" i="2"/>
  <c r="H105" i="2"/>
  <c r="A106" i="2"/>
  <c r="C106" i="2"/>
  <c r="E106" i="2"/>
  <c r="D106" i="2"/>
  <c r="G106" i="2"/>
  <c r="H106" i="2"/>
  <c r="B106" i="2"/>
  <c r="A107" i="2"/>
  <c r="B107" i="2"/>
  <c r="D107" i="2"/>
  <c r="G107" i="2"/>
  <c r="C107" i="2"/>
  <c r="E107" i="2"/>
  <c r="H107" i="2"/>
  <c r="A108" i="2"/>
  <c r="C108" i="2"/>
  <c r="D108" i="2"/>
  <c r="E108" i="2"/>
  <c r="G108" i="2"/>
  <c r="H108" i="2"/>
  <c r="B108" i="2"/>
  <c r="A109" i="2"/>
  <c r="B109" i="2"/>
  <c r="D109" i="2"/>
  <c r="G109" i="2"/>
  <c r="C109" i="2"/>
  <c r="H109" i="2"/>
  <c r="A110" i="2"/>
  <c r="C110" i="2"/>
  <c r="D110" i="2"/>
  <c r="E110" i="2"/>
  <c r="G110" i="2"/>
  <c r="H110" i="2"/>
  <c r="B110" i="2"/>
  <c r="A111" i="2"/>
  <c r="B111" i="2"/>
  <c r="D111" i="2"/>
  <c r="G111" i="2"/>
  <c r="C111" i="2"/>
  <c r="E111" i="2"/>
  <c r="H111" i="2"/>
  <c r="A112" i="2"/>
  <c r="C112" i="2"/>
  <c r="E112" i="2"/>
  <c r="D112" i="2"/>
  <c r="G112" i="2"/>
  <c r="H112" i="2"/>
  <c r="B112" i="2"/>
  <c r="A113" i="2"/>
  <c r="B113" i="2"/>
  <c r="D113" i="2"/>
  <c r="G113" i="2"/>
  <c r="C113" i="2"/>
  <c r="E113" i="2"/>
  <c r="H113" i="2"/>
  <c r="A114" i="2"/>
  <c r="C114" i="2"/>
  <c r="D114" i="2"/>
  <c r="G114" i="2"/>
  <c r="H114" i="2"/>
  <c r="B114" i="2"/>
  <c r="A115" i="2"/>
  <c r="B115" i="2"/>
  <c r="D115" i="2"/>
  <c r="G115" i="2"/>
  <c r="C115" i="2"/>
  <c r="H115" i="2"/>
  <c r="A116" i="2"/>
  <c r="C116" i="2"/>
  <c r="D116" i="2"/>
  <c r="E116" i="2"/>
  <c r="G116" i="2"/>
  <c r="H116" i="2"/>
  <c r="B116" i="2"/>
  <c r="A117" i="2"/>
  <c r="B117" i="2"/>
  <c r="D117" i="2"/>
  <c r="G117" i="2"/>
  <c r="C117" i="2"/>
  <c r="H117" i="2"/>
  <c r="A118" i="2"/>
  <c r="C118" i="2"/>
  <c r="D118" i="2"/>
  <c r="G118" i="2"/>
  <c r="H118" i="2"/>
  <c r="B118" i="2"/>
  <c r="A119" i="2"/>
  <c r="B119" i="2"/>
  <c r="D119" i="2"/>
  <c r="G119" i="2"/>
  <c r="C119" i="2"/>
  <c r="E119" i="2"/>
  <c r="H119" i="2"/>
  <c r="A120" i="2"/>
  <c r="C120" i="2"/>
  <c r="D120" i="2"/>
  <c r="G120" i="2"/>
  <c r="H120" i="2"/>
  <c r="B120" i="2"/>
  <c r="A121" i="2"/>
  <c r="B121" i="2"/>
  <c r="D121" i="2"/>
  <c r="G121" i="2"/>
  <c r="C121" i="2"/>
  <c r="E121" i="2"/>
  <c r="H121" i="2"/>
  <c r="A122" i="2"/>
  <c r="C122" i="2"/>
  <c r="E122" i="2"/>
  <c r="D122" i="2"/>
  <c r="G122" i="2"/>
  <c r="H122" i="2"/>
  <c r="B122" i="2"/>
  <c r="A123" i="2"/>
  <c r="B123" i="2"/>
  <c r="D123" i="2"/>
  <c r="G123" i="2"/>
  <c r="C123" i="2"/>
  <c r="E123" i="2"/>
  <c r="H123" i="2"/>
  <c r="A124" i="2"/>
  <c r="C124" i="2"/>
  <c r="D124" i="2"/>
  <c r="E124" i="2"/>
  <c r="G124" i="2"/>
  <c r="H124" i="2"/>
  <c r="B124" i="2"/>
  <c r="A125" i="2"/>
  <c r="B125" i="2"/>
  <c r="D125" i="2"/>
  <c r="G125" i="2"/>
  <c r="C125" i="2"/>
  <c r="E125" i="2"/>
  <c r="H125" i="2"/>
  <c r="A126" i="2"/>
  <c r="C126" i="2"/>
  <c r="D126" i="2"/>
  <c r="G126" i="2"/>
  <c r="H126" i="2"/>
  <c r="B126" i="2"/>
  <c r="A127" i="2"/>
  <c r="B127" i="2"/>
  <c r="D127" i="2"/>
  <c r="G127" i="2"/>
  <c r="C127" i="2"/>
  <c r="H127" i="2"/>
  <c r="A128" i="2"/>
  <c r="C128" i="2"/>
  <c r="E128" i="2"/>
  <c r="D128" i="2"/>
  <c r="G128" i="2"/>
  <c r="H128" i="2"/>
  <c r="B128" i="2"/>
  <c r="A129" i="2"/>
  <c r="B129" i="2"/>
  <c r="D129" i="2"/>
  <c r="G129" i="2"/>
  <c r="C129" i="2"/>
  <c r="E129" i="2"/>
  <c r="H129" i="2"/>
  <c r="A130" i="2"/>
  <c r="C130" i="2"/>
  <c r="E130" i="2"/>
  <c r="D130" i="2"/>
  <c r="G130" i="2"/>
  <c r="H130" i="2"/>
  <c r="B130" i="2"/>
  <c r="A131" i="2"/>
  <c r="B131" i="2"/>
  <c r="D131" i="2"/>
  <c r="G131" i="2"/>
  <c r="C131" i="2"/>
  <c r="E131" i="2"/>
  <c r="H131" i="2"/>
  <c r="A132" i="2"/>
  <c r="C132" i="2"/>
  <c r="E132" i="2"/>
  <c r="D132" i="2"/>
  <c r="G132" i="2"/>
  <c r="H132" i="2"/>
  <c r="B132" i="2"/>
  <c r="A133" i="2"/>
  <c r="B133" i="2"/>
  <c r="D133" i="2"/>
  <c r="G133" i="2"/>
  <c r="C133" i="2"/>
  <c r="E133" i="2"/>
  <c r="H133" i="2"/>
  <c r="A134" i="2"/>
  <c r="C134" i="2"/>
  <c r="D134" i="2"/>
  <c r="E134" i="2"/>
  <c r="G134" i="2"/>
  <c r="H134" i="2"/>
  <c r="B134" i="2"/>
  <c r="A135" i="2"/>
  <c r="B135" i="2"/>
  <c r="D135" i="2"/>
  <c r="G135" i="2"/>
  <c r="C135" i="2"/>
  <c r="E135" i="2"/>
  <c r="H135" i="2"/>
  <c r="A136" i="2"/>
  <c r="C136" i="2"/>
  <c r="E136" i="2"/>
  <c r="D136" i="2"/>
  <c r="G136" i="2"/>
  <c r="H136" i="2"/>
  <c r="B136" i="2"/>
  <c r="A137" i="2"/>
  <c r="B137" i="2"/>
  <c r="D137" i="2"/>
  <c r="G137" i="2"/>
  <c r="C137" i="2"/>
  <c r="E137" i="2"/>
  <c r="H137" i="2"/>
  <c r="A138" i="2"/>
  <c r="C138" i="2"/>
  <c r="D138" i="2"/>
  <c r="G138" i="2"/>
  <c r="H138" i="2"/>
  <c r="B138" i="2"/>
  <c r="A139" i="2"/>
  <c r="B139" i="2"/>
  <c r="D139" i="2"/>
  <c r="G139" i="2"/>
  <c r="C139" i="2"/>
  <c r="E139" i="2"/>
  <c r="H139" i="2"/>
  <c r="A140" i="2"/>
  <c r="C140" i="2"/>
  <c r="D140" i="2"/>
  <c r="G140" i="2"/>
  <c r="H140" i="2"/>
  <c r="B140" i="2"/>
  <c r="A141" i="2"/>
  <c r="B141" i="2"/>
  <c r="D141" i="2"/>
  <c r="G141" i="2"/>
  <c r="C141" i="2"/>
  <c r="E141" i="2"/>
  <c r="H141" i="2"/>
  <c r="A142" i="2"/>
  <c r="C142" i="2"/>
  <c r="D142" i="2"/>
  <c r="E142" i="2"/>
  <c r="G142" i="2"/>
  <c r="H142" i="2"/>
  <c r="B142" i="2"/>
  <c r="A143" i="2"/>
  <c r="B143" i="2"/>
  <c r="D143" i="2"/>
  <c r="G143" i="2"/>
  <c r="C143" i="2"/>
  <c r="E143" i="2"/>
  <c r="H143" i="2"/>
  <c r="A144" i="2"/>
  <c r="C144" i="2"/>
  <c r="D144" i="2"/>
  <c r="G144" i="2"/>
  <c r="H144" i="2"/>
  <c r="B144" i="2"/>
  <c r="A145" i="2"/>
  <c r="B145" i="2"/>
  <c r="D145" i="2"/>
  <c r="G145" i="2"/>
  <c r="C145" i="2"/>
  <c r="H145" i="2"/>
  <c r="A146" i="2"/>
  <c r="C146" i="2"/>
  <c r="E146" i="2"/>
  <c r="D146" i="2"/>
  <c r="G146" i="2"/>
  <c r="H146" i="2"/>
  <c r="B146" i="2"/>
  <c r="A147" i="2"/>
  <c r="B147" i="2"/>
  <c r="D147" i="2"/>
  <c r="G147" i="2"/>
  <c r="C147" i="2"/>
  <c r="H147" i="2"/>
  <c r="A148" i="2"/>
  <c r="C148" i="2"/>
  <c r="D148" i="2"/>
  <c r="E148" i="2"/>
  <c r="G148" i="2"/>
  <c r="H148" i="2"/>
  <c r="B148" i="2"/>
  <c r="A149" i="2"/>
  <c r="B149" i="2"/>
  <c r="D149" i="2"/>
  <c r="G149" i="2"/>
  <c r="C149" i="2"/>
  <c r="E149" i="2"/>
  <c r="H149" i="2"/>
  <c r="A150" i="2"/>
  <c r="C150" i="2"/>
  <c r="D150" i="2"/>
  <c r="G150" i="2"/>
  <c r="H150" i="2"/>
  <c r="B150" i="2"/>
  <c r="A151" i="2"/>
  <c r="B151" i="2"/>
  <c r="D151" i="2"/>
  <c r="G151" i="2"/>
  <c r="C151" i="2"/>
  <c r="E151" i="2"/>
  <c r="H151" i="2"/>
  <c r="A152" i="2"/>
  <c r="C152" i="2"/>
  <c r="E152" i="2"/>
  <c r="D152" i="2"/>
  <c r="G152" i="2"/>
  <c r="H152" i="2"/>
  <c r="B152" i="2"/>
  <c r="A153" i="2"/>
  <c r="B153" i="2"/>
  <c r="D153" i="2"/>
  <c r="G153" i="2"/>
  <c r="C153" i="2"/>
  <c r="E153" i="2"/>
  <c r="H153" i="2"/>
  <c r="A154" i="2"/>
  <c r="C154" i="2"/>
  <c r="E154" i="2"/>
  <c r="D154" i="2"/>
  <c r="G154" i="2"/>
  <c r="H154" i="2"/>
  <c r="B154" i="2"/>
  <c r="A155" i="2"/>
  <c r="B155" i="2"/>
  <c r="D155" i="2"/>
  <c r="G155" i="2"/>
  <c r="C155" i="2"/>
  <c r="E155" i="2"/>
  <c r="H155" i="2"/>
  <c r="A156" i="2"/>
  <c r="C156" i="2"/>
  <c r="D156" i="2"/>
  <c r="E156" i="2"/>
  <c r="G156" i="2"/>
  <c r="H156" i="2"/>
  <c r="B156" i="2"/>
  <c r="A157" i="2"/>
  <c r="B157" i="2"/>
  <c r="D157" i="2"/>
  <c r="G157" i="2"/>
  <c r="C157" i="2"/>
  <c r="H157" i="2"/>
  <c r="A158" i="2"/>
  <c r="C158" i="2"/>
  <c r="D158" i="2"/>
  <c r="E158" i="2"/>
  <c r="G158" i="2"/>
  <c r="H158" i="2"/>
  <c r="B158" i="2"/>
  <c r="A159" i="2"/>
  <c r="B159" i="2"/>
  <c r="D159" i="2"/>
  <c r="G159" i="2"/>
  <c r="C159" i="2"/>
  <c r="E159" i="2"/>
  <c r="H159" i="2"/>
  <c r="A160" i="2"/>
  <c r="C160" i="2"/>
  <c r="E160" i="2"/>
  <c r="D160" i="2"/>
  <c r="G160" i="2"/>
  <c r="H160" i="2"/>
  <c r="B160" i="2"/>
  <c r="A161" i="2"/>
  <c r="B161" i="2"/>
  <c r="D161" i="2"/>
  <c r="G161" i="2"/>
  <c r="C161" i="2"/>
  <c r="E161" i="2"/>
  <c r="H161" i="2"/>
  <c r="A162" i="2"/>
  <c r="C162" i="2"/>
  <c r="E162" i="2"/>
  <c r="D162" i="2"/>
  <c r="G162" i="2"/>
  <c r="H162" i="2"/>
  <c r="B162" i="2"/>
  <c r="A163" i="2"/>
  <c r="B163" i="2"/>
  <c r="D163" i="2"/>
  <c r="G163" i="2"/>
  <c r="C163" i="2"/>
  <c r="E163" i="2"/>
  <c r="H163" i="2"/>
  <c r="A164" i="2"/>
  <c r="C164" i="2"/>
  <c r="D164" i="2"/>
  <c r="G164" i="2"/>
  <c r="H164" i="2"/>
  <c r="B164" i="2"/>
  <c r="A165" i="2"/>
  <c r="B165" i="2"/>
  <c r="D165" i="2"/>
  <c r="G165" i="2"/>
  <c r="C165" i="2"/>
  <c r="E165" i="2"/>
  <c r="H165" i="2"/>
  <c r="A166" i="2"/>
  <c r="B166" i="2"/>
  <c r="C166" i="2"/>
  <c r="D166" i="2"/>
  <c r="G166" i="2"/>
  <c r="H166" i="2"/>
  <c r="A167" i="2"/>
  <c r="B167" i="2"/>
  <c r="D167" i="2"/>
  <c r="G167" i="2"/>
  <c r="C167" i="2"/>
  <c r="E167" i="2"/>
  <c r="H167" i="2"/>
  <c r="A168" i="2"/>
  <c r="C168" i="2"/>
  <c r="E168" i="2"/>
  <c r="D168" i="2"/>
  <c r="G168" i="2"/>
  <c r="H168" i="2"/>
  <c r="B168" i="2"/>
  <c r="A169" i="2"/>
  <c r="B169" i="2"/>
  <c r="D169" i="2"/>
  <c r="G169" i="2"/>
  <c r="C169" i="2"/>
  <c r="H169" i="2"/>
  <c r="A170" i="2"/>
  <c r="D170" i="2"/>
  <c r="G170" i="2"/>
  <c r="C170" i="2"/>
  <c r="E170" i="2"/>
  <c r="H170" i="2"/>
  <c r="B170" i="2"/>
  <c r="A171" i="2"/>
  <c r="D171" i="2"/>
  <c r="G171" i="2"/>
  <c r="C171" i="2"/>
  <c r="E171" i="2"/>
  <c r="H171" i="2"/>
  <c r="B171" i="2"/>
  <c r="A172" i="2"/>
  <c r="C172" i="2"/>
  <c r="E172" i="2"/>
  <c r="D172" i="2"/>
  <c r="G172" i="2"/>
  <c r="H172" i="2"/>
  <c r="B172" i="2"/>
  <c r="A173" i="2"/>
  <c r="B173" i="2"/>
  <c r="D173" i="2"/>
  <c r="G173" i="2"/>
  <c r="C173" i="2"/>
  <c r="E173" i="2"/>
  <c r="H173" i="2"/>
  <c r="A174" i="2"/>
  <c r="C174" i="2"/>
  <c r="D174" i="2"/>
  <c r="E174" i="2"/>
  <c r="G174" i="2"/>
  <c r="H174" i="2"/>
  <c r="B174" i="2"/>
  <c r="A175" i="2"/>
  <c r="B175" i="2"/>
  <c r="C175" i="2"/>
  <c r="E175" i="2"/>
  <c r="D175" i="2"/>
  <c r="G175" i="2"/>
  <c r="H175" i="2"/>
  <c r="A176" i="2"/>
  <c r="C176" i="2"/>
  <c r="E176" i="2"/>
  <c r="D176" i="2"/>
  <c r="G176" i="2"/>
  <c r="H176" i="2"/>
  <c r="B176" i="2"/>
  <c r="A177" i="2"/>
  <c r="B177" i="2"/>
  <c r="D177" i="2"/>
  <c r="G177" i="2"/>
  <c r="C177" i="2"/>
  <c r="H177" i="2"/>
  <c r="A178" i="2"/>
  <c r="C178" i="2"/>
  <c r="E178" i="2"/>
  <c r="D178" i="2"/>
  <c r="G178" i="2"/>
  <c r="H178" i="2"/>
  <c r="B178" i="2"/>
  <c r="A179" i="2"/>
  <c r="B179" i="2"/>
  <c r="D179" i="2"/>
  <c r="G179" i="2"/>
  <c r="C179" i="2"/>
  <c r="E179" i="2"/>
  <c r="H179" i="2"/>
  <c r="A180" i="2"/>
  <c r="C180" i="2"/>
  <c r="D180" i="2"/>
  <c r="G180" i="2"/>
  <c r="H180" i="2"/>
  <c r="B180" i="2"/>
  <c r="A181" i="2"/>
  <c r="B181" i="2"/>
  <c r="D181" i="2"/>
  <c r="G181" i="2"/>
  <c r="C181" i="2"/>
  <c r="E181" i="2"/>
  <c r="H181" i="2"/>
  <c r="A182" i="2"/>
  <c r="B182" i="2"/>
  <c r="C182" i="2"/>
  <c r="D182" i="2"/>
  <c r="E182" i="2"/>
  <c r="G182" i="2"/>
  <c r="H182" i="2"/>
  <c r="A183" i="2"/>
  <c r="B183" i="2"/>
  <c r="C183" i="2"/>
  <c r="E183" i="2"/>
  <c r="D183" i="2"/>
  <c r="G183" i="2"/>
  <c r="H183" i="2"/>
  <c r="A184" i="2"/>
  <c r="C184" i="2"/>
  <c r="D184" i="2"/>
  <c r="E184" i="2"/>
  <c r="G184" i="2"/>
  <c r="H184" i="2"/>
  <c r="B184" i="2"/>
  <c r="A185" i="2"/>
  <c r="B185" i="2"/>
  <c r="D185" i="2"/>
  <c r="G185" i="2"/>
  <c r="C185" i="2"/>
  <c r="H185" i="2"/>
  <c r="A186" i="2"/>
  <c r="D186" i="2"/>
  <c r="G186" i="2"/>
  <c r="C186" i="2"/>
  <c r="E186" i="2"/>
  <c r="H186" i="2"/>
  <c r="B186" i="2"/>
  <c r="A187" i="2"/>
  <c r="B187" i="2"/>
  <c r="D187" i="2"/>
  <c r="G187" i="2"/>
  <c r="C187" i="2"/>
  <c r="E187" i="2"/>
  <c r="H187" i="2"/>
  <c r="A188" i="2"/>
  <c r="C188" i="2"/>
  <c r="D188" i="2"/>
  <c r="E188" i="2"/>
  <c r="G188" i="2"/>
  <c r="H188" i="2"/>
  <c r="B188" i="2"/>
  <c r="A189" i="2"/>
  <c r="B189" i="2"/>
  <c r="D189" i="2"/>
  <c r="G189" i="2"/>
  <c r="C189" i="2"/>
  <c r="E189" i="2"/>
  <c r="H189" i="2"/>
  <c r="A190" i="2"/>
  <c r="C190" i="2"/>
  <c r="E190" i="2"/>
  <c r="D190" i="2"/>
  <c r="G190" i="2"/>
  <c r="H190" i="2"/>
  <c r="B190" i="2"/>
  <c r="A191" i="2"/>
  <c r="B191" i="2"/>
  <c r="D191" i="2"/>
  <c r="G191" i="2"/>
  <c r="C191" i="2"/>
  <c r="H191" i="2"/>
  <c r="A192" i="2"/>
  <c r="C192" i="2"/>
  <c r="D192" i="2"/>
  <c r="E192" i="2"/>
  <c r="G192" i="2"/>
  <c r="H192" i="2"/>
  <c r="B192" i="2"/>
  <c r="A193" i="2"/>
  <c r="B193" i="2"/>
  <c r="D193" i="2"/>
  <c r="G193" i="2"/>
  <c r="C193" i="2"/>
  <c r="H193" i="2"/>
  <c r="A194" i="2"/>
  <c r="C194" i="2"/>
  <c r="E194" i="2"/>
  <c r="D194" i="2"/>
  <c r="G194" i="2"/>
  <c r="H194" i="2"/>
  <c r="B194" i="2"/>
  <c r="A195" i="2"/>
  <c r="B195" i="2"/>
  <c r="D195" i="2"/>
  <c r="G195" i="2"/>
  <c r="C195" i="2"/>
  <c r="H195" i="2"/>
  <c r="A196" i="2"/>
  <c r="C196" i="2"/>
  <c r="E196" i="2"/>
  <c r="D196" i="2"/>
  <c r="G196" i="2"/>
  <c r="H196" i="2"/>
  <c r="B196" i="2"/>
  <c r="A197" i="2"/>
  <c r="B197" i="2"/>
  <c r="D197" i="2"/>
  <c r="G197" i="2"/>
  <c r="C197" i="2"/>
  <c r="E197" i="2"/>
  <c r="H197" i="2"/>
  <c r="A198" i="2"/>
  <c r="B198" i="2"/>
  <c r="C198" i="2"/>
  <c r="D198" i="2"/>
  <c r="E198" i="2"/>
  <c r="G198" i="2"/>
  <c r="H198" i="2"/>
  <c r="A199" i="2"/>
  <c r="B199" i="2"/>
  <c r="D199" i="2"/>
  <c r="G199" i="2"/>
  <c r="C199" i="2"/>
  <c r="E199" i="2"/>
  <c r="H199" i="2"/>
  <c r="A200" i="2"/>
  <c r="C200" i="2"/>
  <c r="E200" i="2"/>
  <c r="D200" i="2"/>
  <c r="G200" i="2"/>
  <c r="H200" i="2"/>
  <c r="B200" i="2"/>
  <c r="A201" i="2"/>
  <c r="B201" i="2"/>
  <c r="D201" i="2"/>
  <c r="G201" i="2"/>
  <c r="C201" i="2"/>
  <c r="H201" i="2"/>
  <c r="A202" i="2"/>
  <c r="C202" i="2"/>
  <c r="D202" i="2"/>
  <c r="G202" i="2"/>
  <c r="H202" i="2"/>
  <c r="B202" i="2"/>
  <c r="A203" i="2"/>
  <c r="D203" i="2"/>
  <c r="G203" i="2"/>
  <c r="C203" i="2"/>
  <c r="E203" i="2"/>
  <c r="H203" i="2"/>
  <c r="B203" i="2"/>
  <c r="A204" i="2"/>
  <c r="C204" i="2"/>
  <c r="D204" i="2"/>
  <c r="E204" i="2"/>
  <c r="G204" i="2"/>
  <c r="H204" i="2"/>
  <c r="B204" i="2"/>
  <c r="A205" i="2"/>
  <c r="B205" i="2"/>
  <c r="D205" i="2"/>
  <c r="G205" i="2"/>
  <c r="C205" i="2"/>
  <c r="H205" i="2"/>
  <c r="A206" i="2"/>
  <c r="C206" i="2"/>
  <c r="D206" i="2"/>
  <c r="E206" i="2"/>
  <c r="G206" i="2"/>
  <c r="H206" i="2"/>
  <c r="B206" i="2"/>
  <c r="A207" i="2"/>
  <c r="B207" i="2"/>
  <c r="D207" i="2"/>
  <c r="G207" i="2"/>
  <c r="C207" i="2"/>
  <c r="E207" i="2"/>
  <c r="H207" i="2"/>
  <c r="A208" i="2"/>
  <c r="C208" i="2"/>
  <c r="D208" i="2"/>
  <c r="E208" i="2"/>
  <c r="G208" i="2"/>
  <c r="H208" i="2"/>
  <c r="B208" i="2"/>
  <c r="A209" i="2"/>
  <c r="B209" i="2"/>
  <c r="D209" i="2"/>
  <c r="G209" i="2"/>
  <c r="C209" i="2"/>
  <c r="H209" i="2"/>
  <c r="A210" i="2"/>
  <c r="C210" i="2"/>
  <c r="D210" i="2"/>
  <c r="G210" i="2"/>
  <c r="H210" i="2"/>
  <c r="B210" i="2"/>
  <c r="A211" i="2"/>
  <c r="B211" i="2"/>
  <c r="D211" i="2"/>
  <c r="G211" i="2"/>
  <c r="C211" i="2"/>
  <c r="E211" i="2"/>
  <c r="H211" i="2"/>
  <c r="A212" i="2"/>
  <c r="C212" i="2"/>
  <c r="D212" i="2"/>
  <c r="E212" i="2"/>
  <c r="G212" i="2"/>
  <c r="H212" i="2"/>
  <c r="B212" i="2"/>
  <c r="A213" i="2"/>
  <c r="B213" i="2"/>
  <c r="D213" i="2"/>
  <c r="G213" i="2"/>
  <c r="C213" i="2"/>
  <c r="H213" i="2"/>
  <c r="A214" i="2"/>
  <c r="B214" i="2"/>
  <c r="C214" i="2"/>
  <c r="D214" i="2"/>
  <c r="E214" i="2"/>
  <c r="G214" i="2"/>
  <c r="H214" i="2"/>
  <c r="A215" i="2"/>
  <c r="B215" i="2"/>
  <c r="D215" i="2"/>
  <c r="G215" i="2"/>
  <c r="C215" i="2"/>
  <c r="H215" i="2"/>
  <c r="A216" i="2"/>
  <c r="C216" i="2"/>
  <c r="D216" i="2"/>
  <c r="E216" i="2"/>
  <c r="G216" i="2"/>
  <c r="H216" i="2"/>
  <c r="B216" i="2"/>
  <c r="A217" i="2"/>
  <c r="B217" i="2"/>
  <c r="D217" i="2"/>
  <c r="E217" i="2"/>
  <c r="G217" i="2"/>
  <c r="C217" i="2"/>
  <c r="H217" i="2"/>
  <c r="A218" i="2"/>
  <c r="D218" i="2"/>
  <c r="G218" i="2"/>
  <c r="C218" i="2"/>
  <c r="E218" i="2"/>
  <c r="H218" i="2"/>
  <c r="B218" i="2"/>
  <c r="A219" i="2"/>
  <c r="D219" i="2"/>
  <c r="G219" i="2"/>
  <c r="C219" i="2"/>
  <c r="E219" i="2"/>
  <c r="H219" i="2"/>
  <c r="B219" i="2"/>
  <c r="A220" i="2"/>
  <c r="C220" i="2"/>
  <c r="E220" i="2"/>
  <c r="D220" i="2"/>
  <c r="G220" i="2"/>
  <c r="H220" i="2"/>
  <c r="B220" i="2"/>
  <c r="A221" i="2"/>
  <c r="B221" i="2"/>
  <c r="D221" i="2"/>
  <c r="G221" i="2"/>
  <c r="C221" i="2"/>
  <c r="E221" i="2"/>
  <c r="H221" i="2"/>
  <c r="A222" i="2"/>
  <c r="C222" i="2"/>
  <c r="D222" i="2"/>
  <c r="E222" i="2"/>
  <c r="G222" i="2"/>
  <c r="H222" i="2"/>
  <c r="B222" i="2"/>
  <c r="A223" i="2"/>
  <c r="C223" i="2"/>
  <c r="E223" i="2"/>
  <c r="D223" i="2"/>
  <c r="G223" i="2"/>
  <c r="H223" i="2"/>
  <c r="B223" i="2"/>
  <c r="A224" i="2"/>
  <c r="C224" i="2"/>
  <c r="E224" i="2"/>
  <c r="D224" i="2"/>
  <c r="G224" i="2"/>
  <c r="H224" i="2"/>
  <c r="B224" i="2"/>
  <c r="A225" i="2"/>
  <c r="B225" i="2"/>
  <c r="D225" i="2"/>
  <c r="E225" i="2"/>
  <c r="G225" i="2"/>
  <c r="C225" i="2"/>
  <c r="H225" i="2"/>
  <c r="A226" i="2"/>
  <c r="B226" i="2"/>
  <c r="D226" i="2"/>
  <c r="G226" i="2"/>
  <c r="C226" i="2"/>
  <c r="E226" i="2"/>
  <c r="H226" i="2"/>
  <c r="A227" i="2"/>
  <c r="C227" i="2"/>
  <c r="D227" i="2"/>
  <c r="G227" i="2"/>
  <c r="H227" i="2"/>
  <c r="B227" i="2"/>
  <c r="A228" i="2"/>
  <c r="D228" i="2"/>
  <c r="G228" i="2"/>
  <c r="C228" i="2"/>
  <c r="E228" i="2"/>
  <c r="H228" i="2"/>
  <c r="B228" i="2"/>
  <c r="A229" i="2"/>
  <c r="B229" i="2"/>
  <c r="D229" i="2"/>
  <c r="G229" i="2"/>
  <c r="C229" i="2"/>
  <c r="E229" i="2"/>
  <c r="H229" i="2"/>
  <c r="A230" i="2"/>
  <c r="B230" i="2"/>
  <c r="C230" i="2"/>
  <c r="D230" i="2"/>
  <c r="G230" i="2"/>
  <c r="H230" i="2"/>
  <c r="A231" i="2"/>
  <c r="D231" i="2"/>
  <c r="G231" i="2"/>
  <c r="C231" i="2"/>
  <c r="E231" i="2"/>
  <c r="H231" i="2"/>
  <c r="B231" i="2"/>
  <c r="A232" i="2"/>
  <c r="C232" i="2"/>
  <c r="D232" i="2"/>
  <c r="E232" i="2"/>
  <c r="G232" i="2"/>
  <c r="H232" i="2"/>
  <c r="B232" i="2"/>
  <c r="A233" i="2"/>
  <c r="B233" i="2"/>
  <c r="D233" i="2"/>
  <c r="G233" i="2"/>
  <c r="C233" i="2"/>
  <c r="E233" i="2"/>
  <c r="H233" i="2"/>
  <c r="A234" i="2"/>
  <c r="D234" i="2"/>
  <c r="G234" i="2"/>
  <c r="C234" i="2"/>
  <c r="E234" i="2"/>
  <c r="H234" i="2"/>
  <c r="B234" i="2"/>
  <c r="A235" i="2"/>
  <c r="B235" i="2"/>
  <c r="D235" i="2"/>
  <c r="G235" i="2"/>
  <c r="C235" i="2"/>
  <c r="E235" i="2"/>
  <c r="H235" i="2"/>
  <c r="A236" i="2"/>
  <c r="C236" i="2"/>
  <c r="D236" i="2"/>
  <c r="G236" i="2"/>
  <c r="H236" i="2"/>
  <c r="B236" i="2"/>
  <c r="A237" i="2"/>
  <c r="B237" i="2"/>
  <c r="C237" i="2"/>
  <c r="D237" i="2"/>
  <c r="E237" i="2"/>
  <c r="G237" i="2"/>
  <c r="H237" i="2"/>
  <c r="A238" i="2"/>
  <c r="B238" i="2"/>
  <c r="D238" i="2"/>
  <c r="G238" i="2"/>
  <c r="C238" i="2"/>
  <c r="E238" i="2"/>
  <c r="H238" i="2"/>
  <c r="A239" i="2"/>
  <c r="C239" i="2"/>
  <c r="D239" i="2"/>
  <c r="G239" i="2"/>
  <c r="H239" i="2"/>
  <c r="B239" i="2"/>
  <c r="A240" i="2"/>
  <c r="D240" i="2"/>
  <c r="G240" i="2"/>
  <c r="C240" i="2"/>
  <c r="E240" i="2"/>
  <c r="H240" i="2"/>
  <c r="B240" i="2"/>
  <c r="A241" i="2"/>
  <c r="D241" i="2"/>
  <c r="G241" i="2"/>
  <c r="C241" i="2"/>
  <c r="H241" i="2"/>
  <c r="B241" i="2"/>
  <c r="A242" i="2"/>
  <c r="B242" i="2"/>
  <c r="D242" i="2"/>
  <c r="G242" i="2"/>
  <c r="C242" i="2"/>
  <c r="E242" i="2"/>
  <c r="H242" i="2"/>
  <c r="A243" i="2"/>
  <c r="C243" i="2"/>
  <c r="E243" i="2"/>
  <c r="D243" i="2"/>
  <c r="G243" i="2"/>
  <c r="H243" i="2"/>
  <c r="B243" i="2"/>
  <c r="A244" i="2"/>
  <c r="B244" i="2"/>
  <c r="C244" i="2"/>
  <c r="D244" i="2"/>
  <c r="G244" i="2"/>
  <c r="H244" i="2"/>
  <c r="A245" i="2"/>
  <c r="B245" i="2"/>
  <c r="C245" i="2"/>
  <c r="D245" i="2"/>
  <c r="G245" i="2"/>
  <c r="H245" i="2"/>
  <c r="A246" i="2"/>
  <c r="B246" i="2"/>
  <c r="D246" i="2"/>
  <c r="G246" i="2"/>
  <c r="C246" i="2"/>
  <c r="E246" i="2"/>
  <c r="H246" i="2"/>
  <c r="A247" i="2"/>
  <c r="C247" i="2"/>
  <c r="D247" i="2"/>
  <c r="E247" i="2"/>
  <c r="G247" i="2"/>
  <c r="H247" i="2"/>
  <c r="B247" i="2"/>
  <c r="A248" i="2"/>
  <c r="D248" i="2"/>
  <c r="G248" i="2"/>
  <c r="C248" i="2"/>
  <c r="E248" i="2"/>
  <c r="H248" i="2"/>
  <c r="B248" i="2"/>
  <c r="A249" i="2"/>
  <c r="D249" i="2"/>
  <c r="G249" i="2"/>
  <c r="C249" i="2"/>
  <c r="E249" i="2"/>
  <c r="H249" i="2"/>
  <c r="B249" i="2"/>
  <c r="A250" i="2"/>
  <c r="B250" i="2"/>
  <c r="D250" i="2"/>
  <c r="G250" i="2"/>
  <c r="C250" i="2"/>
  <c r="E250" i="2"/>
  <c r="H250" i="2"/>
  <c r="A251" i="2"/>
  <c r="C251" i="2"/>
  <c r="E251" i="2"/>
  <c r="D251" i="2"/>
  <c r="G251" i="2"/>
  <c r="H251" i="2"/>
  <c r="B251" i="2"/>
  <c r="A252" i="2"/>
  <c r="B252" i="2"/>
  <c r="C252" i="2"/>
  <c r="D252" i="2"/>
  <c r="E252" i="2"/>
  <c r="G252" i="2"/>
  <c r="H252" i="2"/>
  <c r="A253" i="2"/>
  <c r="B253" i="2"/>
  <c r="C253" i="2"/>
  <c r="D253" i="2"/>
  <c r="G253" i="2"/>
  <c r="H253" i="2"/>
  <c r="A254" i="2"/>
  <c r="D254" i="2"/>
  <c r="G254" i="2"/>
  <c r="C254" i="2"/>
  <c r="H254" i="2"/>
  <c r="B254" i="2"/>
  <c r="A255" i="2"/>
  <c r="C255" i="2"/>
  <c r="D255" i="2"/>
  <c r="E255" i="2"/>
  <c r="G255" i="2"/>
  <c r="H255" i="2"/>
  <c r="B255" i="2"/>
  <c r="A256" i="2"/>
  <c r="D256" i="2"/>
  <c r="G256" i="2"/>
  <c r="C256" i="2"/>
  <c r="E256" i="2"/>
  <c r="H256" i="2"/>
  <c r="B256" i="2"/>
  <c r="A257" i="2"/>
  <c r="D257" i="2"/>
  <c r="G257" i="2"/>
  <c r="C257" i="2"/>
  <c r="E257" i="2"/>
  <c r="H257" i="2"/>
  <c r="B257" i="2"/>
  <c r="A258" i="2"/>
  <c r="B258" i="2"/>
  <c r="C258" i="2"/>
  <c r="E258" i="2"/>
  <c r="D258" i="2"/>
  <c r="G258" i="2"/>
  <c r="H258" i="2"/>
  <c r="A259" i="2"/>
  <c r="C259" i="2"/>
  <c r="E259" i="2"/>
  <c r="D259" i="2"/>
  <c r="G259" i="2"/>
  <c r="H259" i="2"/>
  <c r="B259" i="2"/>
  <c r="A260" i="2"/>
  <c r="B260" i="2"/>
  <c r="C260" i="2"/>
  <c r="D260" i="2"/>
  <c r="G260" i="2"/>
  <c r="H260" i="2"/>
  <c r="A261" i="2"/>
  <c r="B261" i="2"/>
  <c r="C261" i="2"/>
  <c r="D261" i="2"/>
  <c r="E261" i="2"/>
  <c r="G261" i="2"/>
  <c r="H261" i="2"/>
  <c r="A262" i="2"/>
  <c r="D262" i="2"/>
  <c r="G262" i="2"/>
  <c r="C262" i="2"/>
  <c r="E262" i="2"/>
  <c r="H262" i="2"/>
  <c r="B262" i="2"/>
  <c r="A263" i="2"/>
  <c r="C263" i="2"/>
  <c r="D263" i="2"/>
  <c r="G263" i="2"/>
  <c r="H263" i="2"/>
  <c r="B263" i="2"/>
  <c r="A264" i="2"/>
  <c r="D264" i="2"/>
  <c r="G264" i="2"/>
  <c r="C264" i="2"/>
  <c r="H264" i="2"/>
  <c r="B264" i="2"/>
  <c r="A265" i="2"/>
  <c r="D265" i="2"/>
  <c r="G265" i="2"/>
  <c r="C265" i="2"/>
  <c r="E265" i="2"/>
  <c r="H265" i="2"/>
  <c r="B265" i="2"/>
  <c r="A266" i="2"/>
  <c r="B266" i="2"/>
  <c r="C266" i="2"/>
  <c r="D266" i="2"/>
  <c r="G266" i="2"/>
  <c r="H266" i="2"/>
  <c r="A267" i="2"/>
  <c r="C267" i="2"/>
  <c r="D267" i="2"/>
  <c r="G267" i="2"/>
  <c r="H267" i="2"/>
  <c r="B267" i="2"/>
  <c r="A268" i="2"/>
  <c r="B268" i="2"/>
  <c r="C268" i="2"/>
  <c r="D268" i="2"/>
  <c r="E268" i="2"/>
  <c r="G268" i="2"/>
  <c r="H268" i="2"/>
  <c r="A269" i="2"/>
  <c r="B269" i="2"/>
  <c r="C269" i="2"/>
  <c r="D269" i="2"/>
  <c r="G269" i="2"/>
  <c r="H269" i="2"/>
  <c r="A270" i="2"/>
  <c r="D270" i="2"/>
  <c r="G270" i="2"/>
  <c r="C270" i="2"/>
  <c r="H270" i="2"/>
  <c r="B270" i="2"/>
  <c r="A271" i="2"/>
  <c r="C271" i="2"/>
  <c r="D271" i="2"/>
  <c r="G271" i="2"/>
  <c r="H271" i="2"/>
  <c r="B271" i="2"/>
  <c r="A272" i="2"/>
  <c r="D272" i="2"/>
  <c r="G272" i="2"/>
  <c r="C272" i="2"/>
  <c r="E272" i="2"/>
  <c r="H272" i="2"/>
  <c r="B272" i="2"/>
  <c r="A273" i="2"/>
  <c r="D273" i="2"/>
  <c r="G273" i="2"/>
  <c r="C273" i="2"/>
  <c r="E273" i="2"/>
  <c r="H273" i="2"/>
  <c r="B273" i="2"/>
  <c r="A274" i="2"/>
  <c r="B274" i="2"/>
  <c r="C274" i="2"/>
  <c r="E274" i="2"/>
  <c r="D274" i="2"/>
  <c r="G274" i="2"/>
  <c r="H274" i="2"/>
  <c r="A275" i="2"/>
  <c r="C275" i="2"/>
  <c r="E275" i="2"/>
  <c r="D275" i="2"/>
  <c r="G275" i="2"/>
  <c r="H275" i="2"/>
  <c r="B275" i="2"/>
  <c r="A276" i="2"/>
  <c r="B276" i="2"/>
  <c r="C276" i="2"/>
  <c r="D276" i="2"/>
  <c r="G276" i="2"/>
  <c r="H276" i="2"/>
  <c r="A277" i="2"/>
  <c r="B277" i="2"/>
  <c r="C277" i="2"/>
  <c r="D277" i="2"/>
  <c r="E277" i="2"/>
  <c r="G277" i="2"/>
  <c r="H277" i="2"/>
  <c r="A278" i="2"/>
  <c r="D278" i="2"/>
  <c r="G278" i="2"/>
  <c r="C278" i="2"/>
  <c r="E278" i="2"/>
  <c r="H278" i="2"/>
  <c r="B278" i="2"/>
  <c r="A279" i="2"/>
  <c r="C279" i="2"/>
  <c r="D279" i="2"/>
  <c r="G279" i="2"/>
  <c r="H279" i="2"/>
  <c r="B279" i="2"/>
  <c r="A280" i="2"/>
  <c r="D280" i="2"/>
  <c r="G280" i="2"/>
  <c r="C280" i="2"/>
  <c r="E280" i="2"/>
  <c r="H280" i="2"/>
  <c r="B280" i="2"/>
  <c r="A281" i="2"/>
  <c r="D281" i="2"/>
  <c r="G281" i="2"/>
  <c r="C281" i="2"/>
  <c r="H281" i="2"/>
  <c r="B281" i="2"/>
  <c r="A282" i="2"/>
  <c r="B282" i="2"/>
  <c r="C282" i="2"/>
  <c r="E282" i="2"/>
  <c r="D282" i="2"/>
  <c r="G282" i="2"/>
  <c r="H282" i="2"/>
  <c r="A283" i="2"/>
  <c r="C283" i="2"/>
  <c r="E283" i="2"/>
  <c r="D283" i="2"/>
  <c r="G283" i="2"/>
  <c r="H283" i="2"/>
  <c r="B283" i="2"/>
  <c r="A284" i="2"/>
  <c r="B284" i="2"/>
  <c r="C284" i="2"/>
  <c r="D284" i="2"/>
  <c r="E284" i="2"/>
  <c r="G284" i="2"/>
  <c r="H284" i="2"/>
  <c r="A285" i="2"/>
  <c r="B285" i="2"/>
  <c r="C285" i="2"/>
  <c r="D285" i="2"/>
  <c r="E285" i="2"/>
  <c r="G285" i="2"/>
  <c r="H285" i="2"/>
  <c r="A286" i="2"/>
  <c r="D286" i="2"/>
  <c r="G286" i="2"/>
  <c r="C286" i="2"/>
  <c r="E286" i="2"/>
  <c r="H286" i="2"/>
  <c r="B286" i="2"/>
  <c r="A287" i="2"/>
  <c r="C287" i="2"/>
  <c r="D287" i="2"/>
  <c r="G287" i="2"/>
  <c r="H287" i="2"/>
  <c r="B287" i="2"/>
  <c r="A288" i="2"/>
  <c r="D288" i="2"/>
  <c r="G288" i="2"/>
  <c r="C288" i="2"/>
  <c r="E288" i="2"/>
  <c r="H288" i="2"/>
  <c r="B288" i="2"/>
  <c r="A289" i="2"/>
  <c r="D289" i="2"/>
  <c r="G289" i="2"/>
  <c r="C289" i="2"/>
  <c r="E289" i="2"/>
  <c r="H289" i="2"/>
  <c r="B289" i="2"/>
  <c r="A290" i="2"/>
  <c r="B290" i="2"/>
  <c r="C290" i="2"/>
  <c r="E290" i="2"/>
  <c r="D290" i="2"/>
  <c r="G290" i="2"/>
  <c r="H290" i="2"/>
  <c r="A291" i="2"/>
  <c r="C291" i="2"/>
  <c r="E291" i="2"/>
  <c r="D291" i="2"/>
  <c r="G291" i="2"/>
  <c r="H291" i="2"/>
  <c r="B291" i="2"/>
  <c r="A292" i="2"/>
  <c r="B292" i="2"/>
  <c r="C292" i="2"/>
  <c r="D292" i="2"/>
  <c r="E292" i="2"/>
  <c r="G292" i="2"/>
  <c r="H292" i="2"/>
  <c r="A293" i="2"/>
  <c r="B293" i="2"/>
  <c r="C293" i="2"/>
  <c r="D293" i="2"/>
  <c r="E293" i="2"/>
  <c r="G293" i="2"/>
  <c r="H293" i="2"/>
  <c r="A294" i="2"/>
  <c r="D294" i="2"/>
  <c r="G294" i="2"/>
  <c r="C294" i="2"/>
  <c r="H294" i="2"/>
  <c r="B294" i="2"/>
  <c r="A295" i="2"/>
  <c r="C295" i="2"/>
  <c r="D295" i="2"/>
  <c r="G295" i="2"/>
  <c r="H295" i="2"/>
  <c r="B295" i="2"/>
  <c r="A296" i="2"/>
  <c r="D296" i="2"/>
  <c r="G296" i="2"/>
  <c r="C296" i="2"/>
  <c r="E296" i="2"/>
  <c r="H296" i="2"/>
  <c r="B296" i="2"/>
  <c r="A297" i="2"/>
  <c r="D297" i="2"/>
  <c r="G297" i="2"/>
  <c r="C297" i="2"/>
  <c r="H297" i="2"/>
  <c r="B297" i="2"/>
  <c r="A298" i="2"/>
  <c r="B298" i="2"/>
  <c r="C298" i="2"/>
  <c r="E298" i="2"/>
  <c r="D298" i="2"/>
  <c r="G298" i="2"/>
  <c r="H298" i="2"/>
  <c r="A299" i="2"/>
  <c r="C299" i="2"/>
  <c r="E299" i="2"/>
  <c r="D299" i="2"/>
  <c r="G299" i="2"/>
  <c r="H299" i="2"/>
  <c r="B299" i="2"/>
  <c r="A300" i="2"/>
  <c r="B300" i="2"/>
  <c r="C300" i="2"/>
  <c r="D300" i="2"/>
  <c r="G300" i="2"/>
  <c r="H300" i="2"/>
  <c r="A301" i="2"/>
  <c r="B301" i="2"/>
  <c r="C301" i="2"/>
  <c r="D301" i="2"/>
  <c r="E301" i="2"/>
  <c r="G301" i="2"/>
  <c r="H301" i="2"/>
  <c r="A302" i="2"/>
  <c r="D302" i="2"/>
  <c r="G302" i="2"/>
  <c r="C302" i="2"/>
  <c r="E302" i="2"/>
  <c r="H302" i="2"/>
  <c r="B302" i="2"/>
  <c r="A303" i="2"/>
  <c r="C303" i="2"/>
  <c r="D303" i="2"/>
  <c r="E303" i="2"/>
  <c r="G303" i="2"/>
  <c r="H303" i="2"/>
  <c r="B303" i="2"/>
  <c r="A304" i="2"/>
  <c r="D304" i="2"/>
  <c r="G304" i="2"/>
  <c r="C304" i="2"/>
  <c r="E304" i="2"/>
  <c r="H304" i="2"/>
  <c r="B304" i="2"/>
  <c r="A305" i="2"/>
  <c r="D305" i="2"/>
  <c r="G305" i="2"/>
  <c r="C305" i="2"/>
  <c r="H305" i="2"/>
  <c r="B305" i="2"/>
  <c r="A306" i="2"/>
  <c r="B306" i="2"/>
  <c r="C306" i="2"/>
  <c r="E306" i="2"/>
  <c r="D306" i="2"/>
  <c r="G306" i="2"/>
  <c r="H306" i="2"/>
  <c r="A307" i="2"/>
  <c r="C307" i="2"/>
  <c r="D307" i="2"/>
  <c r="G307" i="2"/>
  <c r="H307" i="2"/>
  <c r="B307" i="2"/>
  <c r="A308" i="2"/>
  <c r="B308" i="2"/>
  <c r="C308" i="2"/>
  <c r="D308" i="2"/>
  <c r="E308" i="2"/>
  <c r="G308" i="2"/>
  <c r="H308" i="2"/>
  <c r="A309" i="2"/>
  <c r="B309" i="2"/>
  <c r="C309" i="2"/>
  <c r="D309" i="2"/>
  <c r="E309" i="2"/>
  <c r="G309" i="2"/>
  <c r="H309" i="2"/>
  <c r="A310" i="2"/>
  <c r="D310" i="2"/>
  <c r="G310" i="2"/>
  <c r="C310" i="2"/>
  <c r="H310" i="2"/>
  <c r="B310" i="2"/>
  <c r="A311" i="2"/>
  <c r="C311" i="2"/>
  <c r="D311" i="2"/>
  <c r="G311" i="2"/>
  <c r="H311" i="2"/>
  <c r="B311" i="2"/>
  <c r="A312" i="2"/>
  <c r="D312" i="2"/>
  <c r="G312" i="2"/>
  <c r="C312" i="2"/>
  <c r="E312" i="2"/>
  <c r="H312" i="2"/>
  <c r="B312" i="2"/>
  <c r="A313" i="2"/>
  <c r="D313" i="2"/>
  <c r="G313" i="2"/>
  <c r="C313" i="2"/>
  <c r="H313" i="2"/>
  <c r="B313" i="2"/>
  <c r="A314" i="2"/>
  <c r="B314" i="2"/>
  <c r="C314" i="2"/>
  <c r="D314" i="2"/>
  <c r="G314" i="2"/>
  <c r="H314" i="2"/>
  <c r="A315" i="2"/>
  <c r="C315" i="2"/>
  <c r="E315" i="2"/>
  <c r="D315" i="2"/>
  <c r="G315" i="2"/>
  <c r="H315" i="2"/>
  <c r="B315" i="2"/>
  <c r="A316" i="2"/>
  <c r="B316" i="2"/>
  <c r="C316" i="2"/>
  <c r="D316" i="2"/>
  <c r="E316" i="2"/>
  <c r="G316" i="2"/>
  <c r="H316" i="2"/>
  <c r="A317" i="2"/>
  <c r="B317" i="2"/>
  <c r="C317" i="2"/>
  <c r="D317" i="2"/>
  <c r="E317" i="2"/>
  <c r="G317" i="2"/>
  <c r="H317" i="2"/>
  <c r="A318" i="2"/>
  <c r="D318" i="2"/>
  <c r="G318" i="2"/>
  <c r="C318" i="2"/>
  <c r="E318" i="2"/>
  <c r="H318" i="2"/>
  <c r="B318" i="2"/>
  <c r="A319" i="2"/>
  <c r="C319" i="2"/>
  <c r="D319" i="2"/>
  <c r="E319" i="2"/>
  <c r="G319" i="2"/>
  <c r="H319" i="2"/>
  <c r="B319" i="2"/>
  <c r="A320" i="2"/>
  <c r="D320" i="2"/>
  <c r="G320" i="2"/>
  <c r="C320" i="2"/>
  <c r="H320" i="2"/>
  <c r="B320" i="2"/>
  <c r="A321" i="2"/>
  <c r="D321" i="2"/>
  <c r="G321" i="2"/>
  <c r="C321" i="2"/>
  <c r="E321" i="2"/>
  <c r="H321" i="2"/>
  <c r="B321" i="2"/>
  <c r="A322" i="2"/>
  <c r="B322" i="2"/>
  <c r="C322" i="2"/>
  <c r="E322" i="2"/>
  <c r="D322" i="2"/>
  <c r="G322" i="2"/>
  <c r="H322" i="2"/>
  <c r="A323" i="2"/>
  <c r="C323" i="2"/>
  <c r="E323" i="2"/>
  <c r="D323" i="2"/>
  <c r="G323" i="2"/>
  <c r="H323" i="2"/>
  <c r="B323" i="2"/>
  <c r="A324" i="2"/>
  <c r="B324" i="2"/>
  <c r="C324" i="2"/>
  <c r="D324" i="2"/>
  <c r="G324" i="2"/>
  <c r="H324" i="2"/>
  <c r="A325" i="2"/>
  <c r="B325" i="2"/>
  <c r="C325" i="2"/>
  <c r="D325" i="2"/>
  <c r="E325" i="2"/>
  <c r="G325" i="2"/>
  <c r="H325" i="2"/>
  <c r="A326" i="2"/>
  <c r="D326" i="2"/>
  <c r="G326" i="2"/>
  <c r="C326" i="2"/>
  <c r="E326" i="2"/>
  <c r="H326" i="2"/>
  <c r="B326" i="2"/>
  <c r="A327" i="2"/>
  <c r="C327" i="2"/>
  <c r="D327" i="2"/>
  <c r="E327" i="2"/>
  <c r="G327" i="2"/>
  <c r="H327" i="2"/>
  <c r="B327" i="2"/>
  <c r="A328" i="2"/>
  <c r="D328" i="2"/>
  <c r="G328" i="2"/>
  <c r="C328" i="2"/>
  <c r="E328" i="2"/>
  <c r="H328" i="2"/>
  <c r="B328" i="2"/>
  <c r="A329" i="2"/>
  <c r="D329" i="2"/>
  <c r="G329" i="2"/>
  <c r="C329" i="2"/>
  <c r="E329" i="2"/>
  <c r="H329" i="2"/>
  <c r="B329" i="2"/>
  <c r="A330" i="2"/>
  <c r="B330" i="2"/>
  <c r="C330" i="2"/>
  <c r="E330" i="2"/>
  <c r="D330" i="2"/>
  <c r="G330" i="2"/>
  <c r="H330" i="2"/>
  <c r="A331" i="2"/>
  <c r="C331" i="2"/>
  <c r="E331" i="2"/>
  <c r="D331" i="2"/>
  <c r="G331" i="2"/>
  <c r="H331" i="2"/>
  <c r="B331" i="2"/>
  <c r="A332" i="2"/>
  <c r="B332" i="2"/>
  <c r="C332" i="2"/>
  <c r="D332" i="2"/>
  <c r="G332" i="2"/>
  <c r="H332" i="2"/>
  <c r="A333" i="2"/>
  <c r="B333" i="2"/>
  <c r="C333" i="2"/>
  <c r="D333" i="2"/>
  <c r="E333" i="2"/>
  <c r="G333" i="2"/>
  <c r="H333" i="2"/>
  <c r="A334" i="2"/>
  <c r="D334" i="2"/>
  <c r="G334" i="2"/>
  <c r="C334" i="2"/>
  <c r="H334" i="2"/>
  <c r="B334" i="2"/>
  <c r="A335" i="2"/>
  <c r="C335" i="2"/>
  <c r="D335" i="2"/>
  <c r="E335" i="2"/>
  <c r="G335" i="2"/>
  <c r="H335" i="2"/>
  <c r="B335" i="2"/>
  <c r="A336" i="2"/>
  <c r="D336" i="2"/>
  <c r="G336" i="2"/>
  <c r="C336" i="2"/>
  <c r="E336" i="2"/>
  <c r="H336" i="2"/>
  <c r="B336" i="2"/>
  <c r="A337" i="2"/>
  <c r="D337" i="2"/>
  <c r="G337" i="2"/>
  <c r="C337" i="2"/>
  <c r="E337" i="2"/>
  <c r="H337" i="2"/>
  <c r="B337" i="2"/>
  <c r="A338" i="2"/>
  <c r="B338" i="2"/>
  <c r="C338" i="2"/>
  <c r="E338" i="2"/>
  <c r="D338" i="2"/>
  <c r="G338" i="2"/>
  <c r="H338" i="2"/>
  <c r="A339" i="2"/>
  <c r="C339" i="2"/>
  <c r="E339" i="2"/>
  <c r="D339" i="2"/>
  <c r="G339" i="2"/>
  <c r="H339" i="2"/>
  <c r="B339" i="2"/>
  <c r="A340" i="2"/>
  <c r="B340" i="2"/>
  <c r="C340" i="2"/>
  <c r="D340" i="2"/>
  <c r="G340" i="2"/>
  <c r="H340" i="2"/>
  <c r="A341" i="2"/>
  <c r="B341" i="2"/>
  <c r="C341" i="2"/>
  <c r="D341" i="2"/>
  <c r="E341" i="2"/>
  <c r="G341" i="2"/>
  <c r="H341" i="2"/>
  <c r="A342" i="2"/>
  <c r="D342" i="2"/>
  <c r="G342" i="2"/>
  <c r="C342" i="2"/>
  <c r="E342" i="2"/>
  <c r="H342" i="2"/>
  <c r="B342" i="2"/>
  <c r="A343" i="2"/>
  <c r="C343" i="2"/>
  <c r="D343" i="2"/>
  <c r="E343" i="2"/>
  <c r="G343" i="2"/>
  <c r="H343" i="2"/>
  <c r="B343" i="2"/>
  <c r="A344" i="2"/>
  <c r="D344" i="2"/>
  <c r="G344" i="2"/>
  <c r="C344" i="2"/>
  <c r="E344" i="2"/>
  <c r="H344" i="2"/>
  <c r="B344" i="2"/>
  <c r="A345" i="2"/>
  <c r="D345" i="2"/>
  <c r="G345" i="2"/>
  <c r="C345" i="2"/>
  <c r="H345" i="2"/>
  <c r="B345" i="2"/>
  <c r="A346" i="2"/>
  <c r="B346" i="2"/>
  <c r="C346" i="2"/>
  <c r="D346" i="2"/>
  <c r="G346" i="2"/>
  <c r="H346" i="2"/>
  <c r="A347" i="2"/>
  <c r="C347" i="2"/>
  <c r="E347" i="2"/>
  <c r="D347" i="2"/>
  <c r="G347" i="2"/>
  <c r="H347" i="2"/>
  <c r="B347" i="2"/>
  <c r="A348" i="2"/>
  <c r="B348" i="2"/>
  <c r="C348" i="2"/>
  <c r="D348" i="2"/>
  <c r="E348" i="2"/>
  <c r="G348" i="2"/>
  <c r="H348" i="2"/>
  <c r="A349" i="2"/>
  <c r="B349" i="2"/>
  <c r="C349" i="2"/>
  <c r="D349" i="2"/>
  <c r="G349" i="2"/>
  <c r="H349" i="2"/>
  <c r="A350" i="2"/>
  <c r="D350" i="2"/>
  <c r="G350" i="2"/>
  <c r="C350" i="2"/>
  <c r="E350" i="2"/>
  <c r="H350" i="2"/>
  <c r="B350" i="2"/>
  <c r="A351" i="2"/>
  <c r="C351" i="2"/>
  <c r="D351" i="2"/>
  <c r="E351" i="2"/>
  <c r="G351" i="2"/>
  <c r="H351" i="2"/>
  <c r="B351" i="2"/>
  <c r="A352" i="2"/>
  <c r="D352" i="2"/>
  <c r="G352" i="2"/>
  <c r="C352" i="2"/>
  <c r="E352" i="2"/>
  <c r="H352" i="2"/>
  <c r="B352" i="2"/>
  <c r="A353" i="2"/>
  <c r="D353" i="2"/>
  <c r="G353" i="2"/>
  <c r="C353" i="2"/>
  <c r="E353" i="2"/>
  <c r="H353" i="2"/>
  <c r="B353" i="2"/>
  <c r="A354" i="2"/>
  <c r="B354" i="2"/>
  <c r="C354" i="2"/>
  <c r="E354" i="2"/>
  <c r="D354" i="2"/>
  <c r="G354" i="2"/>
  <c r="H354" i="2"/>
  <c r="A355" i="2"/>
  <c r="C355" i="2"/>
  <c r="E355" i="2"/>
  <c r="D355" i="2"/>
  <c r="G355" i="2"/>
  <c r="H355" i="2"/>
  <c r="B355" i="2"/>
  <c r="E346" i="2" l="1"/>
  <c r="E340" i="2"/>
  <c r="E244" i="2"/>
  <c r="E88" i="2"/>
  <c r="E77" i="2"/>
  <c r="E22" i="2"/>
  <c r="F380" i="1"/>
  <c r="G380" i="1" s="1"/>
  <c r="J380" i="1" s="1"/>
  <c r="F346" i="1"/>
  <c r="G346" i="1" s="1"/>
  <c r="K346" i="1" s="1"/>
  <c r="F225" i="1"/>
  <c r="G225" i="1" s="1"/>
  <c r="I225" i="1" s="1"/>
  <c r="F184" i="1"/>
  <c r="G184" i="1" s="1"/>
  <c r="I184" i="1" s="1"/>
  <c r="F134" i="1"/>
  <c r="G134" i="1" s="1"/>
  <c r="I134" i="1" s="1"/>
  <c r="F117" i="1"/>
  <c r="G117" i="1" s="1"/>
  <c r="I117" i="1" s="1"/>
  <c r="F68" i="1"/>
  <c r="G68" i="1" s="1"/>
  <c r="H68" i="1" s="1"/>
  <c r="F65" i="1"/>
  <c r="G65" i="1" s="1"/>
  <c r="H65" i="1" s="1"/>
  <c r="F28" i="1"/>
  <c r="G28" i="1" s="1"/>
  <c r="H28" i="1" s="1"/>
  <c r="E349" i="2"/>
  <c r="E334" i="2"/>
  <c r="E260" i="2"/>
  <c r="E164" i="2"/>
  <c r="E320" i="2"/>
  <c r="E54" i="2"/>
  <c r="E313" i="2"/>
  <c r="E300" i="2"/>
  <c r="E294" i="2"/>
  <c r="E254" i="2"/>
  <c r="E92" i="2"/>
  <c r="E25" i="2"/>
  <c r="E209" i="2"/>
  <c r="E195" i="2"/>
  <c r="E140" i="2"/>
  <c r="E126" i="2"/>
  <c r="E287" i="2"/>
  <c r="E324" i="2"/>
  <c r="E202" i="2"/>
  <c r="E42" i="2"/>
  <c r="F33" i="1"/>
  <c r="G33" i="1" s="1"/>
  <c r="H33" i="1" s="1"/>
  <c r="E276" i="2"/>
  <c r="E332" i="2"/>
  <c r="E269" i="2"/>
  <c r="E35" i="2"/>
  <c r="E419" i="1"/>
  <c r="F419" i="1" s="1"/>
  <c r="G419" i="1" s="1"/>
  <c r="K419" i="1" s="1"/>
  <c r="E166" i="2"/>
  <c r="E115" i="2"/>
  <c r="E101" i="2"/>
  <c r="E53" i="2"/>
  <c r="E411" i="1"/>
  <c r="F411" i="1" s="1"/>
  <c r="G411" i="1" s="1"/>
  <c r="K411" i="1" s="1"/>
  <c r="E405" i="1"/>
  <c r="F405" i="1" s="1"/>
  <c r="G405" i="1" s="1"/>
  <c r="K405" i="1" s="1"/>
  <c r="E402" i="1"/>
  <c r="F402" i="1" s="1"/>
  <c r="G402" i="1" s="1"/>
  <c r="K402" i="1" s="1"/>
  <c r="E241" i="2"/>
  <c r="E180" i="2"/>
  <c r="E120" i="2"/>
  <c r="E417" i="1"/>
  <c r="F417" i="1" s="1"/>
  <c r="G417" i="1" s="1"/>
  <c r="K417" i="1" s="1"/>
  <c r="E311" i="2"/>
  <c r="E295" i="2"/>
  <c r="E210" i="2"/>
  <c r="E144" i="2"/>
  <c r="E117" i="2"/>
  <c r="E404" i="1"/>
  <c r="F404" i="1" s="1"/>
  <c r="G404" i="1" s="1"/>
  <c r="K404" i="1" s="1"/>
  <c r="E305" i="2"/>
  <c r="E297" i="2"/>
  <c r="E227" i="2"/>
  <c r="E213" i="2"/>
  <c r="E205" i="2"/>
  <c r="E191" i="2"/>
  <c r="E147" i="2"/>
  <c r="E78" i="2"/>
  <c r="E38" i="1"/>
  <c r="E36" i="1"/>
  <c r="E27" i="1"/>
  <c r="E24" i="1"/>
  <c r="E415" i="1"/>
  <c r="F415" i="1" s="1"/>
  <c r="G415" i="1" s="1"/>
  <c r="K415" i="1" s="1"/>
  <c r="E401" i="1"/>
  <c r="F401" i="1" s="1"/>
  <c r="G401" i="1" s="1"/>
  <c r="E345" i="2"/>
  <c r="E89" i="2"/>
  <c r="E81" i="2"/>
  <c r="E41" i="2"/>
  <c r="E26" i="2"/>
  <c r="E21" i="1"/>
  <c r="E416" i="1"/>
  <c r="F416" i="1" s="1"/>
  <c r="G416" i="1" s="1"/>
  <c r="K416" i="1" s="1"/>
  <c r="E420" i="1"/>
  <c r="F420" i="1" s="1"/>
  <c r="G420" i="1" s="1"/>
  <c r="K420" i="1" s="1"/>
  <c r="E266" i="2"/>
  <c r="E230" i="2"/>
  <c r="E215" i="2"/>
  <c r="E127" i="2"/>
  <c r="E29" i="2"/>
  <c r="E28" i="2"/>
  <c r="E403" i="1"/>
  <c r="F403" i="1" s="1"/>
  <c r="G403" i="1" s="1"/>
  <c r="K403" i="1" s="1"/>
  <c r="E118" i="2"/>
  <c r="E102" i="2"/>
  <c r="E239" i="2"/>
  <c r="E201" i="2"/>
  <c r="E185" i="2"/>
  <c r="E177" i="2"/>
  <c r="E169" i="2"/>
  <c r="E145" i="2"/>
  <c r="E193" i="2"/>
  <c r="E314" i="2"/>
  <c r="E157" i="2"/>
  <c r="E138" i="2"/>
  <c r="E114" i="2"/>
  <c r="E253" i="2"/>
  <c r="E245" i="2"/>
  <c r="E23" i="2"/>
  <c r="F15" i="1"/>
  <c r="C11" i="1"/>
  <c r="C12" i="1"/>
  <c r="O423" i="1" l="1"/>
  <c r="O421" i="1"/>
  <c r="O418" i="1"/>
  <c r="O422" i="1"/>
  <c r="O401" i="1"/>
  <c r="O59" i="1"/>
  <c r="O64" i="1"/>
  <c r="O100" i="1"/>
  <c r="O387" i="1"/>
  <c r="O285" i="1"/>
  <c r="O350" i="1"/>
  <c r="O122" i="1"/>
  <c r="O365" i="1"/>
  <c r="O286" i="1"/>
  <c r="O232" i="1"/>
  <c r="O347" i="1"/>
  <c r="O261" i="1"/>
  <c r="O217" i="1"/>
  <c r="O238" i="1"/>
  <c r="O133" i="1"/>
  <c r="O208" i="1"/>
  <c r="O316" i="1"/>
  <c r="O95" i="1"/>
  <c r="O169" i="1"/>
  <c r="O223" i="1"/>
  <c r="O360" i="1"/>
  <c r="O388" i="1"/>
  <c r="O327" i="1"/>
  <c r="O269" i="1"/>
  <c r="O343" i="1"/>
  <c r="O306" i="1"/>
  <c r="O213" i="1"/>
  <c r="O408" i="1"/>
  <c r="O251" i="1"/>
  <c r="O104" i="1"/>
  <c r="O390" i="1"/>
  <c r="O265" i="1"/>
  <c r="O243" i="1"/>
  <c r="O356" i="1"/>
  <c r="O304" i="1"/>
  <c r="O309" i="1"/>
  <c r="O240" i="1"/>
  <c r="O229" i="1"/>
  <c r="O205" i="1"/>
  <c r="O225" i="1"/>
  <c r="O107" i="1"/>
  <c r="O166" i="1"/>
  <c r="O88" i="1"/>
  <c r="O222" i="1"/>
  <c r="O176" i="1"/>
  <c r="O117" i="1"/>
  <c r="O216" i="1"/>
  <c r="O405" i="1"/>
  <c r="O274" i="1"/>
  <c r="O230" i="1"/>
  <c r="O212" i="1"/>
  <c r="O193" i="1"/>
  <c r="O153" i="1"/>
  <c r="O177" i="1"/>
  <c r="O268" i="1"/>
  <c r="O211" i="1"/>
  <c r="O52" i="1"/>
  <c r="O54" i="1"/>
  <c r="O349" i="1"/>
  <c r="O170" i="1"/>
  <c r="O323" i="1"/>
  <c r="O298" i="1"/>
  <c r="O42" i="1"/>
  <c r="O26" i="1"/>
  <c r="O326" i="1"/>
  <c r="O63" i="1"/>
  <c r="O300" i="1"/>
  <c r="O305" i="1"/>
  <c r="O168" i="1"/>
  <c r="O99" i="1"/>
  <c r="O80" i="1"/>
  <c r="O50" i="1"/>
  <c r="O345" i="1"/>
  <c r="O29" i="1"/>
  <c r="O354" i="1"/>
  <c r="O295" i="1"/>
  <c r="O160" i="1"/>
  <c r="O393" i="1"/>
  <c r="O65" i="1"/>
  <c r="O120" i="1"/>
  <c r="O262" i="1"/>
  <c r="O366" i="1"/>
  <c r="O200" i="1"/>
  <c r="O76" i="1"/>
  <c r="O28" i="1"/>
  <c r="O62" i="1"/>
  <c r="O320" i="1"/>
  <c r="O258" i="1"/>
  <c r="O289" i="1"/>
  <c r="O346" i="1"/>
  <c r="O337" i="1"/>
  <c r="O293" i="1"/>
  <c r="O236" i="1"/>
  <c r="O351" i="1"/>
  <c r="O233" i="1"/>
  <c r="O221" i="1"/>
  <c r="O302" i="1"/>
  <c r="O414" i="1"/>
  <c r="O130" i="1"/>
  <c r="O30" i="1"/>
  <c r="O329" i="1"/>
  <c r="O137" i="1"/>
  <c r="O246" i="1"/>
  <c r="O198" i="1"/>
  <c r="O172" i="1"/>
  <c r="O103" i="1"/>
  <c r="O119" i="1"/>
  <c r="O190" i="1"/>
  <c r="O101" i="1"/>
  <c r="O77" i="1"/>
  <c r="O215" i="1"/>
  <c r="O141" i="1"/>
  <c r="O43" i="1"/>
  <c r="O290" i="1"/>
  <c r="O315" i="1"/>
  <c r="O174" i="1"/>
  <c r="O245" i="1"/>
  <c r="O126" i="1"/>
  <c r="O196" i="1"/>
  <c r="O87" i="1"/>
  <c r="O96" i="1"/>
  <c r="O144" i="1"/>
  <c r="O105" i="1"/>
  <c r="O140" i="1"/>
  <c r="O380" i="1"/>
  <c r="O314" i="1"/>
  <c r="O83" i="1"/>
  <c r="O275" i="1"/>
  <c r="O378" i="1"/>
  <c r="O146" i="1"/>
  <c r="O181" i="1"/>
  <c r="O192" i="1"/>
  <c r="O142" i="1"/>
  <c r="O127" i="1"/>
  <c r="O250" i="1"/>
  <c r="O45" i="1"/>
  <c r="O395" i="1"/>
  <c r="O359" i="1"/>
  <c r="O58" i="1"/>
  <c r="O353" i="1"/>
  <c r="O319" i="1"/>
  <c r="O270" i="1"/>
  <c r="O308" i="1"/>
  <c r="O310" i="1"/>
  <c r="O419" i="1"/>
  <c r="O241" i="1"/>
  <c r="O157" i="1"/>
  <c r="O89" i="1"/>
  <c r="O186" i="1"/>
  <c r="O362" i="1"/>
  <c r="O239" i="1"/>
  <c r="O189" i="1"/>
  <c r="O333" i="1"/>
  <c r="O252" i="1"/>
  <c r="O248" i="1"/>
  <c r="O97" i="1"/>
  <c r="O79" i="1"/>
  <c r="O138" i="1"/>
  <c r="O136" i="1"/>
  <c r="O334" i="1"/>
  <c r="O259" i="1"/>
  <c r="O407" i="1"/>
  <c r="O301" i="1"/>
  <c r="O35" i="1"/>
  <c r="O397" i="1"/>
  <c r="O91" i="1"/>
  <c r="O195" i="1"/>
  <c r="O244" i="1"/>
  <c r="O313" i="1"/>
  <c r="O98" i="1"/>
  <c r="O201" i="1"/>
  <c r="O111" i="1"/>
  <c r="O34" i="1"/>
  <c r="O102" i="1"/>
  <c r="O369" i="1"/>
  <c r="O331" i="1"/>
  <c r="O385" i="1"/>
  <c r="O188" i="1"/>
  <c r="O344" i="1"/>
  <c r="O154" i="1"/>
  <c r="O178" i="1"/>
  <c r="O266" i="1"/>
  <c r="O75" i="1"/>
  <c r="O41" i="1"/>
  <c r="O131" i="1"/>
  <c r="O291" i="1"/>
  <c r="O220" i="1"/>
  <c r="O124" i="1"/>
  <c r="O125" i="1"/>
  <c r="O321" i="1"/>
  <c r="O73" i="1"/>
  <c r="O81" i="1"/>
  <c r="O257" i="1"/>
  <c r="O374" i="1"/>
  <c r="O400" i="1"/>
  <c r="O338" i="1"/>
  <c r="O416" i="1"/>
  <c r="O267" i="1"/>
  <c r="O377" i="1"/>
  <c r="O67" i="1"/>
  <c r="O368" i="1"/>
  <c r="O68" i="1"/>
  <c r="O184" i="1"/>
  <c r="O94" i="1"/>
  <c r="O47" i="1"/>
  <c r="O367" i="1"/>
  <c r="O44" i="1"/>
  <c r="O134" i="1"/>
  <c r="O164" i="1"/>
  <c r="O155" i="1"/>
  <c r="O37" i="1"/>
  <c r="O139" i="1"/>
  <c r="O278" i="1"/>
  <c r="O406" i="1"/>
  <c r="O84" i="1"/>
  <c r="O48" i="1"/>
  <c r="O32" i="1"/>
  <c r="O66" i="1"/>
  <c r="O197" i="1"/>
  <c r="O280" i="1"/>
  <c r="O410" i="1"/>
  <c r="O273" i="1"/>
  <c r="O150" i="1"/>
  <c r="O56" i="1"/>
  <c r="O86" i="1"/>
  <c r="O151" i="1"/>
  <c r="O379" i="1"/>
  <c r="O413" i="1"/>
  <c r="O147" i="1"/>
  <c r="O219" i="1"/>
  <c r="O312" i="1"/>
  <c r="O128" i="1"/>
  <c r="O210" i="1"/>
  <c r="O149" i="1"/>
  <c r="O152" i="1"/>
  <c r="O294" i="1"/>
  <c r="O260" i="1"/>
  <c r="O256" i="1"/>
  <c r="O69" i="1"/>
  <c r="O129" i="1"/>
  <c r="O370" i="1"/>
  <c r="O375" i="1"/>
  <c r="O399" i="1"/>
  <c r="O402" i="1"/>
  <c r="O404" i="1"/>
  <c r="O384" i="1"/>
  <c r="O112" i="1"/>
  <c r="O110" i="1"/>
  <c r="O143" i="1"/>
  <c r="O284" i="1"/>
  <c r="O311" i="1"/>
  <c r="O82" i="1"/>
  <c r="O372" i="1"/>
  <c r="O175" i="1"/>
  <c r="O93" i="1"/>
  <c r="O363" i="1"/>
  <c r="O53" i="1"/>
  <c r="O39" i="1"/>
  <c r="O318" i="1"/>
  <c r="O231" i="1"/>
  <c r="O234" i="1"/>
  <c r="O206" i="1"/>
  <c r="O281" i="1"/>
  <c r="O382" i="1"/>
  <c r="O162" i="1"/>
  <c r="O361" i="1"/>
  <c r="O71" i="1"/>
  <c r="O158" i="1"/>
  <c r="O357" i="1"/>
  <c r="O277" i="1"/>
  <c r="O49" i="1"/>
  <c r="O183" i="1"/>
  <c r="O207" i="1"/>
  <c r="O271" i="1"/>
  <c r="O204" i="1"/>
  <c r="O187" i="1"/>
  <c r="O203" i="1"/>
  <c r="O132" i="1"/>
  <c r="O199" i="1"/>
  <c r="O167" i="1"/>
  <c r="O342" i="1"/>
  <c r="O355" i="1"/>
  <c r="O135" i="1"/>
  <c r="O339" i="1"/>
  <c r="O61" i="1"/>
  <c r="O209" i="1"/>
  <c r="O156" i="1"/>
  <c r="O40" i="1"/>
  <c r="O85" i="1"/>
  <c r="O115" i="1"/>
  <c r="O371" i="1"/>
  <c r="O180" i="1"/>
  <c r="O391" i="1"/>
  <c r="O276" i="1"/>
  <c r="O415" i="1"/>
  <c r="O417" i="1"/>
  <c r="O324" i="1"/>
  <c r="O228" i="1"/>
  <c r="O171" i="1"/>
  <c r="O297" i="1"/>
  <c r="O235" i="1"/>
  <c r="O191" i="1"/>
  <c r="O272" i="1"/>
  <c r="O247" i="1"/>
  <c r="O33" i="1"/>
  <c r="O386" i="1"/>
  <c r="O118" i="1"/>
  <c r="O161" i="1"/>
  <c r="O330" i="1"/>
  <c r="O163" i="1"/>
  <c r="O74" i="1"/>
  <c r="O341" i="1"/>
  <c r="O296" i="1"/>
  <c r="O389" i="1"/>
  <c r="O392" i="1"/>
  <c r="O348" i="1"/>
  <c r="O179" i="1"/>
  <c r="O396" i="1"/>
  <c r="O288" i="1"/>
  <c r="O411" i="1"/>
  <c r="O114" i="1"/>
  <c r="O145" i="1"/>
  <c r="O358" i="1"/>
  <c r="O70" i="1"/>
  <c r="O22" i="1"/>
  <c r="O322" i="1"/>
  <c r="O194" i="1"/>
  <c r="O332" i="1"/>
  <c r="O303" i="1"/>
  <c r="O253" i="1"/>
  <c r="O336" i="1"/>
  <c r="O108" i="1"/>
  <c r="O78" i="1"/>
  <c r="O373" i="1"/>
  <c r="O25" i="1"/>
  <c r="O325" i="1"/>
  <c r="O292" i="1"/>
  <c r="O376" i="1"/>
  <c r="O31" i="1"/>
  <c r="O287" i="1"/>
  <c r="O335" i="1"/>
  <c r="O57" i="1"/>
  <c r="O237" i="1"/>
  <c r="O283" i="1"/>
  <c r="O420" i="1"/>
  <c r="O403" i="1"/>
  <c r="O46" i="1"/>
  <c r="O307" i="1"/>
  <c r="O299" i="1"/>
  <c r="O317" i="1"/>
  <c r="O364" i="1"/>
  <c r="O352" i="1"/>
  <c r="O279" i="1"/>
  <c r="O263" i="1"/>
  <c r="O202" i="1"/>
  <c r="O116" i="1"/>
  <c r="O218" i="1"/>
  <c r="O264" i="1"/>
  <c r="O113" i="1"/>
  <c r="O254" i="1"/>
  <c r="O23" i="1"/>
  <c r="O60" i="1"/>
  <c r="O90" i="1"/>
  <c r="O242" i="1"/>
  <c r="O383" i="1"/>
  <c r="O412" i="1"/>
  <c r="O381" i="1"/>
  <c r="O249" i="1"/>
  <c r="O51" i="1"/>
  <c r="O159" i="1"/>
  <c r="O214" i="1"/>
  <c r="O165" i="1"/>
  <c r="O109" i="1"/>
  <c r="O182" i="1"/>
  <c r="O123" i="1"/>
  <c r="O72" i="1"/>
  <c r="O328" i="1"/>
  <c r="O394" i="1"/>
  <c r="O185" i="1"/>
  <c r="O255" i="1"/>
  <c r="O340" i="1"/>
  <c r="O224" i="1"/>
  <c r="O55" i="1"/>
  <c r="O92" i="1"/>
  <c r="O226" i="1"/>
  <c r="O148" i="1"/>
  <c r="O121" i="1"/>
  <c r="O227" i="1"/>
  <c r="O106" i="1"/>
  <c r="O409" i="1"/>
  <c r="O173" i="1"/>
  <c r="O282" i="1"/>
  <c r="O398" i="1"/>
  <c r="C16" i="1"/>
  <c r="D18" i="1" s="1"/>
  <c r="K401" i="1"/>
  <c r="F21" i="1"/>
  <c r="G21" i="1" s="1"/>
  <c r="H21" i="1" s="1"/>
  <c r="E264" i="2"/>
  <c r="F24" i="1"/>
  <c r="G24" i="1" s="1"/>
  <c r="H24" i="1" s="1"/>
  <c r="E267" i="2"/>
  <c r="F27" i="1"/>
  <c r="G27" i="1" s="1"/>
  <c r="H27" i="1" s="1"/>
  <c r="E270" i="2"/>
  <c r="F36" i="1"/>
  <c r="G36" i="1" s="1"/>
  <c r="H36" i="1" s="1"/>
  <c r="E279" i="2"/>
  <c r="F38" i="1"/>
  <c r="G38" i="1" s="1"/>
  <c r="H38" i="1" s="1"/>
  <c r="E281" i="2"/>
  <c r="O24" i="1" l="1"/>
  <c r="O21" i="1"/>
  <c r="O27" i="1"/>
  <c r="O38" i="1"/>
  <c r="O36" i="1"/>
  <c r="C15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<sst xmlns="http://schemas.openxmlformats.org/spreadsheetml/2006/main" count="3708" uniqueCount="1209">
  <si>
    <t>AO Ser / GSC 01496-00003</t>
  </si>
  <si>
    <t>System Type:</t>
  </si>
  <si>
    <t>EA/SD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</si>
  <si>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</si>
  <si>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</si>
  <si>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</si>
  <si>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</si>
  <si>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</si>
  <si>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</si>
  <si>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</si>
  <si>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</si>
  <si>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</si>
  <si>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</si>
  <si>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</si>
  <si>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</si>
  <si>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</si>
  <si>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</si>
  <si>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</si>
  <si>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</si>
  <si>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</si>
  <si>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</si>
  <si>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</si>
  <si>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</si>
  <si>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</si>
  <si>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</si>
  <si>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</si>
  <si>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</si>
  <si>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</si>
  <si>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</si>
  <si>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</si>
  <si>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</si>
  <si>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</si>
  <si>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</si>
  <si>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</si>
  <si>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</si>
  <si>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</si>
  <si>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Misc</t>
  </si>
  <si>
    <t>Lin Fit</t>
  </si>
  <si>
    <t>Q. Fit</t>
  </si>
  <si>
    <t>Date</t>
  </si>
  <si>
    <t> AN 272.198 </t>
  </si>
  <si>
    <t>I</t>
  </si>
  <si>
    <t> PZ 8.55 </t>
  </si>
  <si>
    <t> PZ 5.120 </t>
  </si>
  <si>
    <t> IODE 4.3.12 </t>
  </si>
  <si>
    <t> IODE 4.3.13 </t>
  </si>
  <si>
    <t> IODE 4.3.14 </t>
  </si>
  <si>
    <t> AAC 5.77 </t>
  </si>
  <si>
    <t> AA 6.145 </t>
  </si>
  <si>
    <t> AAC 5.53 </t>
  </si>
  <si>
    <t>GCVS 4</t>
  </si>
  <si>
    <t> AAC 5.192 </t>
  </si>
  <si>
    <t> AJ 67.462 </t>
  </si>
  <si>
    <t> AJ 66.35 </t>
  </si>
  <si>
    <t> AA 6.143 </t>
  </si>
  <si>
    <t> AA 9.47 </t>
  </si>
  <si>
    <t> AA 8.192 </t>
  </si>
  <si>
    <t> MVS 2.126 </t>
  </si>
  <si>
    <t> EBC 1-32 </t>
  </si>
  <si>
    <t>BBSAG Bull...19</t>
  </si>
  <si>
    <t>Locher K</t>
  </si>
  <si>
    <t>B</t>
  </si>
  <si>
    <t>BBSAG Bull...20</t>
  </si>
  <si>
    <t>BBSAG Bull...24</t>
  </si>
  <si>
    <t>ORION 119</t>
  </si>
  <si>
    <t>v</t>
  </si>
  <si>
    <t>K</t>
  </si>
  <si>
    <t>BRNO 12</t>
  </si>
  <si>
    <t>BBSAG Bull...29</t>
  </si>
  <si>
    <t>BBSAG Bull...30</t>
  </si>
  <si>
    <t>BRNO 14</t>
  </si>
  <si>
    <t>BBSAG Bull...31</t>
  </si>
  <si>
    <t>ORION 126</t>
  </si>
  <si>
    <t>Peter H</t>
  </si>
  <si>
    <t>Diethelm R</t>
  </si>
  <si>
    <t>BBSAG Bull.2</t>
  </si>
  <si>
    <t>BBSAG Bull.3</t>
  </si>
  <si>
    <t>BBSAG Bull.5</t>
  </si>
  <si>
    <t>BBSAG Bull.6</t>
  </si>
  <si>
    <t>BBSAG Bull.9</t>
  </si>
  <si>
    <t>BBSAG Bull.10</t>
  </si>
  <si>
    <t>BBSAG 10</t>
  </si>
  <si>
    <t>BBSAG Bull.11</t>
  </si>
  <si>
    <t>BBSAG Bull.14</t>
  </si>
  <si>
    <t>BBSAG Bull.15</t>
  </si>
  <si>
    <t>BBSAG Bull.16</t>
  </si>
  <si>
    <t>BBSAG 17</t>
  </si>
  <si>
    <t>BBSAG Bull.17</t>
  </si>
  <si>
    <t>BBSAG Bull.22</t>
  </si>
  <si>
    <t>BBSAG Bull.23</t>
  </si>
  <si>
    <t>BBSAG Bull.27</t>
  </si>
  <si>
    <t> BBS 28/54 </t>
  </si>
  <si>
    <t>BBSAG Bull.28</t>
  </si>
  <si>
    <t>BBSAG Bull.29</t>
  </si>
  <si>
    <t>AAVSO 3</t>
  </si>
  <si>
    <t>D. Ruokonen</t>
  </si>
  <si>
    <t>A</t>
  </si>
  <si>
    <t> BBS 31 </t>
  </si>
  <si>
    <t>BBSAG Bull.31</t>
  </si>
  <si>
    <t>BBSAG Bull.33</t>
  </si>
  <si>
    <t>G. Samolyk</t>
  </si>
  <si>
    <t>BBSAG Bull.37</t>
  </si>
  <si>
    <t>BRNO 23</t>
  </si>
  <si>
    <t>BBSAG Bull.38</t>
  </si>
  <si>
    <t>BBSAG Bull.39</t>
  </si>
  <si>
    <t>BBSAG Bull.43</t>
  </si>
  <si>
    <t>BBSAG Bull.48</t>
  </si>
  <si>
    <t>BBSAG Bull.49</t>
  </si>
  <si>
    <t>BBSAG Bull.50</t>
  </si>
  <si>
    <t>BBSAG Bull.52</t>
  </si>
  <si>
    <t>BBSAG Bull.53</t>
  </si>
  <si>
    <t>BBSAG Bull.54</t>
  </si>
  <si>
    <t>Mourikis D</t>
  </si>
  <si>
    <t>Andrakakou M</t>
  </si>
  <si>
    <t>BBSAG Bull.55</t>
  </si>
  <si>
    <t>phe</t>
  </si>
  <si>
    <t>Elias D</t>
  </si>
  <si>
    <t>BRNO 26</t>
  </si>
  <si>
    <t>BBSAG 55</t>
  </si>
  <si>
    <t>BBSAG Bull.59</t>
  </si>
  <si>
    <t>BBSAG Bull.61</t>
  </si>
  <si>
    <t>BBSAG Bull.62</t>
  </si>
  <si>
    <t>BBSAG Bull.66</t>
  </si>
  <si>
    <t>PASP 98,690</t>
  </si>
  <si>
    <t>BBSAG Bull.67</t>
  </si>
  <si>
    <t>Stoikidis N</t>
  </si>
  <si>
    <t>BBSAG Bull.68</t>
  </si>
  <si>
    <t>BBSAG Bull.71</t>
  </si>
  <si>
    <t>BRNO 27</t>
  </si>
  <si>
    <t>BBSAG Bull.72</t>
  </si>
  <si>
    <t>Mavrofridis G</t>
  </si>
  <si>
    <t>BBSAG Bull.73</t>
  </si>
  <si>
    <t>BBSAG Bull.78</t>
  </si>
  <si>
    <t>Paschke A</t>
  </si>
  <si>
    <t>D. Williams</t>
  </si>
  <si>
    <t>BBSAG Bull.77</t>
  </si>
  <si>
    <t>Kohl M</t>
  </si>
  <si>
    <t>BRNO 28</t>
  </si>
  <si>
    <t>BBSAG Bull.80</t>
  </si>
  <si>
    <t>BBSAG Bull.83</t>
  </si>
  <si>
    <t>R. Hill</t>
  </si>
  <si>
    <t>BBSAG Bull.84</t>
  </si>
  <si>
    <t>BRNO 30</t>
  </si>
  <si>
    <t>BBSAG Bull.87</t>
  </si>
  <si>
    <t>BBSAG Bull.88</t>
  </si>
  <si>
    <t>M. Baldwin</t>
  </si>
  <si>
    <t>BBSAG Bull.92</t>
  </si>
  <si>
    <t>BBSAG Bull.94</t>
  </si>
  <si>
    <t>BBSAG Bull.95</t>
  </si>
  <si>
    <t>BBSAG Bull.98</t>
  </si>
  <si>
    <t>BBSAG Bull.101</t>
  </si>
  <si>
    <t>BBSAG Bull.103</t>
  </si>
  <si>
    <t>BBSAG Bull.104</t>
  </si>
  <si>
    <t>BBSAG Bull.105</t>
  </si>
  <si>
    <t>BBSAG Bull.107</t>
  </si>
  <si>
    <t>BBSAG Bull.109</t>
  </si>
  <si>
    <t>OEJV 0060</t>
  </si>
  <si>
    <t>BBSAG Bull.110</t>
  </si>
  <si>
    <t> AOEB 6 </t>
  </si>
  <si>
    <t>BBSAG Bull.112</t>
  </si>
  <si>
    <t>BBSAG Bull.113</t>
  </si>
  <si>
    <t>BBSAG Bull.114</t>
  </si>
  <si>
    <t>BBSAG Bull.115</t>
  </si>
  <si>
    <t>BBSAG Bull.116</t>
  </si>
  <si>
    <t>BBSAG Bull.117</t>
  </si>
  <si>
    <t>BBSAG 120</t>
  </si>
  <si>
    <t>K.Locher</t>
  </si>
  <si>
    <t>VSB 47 </t>
  </si>
  <si>
    <t> BBS 122 </t>
  </si>
  <si>
    <t> BRNO 32 </t>
  </si>
  <si>
    <t> BBS 123 </t>
  </si>
  <si>
    <t> AOEB 12 </t>
  </si>
  <si>
    <t> BBS 124 </t>
  </si>
  <si>
    <t> BBS 125 </t>
  </si>
  <si>
    <t>IBVS 5594</t>
  </si>
  <si>
    <t>II</t>
  </si>
  <si>
    <t> BBS 127 </t>
  </si>
  <si>
    <t> BBS 128 </t>
  </si>
  <si>
    <t>OEJV 0074 </t>
  </si>
  <si>
    <t>OEJV 0074</t>
  </si>
  <si>
    <t>IBVS 5438</t>
  </si>
  <si>
    <t>VSB 42 </t>
  </si>
  <si>
    <t>IBVS 5676</t>
  </si>
  <si>
    <t>IBVS 5543</t>
  </si>
  <si>
    <t>OEJV 0003</t>
  </si>
  <si>
    <t>VSB 44 </t>
  </si>
  <si>
    <t>VSB 45 </t>
  </si>
  <si>
    <t>IBVS 5835</t>
  </si>
  <si>
    <t>IBVS 5898</t>
  </si>
  <si>
    <t>JAVSO..36..186</t>
  </si>
  <si>
    <t>OEJV 0094</t>
  </si>
  <si>
    <t>IBVS 5918</t>
  </si>
  <si>
    <t>IBVS 5933</t>
  </si>
  <si>
    <t>IBVS 5893</t>
  </si>
  <si>
    <t>JAVSO..38...85</t>
  </si>
  <si>
    <t>IBVS 5894</t>
  </si>
  <si>
    <t>JAVSO..39...94</t>
  </si>
  <si>
    <t>IBVS 5988</t>
  </si>
  <si>
    <t>IBVS 6070</t>
  </si>
  <si>
    <t>IBVS 5992</t>
  </si>
  <si>
    <t>IBVS 6225</t>
  </si>
  <si>
    <t>IBVS 6029</t>
  </si>
  <si>
    <t>OEJV 0160</t>
  </si>
  <si>
    <t> JAAVSO 41;122 </t>
  </si>
  <si>
    <t>2013JAVSO..41..122</t>
  </si>
  <si>
    <t>VSB 56 </t>
  </si>
  <si>
    <t>OEJV 0165</t>
  </si>
  <si>
    <t>IBVS 6084</t>
  </si>
  <si>
    <t>2013JAVSO..41..328</t>
  </si>
  <si>
    <t>IBVS 6149</t>
  </si>
  <si>
    <t>IBVS 6230</t>
  </si>
  <si>
    <t>IBVS 6157</t>
  </si>
  <si>
    <t>OEJV 0179</t>
  </si>
  <si>
    <t>JAVSO..43..238</t>
  </si>
  <si>
    <t>IBVS 6196</t>
  </si>
  <si>
    <t>JAVSO..45..121</t>
  </si>
  <si>
    <t>IBVS 6244</t>
  </si>
  <si>
    <t>JAVSO..45..215</t>
  </si>
  <si>
    <t>JAVSO..47..105</t>
  </si>
  <si>
    <t>JAVSO..46..184</t>
  </si>
  <si>
    <t>JAVSO..47..263</t>
  </si>
  <si>
    <t>JAVSO..48..256</t>
  </si>
  <si>
    <t>OEJV 0211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</si>
  <si>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</si>
  <si>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</si>
  <si>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</si>
  <si>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</si>
  <si>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</si>
  <si>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</si>
  <si>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</si>
  <si>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2440430.470 </t>
  </si>
  <si>
    <t> 27.07.1969 23:16 </t>
  </si>
  <si>
    <t> -0.001 </t>
  </si>
  <si>
    <t>V </t>
  </si>
  <si>
    <t> K.Locher </t>
  </si>
  <si>
    <t> ORI 114 </t>
  </si>
  <si>
    <t>2440438.379 </t>
  </si>
  <si>
    <t> 04.08.1969 21:05 </t>
  </si>
  <si>
    <t> -0.006 </t>
  </si>
  <si>
    <t> ORI 115 </t>
  </si>
  <si>
    <t>2440445.417 </t>
  </si>
  <si>
    <t> 11.08.1969 22:00 </t>
  </si>
  <si>
    <t> -0.003 </t>
  </si>
  <si>
    <t>2440504.332 </t>
  </si>
  <si>
    <t> 09.10.1969 19:58 </t>
  </si>
  <si>
    <t> -0.004 </t>
  </si>
  <si>
    <t>2440714.501 </t>
  </si>
  <si>
    <t> 08.05.1970 00:01 </t>
  </si>
  <si>
    <t> 0.001 </t>
  </si>
  <si>
    <t> ORI 119 </t>
  </si>
  <si>
    <t>2440715.376 </t>
  </si>
  <si>
    <t> 08.05.1970 21:01 </t>
  </si>
  <si>
    <t>2440743.515 </t>
  </si>
  <si>
    <t> 06.06.1970 00:21 </t>
  </si>
  <si>
    <t> ORI 110 </t>
  </si>
  <si>
    <t>2440758.458 </t>
  </si>
  <si>
    <t> 20.06.1970 22:59 </t>
  </si>
  <si>
    <t> -0.010 </t>
  </si>
  <si>
    <t> J.Silhan </t>
  </si>
  <si>
    <t> BRNO 12 </t>
  </si>
  <si>
    <t>2440758.461 </t>
  </si>
  <si>
    <t> 20.06.1970 23:03 </t>
  </si>
  <si>
    <t> -0.007 </t>
  </si>
  <si>
    <t> J.Bucek </t>
  </si>
  <si>
    <t>2440758.462 </t>
  </si>
  <si>
    <t> 20.06.1970 23:05 </t>
  </si>
  <si>
    <t> M.Sustek </t>
  </si>
  <si>
    <t>2441034.581 </t>
  </si>
  <si>
    <t> 24.03.1971 01:56 </t>
  </si>
  <si>
    <t> -0.002 </t>
  </si>
  <si>
    <t> ORI 124 </t>
  </si>
  <si>
    <t>2441042.503 </t>
  </si>
  <si>
    <t> 01.04.1971 00:04 </t>
  </si>
  <si>
    <t> 0.006 </t>
  </si>
  <si>
    <t>2441057.444 </t>
  </si>
  <si>
    <t> 15.04.1971 22:39 </t>
  </si>
  <si>
    <t> ORI 125 </t>
  </si>
  <si>
    <t>2441086.464 </t>
  </si>
  <si>
    <t> 14.05.1971 23:08 </t>
  </si>
  <si>
    <t> -0.000 </t>
  </si>
  <si>
    <t> BRNO 14 </t>
  </si>
  <si>
    <t>2441086.467 </t>
  </si>
  <si>
    <t> 14.05.1971 23:12 </t>
  </si>
  <si>
    <t> 0.003 </t>
  </si>
  <si>
    <t> J.Mazanec </t>
  </si>
  <si>
    <t>2441086.470 </t>
  </si>
  <si>
    <t> 14.05.1971 23:16 </t>
  </si>
  <si>
    <t> R.Polloczek </t>
  </si>
  <si>
    <t>2441130.430 </t>
  </si>
  <si>
    <t> 27.06.1971 22:19 </t>
  </si>
  <si>
    <t> ORI 126 </t>
  </si>
  <si>
    <t>2441137.459 </t>
  </si>
  <si>
    <t> 04.07.1971 23:00 </t>
  </si>
  <si>
    <t> H.Peter </t>
  </si>
  <si>
    <t>2441159.444 </t>
  </si>
  <si>
    <t> 26.07.1971 22:39 </t>
  </si>
  <si>
    <t>2441159.449 </t>
  </si>
  <si>
    <t> 26.07.1971 22:46 </t>
  </si>
  <si>
    <t> R.Diethelm </t>
  </si>
  <si>
    <t>2441181.430 </t>
  </si>
  <si>
    <t> 17.08.1971 22:19 </t>
  </si>
  <si>
    <t>2441391.600 </t>
  </si>
  <si>
    <t> 15.03.1972 02:24 </t>
  </si>
  <si>
    <t> 0.002 </t>
  </si>
  <si>
    <t> BBS 2 </t>
  </si>
  <si>
    <t>2441487.438 </t>
  </si>
  <si>
    <t> 18.06.1972 22:30 </t>
  </si>
  <si>
    <t> -0.009 </t>
  </si>
  <si>
    <t> BBS 3 </t>
  </si>
  <si>
    <t>2441531.416 </t>
  </si>
  <si>
    <t> 01.08.1972 21:59 </t>
  </si>
  <si>
    <t> BBS 5 </t>
  </si>
  <si>
    <t>2441627.260 </t>
  </si>
  <si>
    <t> 05.11.1972 18:14 </t>
  </si>
  <si>
    <t> BBS 6 </t>
  </si>
  <si>
    <t>2441777.631 </t>
  </si>
  <si>
    <t> 05.04.1973 03:08 </t>
  </si>
  <si>
    <t> BBS 9 </t>
  </si>
  <si>
    <t>2441778.503 </t>
  </si>
  <si>
    <t> 06.04.1973 00:04 </t>
  </si>
  <si>
    <t> -0.008 </t>
  </si>
  <si>
    <t>2441799.619 </t>
  </si>
  <si>
    <t> 27.04.1973 02:51 </t>
  </si>
  <si>
    <t> 0.004 </t>
  </si>
  <si>
    <t>2441815.441 </t>
  </si>
  <si>
    <t> 12.05.1973 22:35 </t>
  </si>
  <si>
    <t>2441837.427 </t>
  </si>
  <si>
    <t> 03.06.1973 22:14 </t>
  </si>
  <si>
    <t> BBS 10 </t>
  </si>
  <si>
    <t>2441859.408 </t>
  </si>
  <si>
    <t> 25.06.1973 21:47 </t>
  </si>
  <si>
    <t>2441895.463 </t>
  </si>
  <si>
    <t> 31.07.1973 23:06 </t>
  </si>
  <si>
    <t>2441903.371 </t>
  </si>
  <si>
    <t> 08.08.1973 20:54 </t>
  </si>
  <si>
    <t> BBS 11 </t>
  </si>
  <si>
    <t>2442127.607 </t>
  </si>
  <si>
    <t> 21.03.1974 02:34 </t>
  </si>
  <si>
    <t> -0.005 </t>
  </si>
  <si>
    <t> BBS 14 </t>
  </si>
  <si>
    <t>2442134.644 </t>
  </si>
  <si>
    <t> 28.03.1974 03:27 </t>
  </si>
  <si>
    <t>2442156.627 </t>
  </si>
  <si>
    <t> 19.04.1974 03:02 </t>
  </si>
  <si>
    <t> BBS 15 </t>
  </si>
  <si>
    <t>2442157.506 </t>
  </si>
  <si>
    <t> 20.04.1974 00:08 </t>
  </si>
  <si>
    <t>2442179.505 </t>
  </si>
  <si>
    <t> 12.05.1974 00:07 </t>
  </si>
  <si>
    <t> 0.012 </t>
  </si>
  <si>
    <t>2442201.477 </t>
  </si>
  <si>
    <t> 02.06.1974 23:26 </t>
  </si>
  <si>
    <t> 0.000 </t>
  </si>
  <si>
    <t> BBS 16 </t>
  </si>
  <si>
    <t>2442223.458 </t>
  </si>
  <si>
    <t> 24.06.1974 22:59 </t>
  </si>
  <si>
    <t>2442267.424 </t>
  </si>
  <si>
    <t> 07.08.1974 22:10 </t>
  </si>
  <si>
    <t> BBS 17 </t>
  </si>
  <si>
    <t>2442267.428 </t>
  </si>
  <si>
    <t> 07.08.1974 22:16 </t>
  </si>
  <si>
    <t>2442275.340 </t>
  </si>
  <si>
    <t> 15.08.1974 20:09 </t>
  </si>
  <si>
    <t>2442275.343 </t>
  </si>
  <si>
    <t> 15.08.1974 20:13 </t>
  </si>
  <si>
    <t>2442521.560 </t>
  </si>
  <si>
    <t> 19.04.1975 01:26 </t>
  </si>
  <si>
    <t> BBS 22 </t>
  </si>
  <si>
    <t>2442528.598 </t>
  </si>
  <si>
    <t> 26.04.1975 02:21 </t>
  </si>
  <si>
    <t>2442530.354 </t>
  </si>
  <si>
    <t> 27.04.1975 20:29 </t>
  </si>
  <si>
    <t>2442550.570 </t>
  </si>
  <si>
    <t> 18.05.1975 01:40 </t>
  </si>
  <si>
    <t>2442551.457 </t>
  </si>
  <si>
    <t> 18.05.1975 22:58 </t>
  </si>
  <si>
    <t>2442551.467 </t>
  </si>
  <si>
    <t> 18.05.1975 23:12 </t>
  </si>
  <si>
    <t> 0.010 </t>
  </si>
  <si>
    <t>2442617.405 </t>
  </si>
  <si>
    <t> 23.07.1975 21:43 </t>
  </si>
  <si>
    <t> BBS 23 </t>
  </si>
  <si>
    <t>2442878.567 </t>
  </si>
  <si>
    <t> 10.04.1976 01:36 </t>
  </si>
  <si>
    <t> BBS 27 </t>
  </si>
  <si>
    <t>2442885.610 </t>
  </si>
  <si>
    <t> 17.04.1976 02:38 </t>
  </si>
  <si>
    <t>2442886.489 </t>
  </si>
  <si>
    <t> 17.04.1976 23:44 </t>
  </si>
  <si>
    <t>2442886.490 </t>
  </si>
  <si>
    <t> 17.04.1976 23:45 </t>
  </si>
  <si>
    <t>2442944.520 </t>
  </si>
  <si>
    <t> 15.06.1976 00:28 </t>
  </si>
  <si>
    <t> BBS 28 </t>
  </si>
  <si>
    <t>2442959.478 </t>
  </si>
  <si>
    <t> 29.06.1976 23:28 </t>
  </si>
  <si>
    <t> BBS 29 </t>
  </si>
  <si>
    <t>2442974.420 </t>
  </si>
  <si>
    <t> 14.07.1976 22:04 </t>
  </si>
  <si>
    <t>2442986.732 </t>
  </si>
  <si>
    <t> 27.07.1976 05:34 </t>
  </si>
  <si>
    <t> D.Ruokonen </t>
  </si>
  <si>
    <t> AOEB 3 </t>
  </si>
  <si>
    <t>2442996.410 </t>
  </si>
  <si>
    <t> 05.08.1976 21:50 </t>
  </si>
  <si>
    <t>2443011.352 </t>
  </si>
  <si>
    <t> 20.08.1976 20:26 </t>
  </si>
  <si>
    <t>2443205.694 </t>
  </si>
  <si>
    <t> 03.03.1977 04:39 </t>
  </si>
  <si>
    <t> BBS 33 </t>
  </si>
  <si>
    <t>2443262.846 </t>
  </si>
  <si>
    <t> 29.04.1977 08:18 </t>
  </si>
  <si>
    <t>2443262.849 </t>
  </si>
  <si>
    <t> 29.04.1977 08:22 </t>
  </si>
  <si>
    <t> G.Samolyk </t>
  </si>
  <si>
    <t>2443279.560 </t>
  </si>
  <si>
    <t> 16.05.1977 01:26 </t>
  </si>
  <si>
    <t>2443584.688 </t>
  </si>
  <si>
    <t> 17.03.1978 04:30 </t>
  </si>
  <si>
    <t> BBS 37 </t>
  </si>
  <si>
    <t>2443623.382 </t>
  </si>
  <si>
    <t> 24.04.1978 21:10 </t>
  </si>
  <si>
    <t>2443659.434 </t>
  </si>
  <si>
    <t> 30.05.1978 22:24 </t>
  </si>
  <si>
    <t>2443666.457 </t>
  </si>
  <si>
    <t> 06.06.1978 22:58 </t>
  </si>
  <si>
    <t> -0.013 </t>
  </si>
  <si>
    <t> D.Sasselov </t>
  </si>
  <si>
    <t> BRNO 23 </t>
  </si>
  <si>
    <t>2443693.728 </t>
  </si>
  <si>
    <t> 04.07.1978 05:28 </t>
  </si>
  <si>
    <t>2443703.396 </t>
  </si>
  <si>
    <t> 13.07.1978 21:30 </t>
  </si>
  <si>
    <t> BBS 38 </t>
  </si>
  <si>
    <t>2443740.328 </t>
  </si>
  <si>
    <t> 19.08.1978 19:52 </t>
  </si>
  <si>
    <t>2443762.316 </t>
  </si>
  <si>
    <t> 10.09.1978 19:35 </t>
  </si>
  <si>
    <t> BBS 39 </t>
  </si>
  <si>
    <t>2443971.598 </t>
  </si>
  <si>
    <t> 08.04.1979 02:21 </t>
  </si>
  <si>
    <t> BBS 43 </t>
  </si>
  <si>
    <t>2443979.519 </t>
  </si>
  <si>
    <t> 16.04.1979 00:27 </t>
  </si>
  <si>
    <t>2444008.535 </t>
  </si>
  <si>
    <t> 15.05.1979 00:50 </t>
  </si>
  <si>
    <t>2444023.479 </t>
  </si>
  <si>
    <t> 29.05.1979 23:29 </t>
  </si>
  <si>
    <t>2444348.842 </t>
  </si>
  <si>
    <t> 19.04.1980 08:12 </t>
  </si>
  <si>
    <t>2444380.501 </t>
  </si>
  <si>
    <t> 21.05.1980 00:01 </t>
  </si>
  <si>
    <t> BBS 48 </t>
  </si>
  <si>
    <t>2444395.447 </t>
  </si>
  <si>
    <t> 04.06.1980 22:43 </t>
  </si>
  <si>
    <t>2444395.449 </t>
  </si>
  <si>
    <t> 04.06.1980 22:46 </t>
  </si>
  <si>
    <t>2444476.351 </t>
  </si>
  <si>
    <t> 24.08.1980 20:25 </t>
  </si>
  <si>
    <t> BBS 49 </t>
  </si>
  <si>
    <t>2444491.297 </t>
  </si>
  <si>
    <t> 08.09.1980 19:07 </t>
  </si>
  <si>
    <t> BBS 50 </t>
  </si>
  <si>
    <t>2444612.648 </t>
  </si>
  <si>
    <t> 08.01.1981 03:33 </t>
  </si>
  <si>
    <t> BBS 52 </t>
  </si>
  <si>
    <t>2444626.720 </t>
  </si>
  <si>
    <t> 22.01.1981 05:16 </t>
  </si>
  <si>
    <t>2444648.703 </t>
  </si>
  <si>
    <t> 13.02.1981 04:52 </t>
  </si>
  <si>
    <t> BBS 53 </t>
  </si>
  <si>
    <t>2444693.538 </t>
  </si>
  <si>
    <t> 30.03.1981 00:54 </t>
  </si>
  <si>
    <t> D.Mourikis </t>
  </si>
  <si>
    <t> BBS 54 </t>
  </si>
  <si>
    <t>2444693.548 </t>
  </si>
  <si>
    <t> 30.03.1981 01:09 </t>
  </si>
  <si>
    <t> M.Andrakakou </t>
  </si>
  <si>
    <t>2444701.4624 </t>
  </si>
  <si>
    <t> 06.04.1981 23:05 </t>
  </si>
  <si>
    <t> 0.0007 </t>
  </si>
  <si>
    <t>E </t>
  </si>
  <si>
    <t>?</t>
  </si>
  <si>
    <t> D.Elias </t>
  </si>
  <si>
    <t> BBS 55 </t>
  </si>
  <si>
    <t>2444752.468 </t>
  </si>
  <si>
    <t> 27.05.1981 23:13 </t>
  </si>
  <si>
    <t> D.Brozman </t>
  </si>
  <si>
    <t> BRNO 26 </t>
  </si>
  <si>
    <t>2444766.530 </t>
  </si>
  <si>
    <t> 11.06.1981 00:43 </t>
  </si>
  <si>
    <t>2444767.418 </t>
  </si>
  <si>
    <t> 11.06.1981 22:01 </t>
  </si>
  <si>
    <t> 0.005 </t>
  </si>
  <si>
    <t>2444786.760 </t>
  </si>
  <si>
    <t> 01.07.1981 06:14 </t>
  </si>
  <si>
    <t>2445050.571 </t>
  </si>
  <si>
    <t> 22.03.1982 01:42 </t>
  </si>
  <si>
    <t> 0.008 </t>
  </si>
  <si>
    <t> BBS 59 </t>
  </si>
  <si>
    <t>2445122.679 </t>
  </si>
  <si>
    <t> 02.06.1982 04:17 </t>
  </si>
  <si>
    <t>2445145.533 </t>
  </si>
  <si>
    <t> 25.06.1982 00:47 </t>
  </si>
  <si>
    <t> BBS 61 </t>
  </si>
  <si>
    <t>2445182.468 </t>
  </si>
  <si>
    <t> 31.07.1982 23:13 </t>
  </si>
  <si>
    <t>2445212.369 </t>
  </si>
  <si>
    <t> 30.08.1982 20:51 </t>
  </si>
  <si>
    <t> BBS 62 </t>
  </si>
  <si>
    <t>2445227.316 </t>
  </si>
  <si>
    <t> 14.09.1982 19:35 </t>
  </si>
  <si>
    <t>2445474.413 </t>
  </si>
  <si>
    <t> 19.05.1983 21:54 </t>
  </si>
  <si>
    <t> BBS 66 </t>
  </si>
  <si>
    <t>2445493.7580 </t>
  </si>
  <si>
    <t> 08.06.1983 06:11 </t>
  </si>
  <si>
    <t> 0.0043 </t>
  </si>
  <si>
    <t> D.R.Faulkner </t>
  </si>
  <si>
    <t> PASP 98.691 </t>
  </si>
  <si>
    <t>2445494.6366 </t>
  </si>
  <si>
    <t> 09.06.1983 03:16 </t>
  </si>
  <si>
    <t> 0.0035 </t>
  </si>
  <si>
    <t>2445496.390 </t>
  </si>
  <si>
    <t> 10.06.1983 21:21 </t>
  </si>
  <si>
    <t> N.Stoikidis </t>
  </si>
  <si>
    <t> BBS 67 </t>
  </si>
  <si>
    <t>2445569.378 </t>
  </si>
  <si>
    <t> 22.08.1983 21:04 </t>
  </si>
  <si>
    <t> BBS 68 </t>
  </si>
  <si>
    <t>2445606.318 </t>
  </si>
  <si>
    <t> 28.09.1983 19:37 </t>
  </si>
  <si>
    <t>2445764.597 </t>
  </si>
  <si>
    <t> 05.03.1984 02:19 </t>
  </si>
  <si>
    <t> BBS 71 </t>
  </si>
  <si>
    <t>2445771.636 </t>
  </si>
  <si>
    <t> 12.03.1984 03:15 </t>
  </si>
  <si>
    <t>2445809.443 </t>
  </si>
  <si>
    <t> 18.04.1984 22:37 </t>
  </si>
  <si>
    <t> J.Borowicka </t>
  </si>
  <si>
    <t> BRNO 27 </t>
  </si>
  <si>
    <t>2445846.378 </t>
  </si>
  <si>
    <t> 25.05.1984 21:04 </t>
  </si>
  <si>
    <t> G.Mavrofridis </t>
  </si>
  <si>
    <t> BBS 72 </t>
  </si>
  <si>
    <t>2445853.422 </t>
  </si>
  <si>
    <t> 01.06.1984 22:07 </t>
  </si>
  <si>
    <t> 0.015 </t>
  </si>
  <si>
    <t> M.Zejda </t>
  </si>
  <si>
    <t>2445867.491 </t>
  </si>
  <si>
    <t> 15.06.1984 23:47 </t>
  </si>
  <si>
    <t>2445868.364 </t>
  </si>
  <si>
    <t> 16.06.1984 20:44 </t>
  </si>
  <si>
    <t>2445889.464 </t>
  </si>
  <si>
    <t> 07.07.1984 23:08 </t>
  </si>
  <si>
    <t> BBS 73 </t>
  </si>
  <si>
    <t>2445889.468 </t>
  </si>
  <si>
    <t> 07.07.1984 23:13 </t>
  </si>
  <si>
    <t>2445911.449 </t>
  </si>
  <si>
    <t> 29.07.1984 22:46 </t>
  </si>
  <si>
    <t>2445912.334 </t>
  </si>
  <si>
    <t> 30.07.1984 20:00 </t>
  </si>
  <si>
    <t> 0.011 </t>
  </si>
  <si>
    <t>2445941.337 </t>
  </si>
  <si>
    <t> 28.08.1984 20:05 </t>
  </si>
  <si>
    <t> V.Wagner </t>
  </si>
  <si>
    <t>2446210.430 </t>
  </si>
  <si>
    <t> 24.05.1985 22:19 </t>
  </si>
  <si>
    <t> P.Kucera </t>
  </si>
  <si>
    <t> A.Paschke </t>
  </si>
  <si>
    <t> BBS 78 </t>
  </si>
  <si>
    <t>2446230.656 </t>
  </si>
  <si>
    <t> 14.06.1985 03:44 </t>
  </si>
  <si>
    <t> 0.009 </t>
  </si>
  <si>
    <t> D.Williams </t>
  </si>
  <si>
    <t>2446232.415 </t>
  </si>
  <si>
    <t> 15.06.1985 21:57 </t>
  </si>
  <si>
    <t>2446237.693 </t>
  </si>
  <si>
    <t> 21.06.1985 04:37 </t>
  </si>
  <si>
    <t>2446254.406 </t>
  </si>
  <si>
    <t> 07.07.1985 21:44 </t>
  </si>
  <si>
    <t> 0.017 </t>
  </si>
  <si>
    <t>2446261.431 </t>
  </si>
  <si>
    <t> 14.07.1985 22:20 </t>
  </si>
  <si>
    <t> 0.007 </t>
  </si>
  <si>
    <t> BBS 77 </t>
  </si>
  <si>
    <t>2446261.434 </t>
  </si>
  <si>
    <t> 14.07.1985 22:24 </t>
  </si>
  <si>
    <t> M.Kohl </t>
  </si>
  <si>
    <t>2446268.462 </t>
  </si>
  <si>
    <t> 21.07.1985 23:05 </t>
  </si>
  <si>
    <t> P.Svoboda </t>
  </si>
  <si>
    <t>2446268.471 </t>
  </si>
  <si>
    <t> 21.07.1985 23:18 </t>
  </si>
  <si>
    <t> M.Lenz </t>
  </si>
  <si>
    <t>2446268.473 </t>
  </si>
  <si>
    <t> 21.07.1985 23:21 </t>
  </si>
  <si>
    <t> 0.014 </t>
  </si>
  <si>
    <t> R.Pleskac </t>
  </si>
  <si>
    <t>2446268.475 </t>
  </si>
  <si>
    <t> 21.07.1985 23:24 </t>
  </si>
  <si>
    <t> 0.016 </t>
  </si>
  <si>
    <t>2446268.476 </t>
  </si>
  <si>
    <t> 21.07.1985 23:25 </t>
  </si>
  <si>
    <t>2446273.745 </t>
  </si>
  <si>
    <t> 27.07.1985 05:52 </t>
  </si>
  <si>
    <t>2446290.438 </t>
  </si>
  <si>
    <t> 12.08.1985 22:30 </t>
  </si>
  <si>
    <t>2446320.353 </t>
  </si>
  <si>
    <t> 11.09.1985 20:28 </t>
  </si>
  <si>
    <t> 0.013 </t>
  </si>
  <si>
    <t>2446552.489 </t>
  </si>
  <si>
    <t> 01.05.1986 23:44 </t>
  </si>
  <si>
    <t> BRNO 28 </t>
  </si>
  <si>
    <t>2446552.491 </t>
  </si>
  <si>
    <t> 01.05.1986 23:47 </t>
  </si>
  <si>
    <t>2446611.410 </t>
  </si>
  <si>
    <t> 29.06.1986 21:50 </t>
  </si>
  <si>
    <t> BBS 80 </t>
  </si>
  <si>
    <t>2446915.671 </t>
  </si>
  <si>
    <t> 30.04.1987 04:06 </t>
  </si>
  <si>
    <t>2446917.430 </t>
  </si>
  <si>
    <t> 01.05.1987 22:19 </t>
  </si>
  <si>
    <t> BBS 83 </t>
  </si>
  <si>
    <t>2446965.784 </t>
  </si>
  <si>
    <t> 19.06.1987 06:48 </t>
  </si>
  <si>
    <t> R.Hill </t>
  </si>
  <si>
    <t>2446975.471 </t>
  </si>
  <si>
    <t> 28.06.1987 23:18 </t>
  </si>
  <si>
    <t> BBS 84 </t>
  </si>
  <si>
    <t>2446997.452 </t>
  </si>
  <si>
    <t> 20.07.1987 22:50 </t>
  </si>
  <si>
    <t> M.Horvath </t>
  </si>
  <si>
    <t> BRNO 30 </t>
  </si>
  <si>
    <t> O.Mika </t>
  </si>
  <si>
    <t>2446997.454 </t>
  </si>
  <si>
    <t> 20.07.1987 22:53 </t>
  </si>
  <si>
    <t> I.Gazdik </t>
  </si>
  <si>
    <t>2446997.456 </t>
  </si>
  <si>
    <t> 20.07.1987 22:56 </t>
  </si>
  <si>
    <t> 0.018 </t>
  </si>
  <si>
    <t> T.Cerny </t>
  </si>
  <si>
    <t>2446997.463 </t>
  </si>
  <si>
    <t> 20.07.1987 23:06 </t>
  </si>
  <si>
    <t> 0.025 </t>
  </si>
  <si>
    <t> L.Volny </t>
  </si>
  <si>
    <t>2446997.471 </t>
  </si>
  <si>
    <t> 20.07.1987 23:18 </t>
  </si>
  <si>
    <t> 0.033 </t>
  </si>
  <si>
    <t> J.Vagner </t>
  </si>
  <si>
    <t>2447010.645 </t>
  </si>
  <si>
    <t> 03.08.1987 03:28 </t>
  </si>
  <si>
    <t>2447192.649 </t>
  </si>
  <si>
    <t> 01.02.1988 03:34 </t>
  </si>
  <si>
    <t> BBS 87 </t>
  </si>
  <si>
    <t>2447259.481 </t>
  </si>
  <si>
    <t> 07.04.1988 23:32 </t>
  </si>
  <si>
    <t> BBS 88 </t>
  </si>
  <si>
    <t>2447266.528 </t>
  </si>
  <si>
    <t> 15.04.1988 00:40 </t>
  </si>
  <si>
    <t> A.Dedoch </t>
  </si>
  <si>
    <t>2447274.442 </t>
  </si>
  <si>
    <t> 22.04.1988 22:36 </t>
  </si>
  <si>
    <t>2447300.822 </t>
  </si>
  <si>
    <t> 19.05.1988 07:43 </t>
  </si>
  <si>
    <t> M.Baldwin </t>
  </si>
  <si>
    <t>2447303.463 </t>
  </si>
  <si>
    <t> 21.05.1988 23:06 </t>
  </si>
  <si>
    <t>2447308.747 </t>
  </si>
  <si>
    <t> 27.05.1988 05:55 </t>
  </si>
  <si>
    <t> 0.020 </t>
  </si>
  <si>
    <t>2447668.390 </t>
  </si>
  <si>
    <t> 21.05.1989 21:21 </t>
  </si>
  <si>
    <t> BBS 92 </t>
  </si>
  <si>
    <t>2447672.784 </t>
  </si>
  <si>
    <t> 26.05.1989 06:48 </t>
  </si>
  <si>
    <t>2447673.673 </t>
  </si>
  <si>
    <t> 27.05.1989 04:09 </t>
  </si>
  <si>
    <t>2447687.732 </t>
  </si>
  <si>
    <t> 10.06.1989 05:34 </t>
  </si>
  <si>
    <t>2447697.415 </t>
  </si>
  <si>
    <t> 19.06.1989 21:57 </t>
  </si>
  <si>
    <t>2447741.379 </t>
  </si>
  <si>
    <t> 02.08.1989 21:05 </t>
  </si>
  <si>
    <t>2447906.701 </t>
  </si>
  <si>
    <t> 15.01.1990 04:49 </t>
  </si>
  <si>
    <t> BBS 94 </t>
  </si>
  <si>
    <t>2448010.464 </t>
  </si>
  <si>
    <t> 28.04.1990 23:08 </t>
  </si>
  <si>
    <t> BBS 95 </t>
  </si>
  <si>
    <t>2448039.479 </t>
  </si>
  <si>
    <t> 27.05.1990 23:29 </t>
  </si>
  <si>
    <t>2448061.461 </t>
  </si>
  <si>
    <t> 18.06.1990 23:03 </t>
  </si>
  <si>
    <t>2448061.465 </t>
  </si>
  <si>
    <t> 18.06.1990 23:09 </t>
  </si>
  <si>
    <t>2448357.802 </t>
  </si>
  <si>
    <t> 11.04.1991 07:14 </t>
  </si>
  <si>
    <t>2448397.364 </t>
  </si>
  <si>
    <t> 20.05.1991 20:44 </t>
  </si>
  <si>
    <t> BBS 98 </t>
  </si>
  <si>
    <t>2448404.405 </t>
  </si>
  <si>
    <t> 27.05.1991 21:43 </t>
  </si>
  <si>
    <t>2448404.410 </t>
  </si>
  <si>
    <t> 27.05.1991 21:50 </t>
  </si>
  <si>
    <t>2448433.426 </t>
  </si>
  <si>
    <t> 25.06.1991 22:13 </t>
  </si>
  <si>
    <t>2448440.462 </t>
  </si>
  <si>
    <t> 02.07.1991 23:05 </t>
  </si>
  <si>
    <t>2448484.424 </t>
  </si>
  <si>
    <t> 15.08.1991 22:10 </t>
  </si>
  <si>
    <t>2448499.378 </t>
  </si>
  <si>
    <t> 30.08.1991 21:04 </t>
  </si>
  <si>
    <t>2448723.614 </t>
  </si>
  <si>
    <t> 11.04.1992 02:44 </t>
  </si>
  <si>
    <t> BBS 101 </t>
  </si>
  <si>
    <t>2448761.429 </t>
  </si>
  <si>
    <t> 18.05.1992 22:17 </t>
  </si>
  <si>
    <t>2448761.430 </t>
  </si>
  <si>
    <t> 18.05.1992 22:19 </t>
  </si>
  <si>
    <t> 0.021 </t>
  </si>
  <si>
    <t>2448768.458 </t>
  </si>
  <si>
    <t> 25.05.1992 22:59 </t>
  </si>
  <si>
    <t>2448783.409 </t>
  </si>
  <si>
    <t> 09.06.1992 21:48 </t>
  </si>
  <si>
    <t>2448819.462 </t>
  </si>
  <si>
    <t> 15.07.1992 23:05 </t>
  </si>
  <si>
    <t>2448992.688 </t>
  </si>
  <si>
    <t> 05.01.1993 04:30 </t>
  </si>
  <si>
    <t> BBS 103 </t>
  </si>
  <si>
    <t>2449122.838 </t>
  </si>
  <si>
    <t> 15.05.1993 08:06 </t>
  </si>
  <si>
    <t>2449146.582 </t>
  </si>
  <si>
    <t> 08.06.1993 01:58 </t>
  </si>
  <si>
    <t> 0.019 </t>
  </si>
  <si>
    <t> BBS 104 </t>
  </si>
  <si>
    <t>2449147.464 </t>
  </si>
  <si>
    <t> 08.06.1993 23:08 </t>
  </si>
  <si>
    <t> 0.022 </t>
  </si>
  <si>
    <t>2449176.476 </t>
  </si>
  <si>
    <t> 07.07.1993 23:25 </t>
  </si>
  <si>
    <t>2449206.379 </t>
  </si>
  <si>
    <t> 06.08.1993 21:05 </t>
  </si>
  <si>
    <t> BBS 105 </t>
  </si>
  <si>
    <t>2449211.655 </t>
  </si>
  <si>
    <t> 12.08.1993 03:43 </t>
  </si>
  <si>
    <t>2449213.417 </t>
  </si>
  <si>
    <t> 13.08.1993 22:00 </t>
  </si>
  <si>
    <t> 0.024 </t>
  </si>
  <si>
    <t>2449480.735 </t>
  </si>
  <si>
    <t> 08.05.1994 05:38 </t>
  </si>
  <si>
    <t>2449488.647 </t>
  </si>
  <si>
    <t> 16.05.1994 03:31 </t>
  </si>
  <si>
    <t>2449504.472 </t>
  </si>
  <si>
    <t> 31.05.1994 23:19 </t>
  </si>
  <si>
    <t> BBS 107 </t>
  </si>
  <si>
    <t>2449519.426 </t>
  </si>
  <si>
    <t> 15.06.1994 22:13 </t>
  </si>
  <si>
    <t>2449600.332 </t>
  </si>
  <si>
    <t> 04.09.1994 19:58 </t>
  </si>
  <si>
    <t> 0.026 </t>
  </si>
  <si>
    <t>2449786.748 </t>
  </si>
  <si>
    <t> 10.03.1995 05:57 </t>
  </si>
  <si>
    <t>2449810.494 </t>
  </si>
  <si>
    <t> 02.04.1995 23:51 </t>
  </si>
  <si>
    <t> BBS 109 </t>
  </si>
  <si>
    <t>2449840.388 </t>
  </si>
  <si>
    <t> 02.05.1995 21:18 </t>
  </si>
  <si>
    <t> P.Molik </t>
  </si>
  <si>
    <t>OEJV 0060 </t>
  </si>
  <si>
    <t>2449840.389 </t>
  </si>
  <si>
    <t> 02.05.1995 21:20 </t>
  </si>
  <si>
    <t>2449858.857 </t>
  </si>
  <si>
    <t> 21.05.1995 08:34 </t>
  </si>
  <si>
    <t> 0.023 </t>
  </si>
  <si>
    <t>2449859.733 </t>
  </si>
  <si>
    <t> 22.05.1995 05:35 </t>
  </si>
  <si>
    <t>2449898.423 </t>
  </si>
  <si>
    <t> 29.06.1995 22:09 </t>
  </si>
  <si>
    <t>2449905.457 </t>
  </si>
  <si>
    <t> 06.07.1995 22:58 </t>
  </si>
  <si>
    <t> BBS 110 </t>
  </si>
  <si>
    <t>2449918.654 </t>
  </si>
  <si>
    <t> 20.07.1995 03:41 </t>
  </si>
  <si>
    <t>2449920.408 </t>
  </si>
  <si>
    <t> 21.07.1995 21:47 </t>
  </si>
  <si>
    <t>2449925.679 </t>
  </si>
  <si>
    <t> 27.07.1995 04:17 </t>
  </si>
  <si>
    <t>2450189.485 </t>
  </si>
  <si>
    <t> 15.04.1996 23:38 </t>
  </si>
  <si>
    <t> BBS 112 </t>
  </si>
  <si>
    <t>2450299.412 </t>
  </si>
  <si>
    <t> 03.08.1996 21:53 </t>
  </si>
  <si>
    <t> BBS 113 </t>
  </si>
  <si>
    <t>2450336.332 </t>
  </si>
  <si>
    <t> 09.09.1996 19:58 </t>
  </si>
  <si>
    <t> BBS 114 </t>
  </si>
  <si>
    <t>2450530.670 </t>
  </si>
  <si>
    <t> 23.03.1997 04:04 </t>
  </si>
  <si>
    <t>2450597.502 </t>
  </si>
  <si>
    <t> 29.05.1997 00:02 </t>
  </si>
  <si>
    <t> BBS 115 </t>
  </si>
  <si>
    <t>2450671.371 </t>
  </si>
  <si>
    <t> 10.08.1997 20:54 </t>
  </si>
  <si>
    <t>2450678.405 </t>
  </si>
  <si>
    <t> 17.08.1997 21:43 </t>
  </si>
  <si>
    <t>2450700.395 </t>
  </si>
  <si>
    <t> 08.09.1997 21:28 </t>
  </si>
  <si>
    <t> BBS 116 </t>
  </si>
  <si>
    <t>2450851.633 </t>
  </si>
  <si>
    <t> 07.02.1998 03:11 </t>
  </si>
  <si>
    <t> BBS 117 </t>
  </si>
  <si>
    <t>2451237.669 </t>
  </si>
  <si>
    <t> 28.02.1999 04:03 </t>
  </si>
  <si>
    <t> BBS 120 </t>
  </si>
  <si>
    <t>2452334.646 </t>
  </si>
  <si>
    <t> 01.03.2002 03:30 </t>
  </si>
  <si>
    <t> Sarounova &amp; Wolf </t>
  </si>
  <si>
    <t>IBVS 5594 </t>
  </si>
  <si>
    <t>2452574.252 </t>
  </si>
  <si>
    <t> 26.10.2002 18:02 </t>
  </si>
  <si>
    <t> BBS 129 </t>
  </si>
  <si>
    <t>2452843.3445 </t>
  </si>
  <si>
    <t> 22.07.2003 20:16 </t>
  </si>
  <si>
    <t> 0.0048 </t>
  </si>
  <si>
    <t> L.Kotková &amp; M.Wolf </t>
  </si>
  <si>
    <t>IBVS 5676 </t>
  </si>
  <si>
    <t>2453052.623 </t>
  </si>
  <si>
    <t> 17.02.2004 02:57 </t>
  </si>
  <si>
    <t> BBS 130 </t>
  </si>
  <si>
    <t>2453156.38915 </t>
  </si>
  <si>
    <t> 30.05.2004 21:20 </t>
  </si>
  <si>
    <t> 0.00176 </t>
  </si>
  <si>
    <t>C </t>
  </si>
  <si>
    <t> R.Ehrenberger </t>
  </si>
  <si>
    <t>2453178.3725 </t>
  </si>
  <si>
    <t> 21.06.2004 20:56 </t>
  </si>
  <si>
    <t> 0.0014 </t>
  </si>
  <si>
    <t>2453214.427 </t>
  </si>
  <si>
    <t> 27.07.2004 22:14 </t>
  </si>
  <si>
    <t>OEJV 0003 </t>
  </si>
  <si>
    <t>2453409.63781 </t>
  </si>
  <si>
    <t> 08.02.2005 03:18 </t>
  </si>
  <si>
    <t> -0.00164 </t>
  </si>
  <si>
    <t>o</t>
  </si>
  <si>
    <t> L.Brát </t>
  </si>
  <si>
    <t>2454175.5429 </t>
  </si>
  <si>
    <t> 16.03.2007 01:01 </t>
  </si>
  <si>
    <t> -0.0082 </t>
  </si>
  <si>
    <t> T.Borkovits et al. </t>
  </si>
  <si>
    <t>IBVS 5835 </t>
  </si>
  <si>
    <t>2454186.5371 </t>
  </si>
  <si>
    <t> 27.03.2007 00:53 </t>
  </si>
  <si>
    <t> -0.0058 </t>
  </si>
  <si>
    <t>2454201.4835 </t>
  </si>
  <si>
    <t> 10.04.2007 23:36 </t>
  </si>
  <si>
    <t> -0.0083 </t>
  </si>
  <si>
    <t>2454211.5959 </t>
  </si>
  <si>
    <t> 21.04.2007 02:18 </t>
  </si>
  <si>
    <t> -0.0084 </t>
  </si>
  <si>
    <t>2454213.3545 </t>
  </si>
  <si>
    <t> 22.04.2007 20:30 </t>
  </si>
  <si>
    <t> -0.0085 </t>
  </si>
  <si>
    <t>2454220.38927 </t>
  </si>
  <si>
    <t> 29.04.2007 21:20 </t>
  </si>
  <si>
    <t> -0.00853 </t>
  </si>
  <si>
    <t>R</t>
  </si>
  <si>
    <t>2454220.39059 </t>
  </si>
  <si>
    <t> 29.04.2007 21:22 </t>
  </si>
  <si>
    <t> -0.00721 </t>
  </si>
  <si>
    <t>2454242.37408 </t>
  </si>
  <si>
    <t> 21.05.2007 20:58 </t>
  </si>
  <si>
    <t> -0.00741 </t>
  </si>
  <si>
    <t>2454244.5717 </t>
  </si>
  <si>
    <t> 24.05.2007 01:43 </t>
  </si>
  <si>
    <t>2454491.6646 </t>
  </si>
  <si>
    <t> 26.01.2008 03:57 </t>
  </si>
  <si>
    <t> -0.0119 </t>
  </si>
  <si>
    <t> S.Parimucha et al. </t>
  </si>
  <si>
    <t>IBVS 5898 </t>
  </si>
  <si>
    <t>2454574.7651 </t>
  </si>
  <si>
    <t> 18.04.2008 06:21 </t>
  </si>
  <si>
    <t> -0.0097 </t>
  </si>
  <si>
    <t> J.Bialozynski </t>
  </si>
  <si>
    <t>JAAVSO 36(2);186 </t>
  </si>
  <si>
    <t>2454599.3865 </t>
  </si>
  <si>
    <t> 12.05.2008 21:16 </t>
  </si>
  <si>
    <t> -0.0101 </t>
  </si>
  <si>
    <t> M.&amp; K.Rätz </t>
  </si>
  <si>
    <t>BAVM 209 </t>
  </si>
  <si>
    <t>2454610.8172 </t>
  </si>
  <si>
    <t> 24.05.2008 07:36 </t>
  </si>
  <si>
    <t> -0.0109 </t>
  </si>
  <si>
    <t>2454612.5770 </t>
  </si>
  <si>
    <t> 26.05.2008 01:50 </t>
  </si>
  <si>
    <t> -0.0098 </t>
  </si>
  <si>
    <t> S.Kleidis </t>
  </si>
  <si>
    <t>IBVS 5933 </t>
  </si>
  <si>
    <t>2454614.3375 </t>
  </si>
  <si>
    <t> 27.05.2008 20:06 </t>
  </si>
  <si>
    <t> -0.0080 </t>
  </si>
  <si>
    <t>2454628.4051 </t>
  </si>
  <si>
    <t> 10.06.2008 21:43 </t>
  </si>
  <si>
    <t> -0.0099 </t>
  </si>
  <si>
    <t>2454926.5017 </t>
  </si>
  <si>
    <t> 05.04.2009 00:02 </t>
  </si>
  <si>
    <t> -0.0121 </t>
  </si>
  <si>
    <t> S.Dogru et al. </t>
  </si>
  <si>
    <t>IBVS 5893 </t>
  </si>
  <si>
    <t>2454939.6925 </t>
  </si>
  <si>
    <t> 18.04.2009 04:37 </t>
  </si>
  <si>
    <t> -0.0115 </t>
  </si>
  <si>
    <t>ns</t>
  </si>
  <si>
    <t> JAAVSO 38;85 </t>
  </si>
  <si>
    <t>2454952.8851 </t>
  </si>
  <si>
    <t> 01.05.2009 09:14 </t>
  </si>
  <si>
    <t> -0.0091 </t>
  </si>
  <si>
    <t>IBVS 5894 </t>
  </si>
  <si>
    <t>2454968.7113 </t>
  </si>
  <si>
    <t> 17.05.2009 05:04 </t>
  </si>
  <si>
    <t> -0.0112 </t>
  </si>
  <si>
    <t> C.Hesseltine </t>
  </si>
  <si>
    <t>2454974.4272 </t>
  </si>
  <si>
    <t> 22.05.2009 22:15 </t>
  </si>
  <si>
    <t> -0.0110 </t>
  </si>
  <si>
    <t> Lampens &amp; van Cauteren </t>
  </si>
  <si>
    <t>2455259.7737 </t>
  </si>
  <si>
    <t> 04.03.2010 06:34 </t>
  </si>
  <si>
    <t> -0.0128 </t>
  </si>
  <si>
    <t> JAAVSO 39;94 </t>
  </si>
  <si>
    <t>2455316.4953 </t>
  </si>
  <si>
    <t> 29.04.2010 23:53 </t>
  </si>
  <si>
    <t>m</t>
  </si>
  <si>
    <t>IBVS 5988 </t>
  </si>
  <si>
    <t>2455327.4831 </t>
  </si>
  <si>
    <t> 10.05.2010 23:35 </t>
  </si>
  <si>
    <t> -0.0131 </t>
  </si>
  <si>
    <t>2455662.5137 </t>
  </si>
  <si>
    <t> 11.04.2011 00:19 </t>
  </si>
  <si>
    <t> -0.0139 </t>
  </si>
  <si>
    <t>BAVM 231 </t>
  </si>
  <si>
    <t>2455666.9103 </t>
  </si>
  <si>
    <t> 15.04.2011 09:50 </t>
  </si>
  <si>
    <t> -0.0141 </t>
  </si>
  <si>
    <t>IBVS 5992 </t>
  </si>
  <si>
    <t>2456023.9255 </t>
  </si>
  <si>
    <t> 06.04.2012 10:12 </t>
  </si>
  <si>
    <t>IBVS 6029 </t>
  </si>
  <si>
    <t>2456056.46066 </t>
  </si>
  <si>
    <t> 08.05.2012 23:03 </t>
  </si>
  <si>
    <t> -0.01462 </t>
  </si>
  <si>
    <t> L.Šmelcer </t>
  </si>
  <si>
    <t>OEJV 0160 </t>
  </si>
  <si>
    <t>2456450.4082 </t>
  </si>
  <si>
    <t> 06.06.2013 21:47 </t>
  </si>
  <si>
    <t> -0.0147 </t>
  </si>
  <si>
    <t> F.Walter </t>
  </si>
  <si>
    <t>BAVM 232 </t>
  </si>
  <si>
    <t>2456462.7196 </t>
  </si>
  <si>
    <t> 19.06.2013 05:16 </t>
  </si>
  <si>
    <t> -0.0142 </t>
  </si>
  <si>
    <t> JAAVSO 41;328 </t>
  </si>
  <si>
    <t>2456810.5040 </t>
  </si>
  <si>
    <t> 02.06.2014 00:05 </t>
  </si>
  <si>
    <t> -0.0117 </t>
  </si>
  <si>
    <t> F.Agerer </t>
  </si>
  <si>
    <t>BAVM 238 </t>
  </si>
  <si>
    <t>2426057.556 </t>
  </si>
  <si>
    <t> 22.03.1930 01:20 </t>
  </si>
  <si>
    <t>P </t>
  </si>
  <si>
    <t> H.van Schewick </t>
  </si>
  <si>
    <t>2427521.634 </t>
  </si>
  <si>
    <t> 25.03.1934 03:12 </t>
  </si>
  <si>
    <t> -0.017 </t>
  </si>
  <si>
    <t>2427536.596 </t>
  </si>
  <si>
    <t> 09.04.1934 02:18 </t>
  </si>
  <si>
    <t>2427625.423 </t>
  </si>
  <si>
    <t> 06.07.1934 22:09 </t>
  </si>
  <si>
    <t>2427871.618 </t>
  </si>
  <si>
    <t> 10.03.1935 02:49 </t>
  </si>
  <si>
    <t>2427931.487 </t>
  </si>
  <si>
    <t> 08.05.1935 23:41 </t>
  </si>
  <si>
    <t> 0.061 </t>
  </si>
  <si>
    <t>2427943.738 </t>
  </si>
  <si>
    <t> 21.05.1935 05:42 </t>
  </si>
  <si>
    <t> A.Soloviev </t>
  </si>
  <si>
    <t>2427960.419 </t>
  </si>
  <si>
    <t> 06.06.1935 22:03 </t>
  </si>
  <si>
    <t> -0.026 </t>
  </si>
  <si>
    <t>2427984.195 </t>
  </si>
  <si>
    <t> 30.06.1935 16:40 </t>
  </si>
  <si>
    <t>2427990.338 </t>
  </si>
  <si>
    <t> 06.07.1935 20:06 </t>
  </si>
  <si>
    <t>2428005.296 </t>
  </si>
  <si>
    <t> 21.07.1935 19:06 </t>
  </si>
  <si>
    <t>2428006.174 </t>
  </si>
  <si>
    <t> 22.07.1935 16:10 </t>
  </si>
  <si>
    <t>2428019.390 </t>
  </si>
  <si>
    <t> 04.08.1935 21:21 </t>
  </si>
  <si>
    <t> 0.029 </t>
  </si>
  <si>
    <t>2428041.344 </t>
  </si>
  <si>
    <t> 26.08.1935 20:15 </t>
  </si>
  <si>
    <t>2428228.631 </t>
  </si>
  <si>
    <t> 01.03.1936 03:08 </t>
  </si>
  <si>
    <t> -0.015 </t>
  </si>
  <si>
    <t>2428250.628 </t>
  </si>
  <si>
    <t> 23.03.1936 03:04 </t>
  </si>
  <si>
    <t>2428274.375 </t>
  </si>
  <si>
    <t> 15.04.1936 21:00 </t>
  </si>
  <si>
    <t>2428275.252 </t>
  </si>
  <si>
    <t> 16.04.1936 18:02 </t>
  </si>
  <si>
    <t>2428289.322 </t>
  </si>
  <si>
    <t> 30.04.1936 19:43 </t>
  </si>
  <si>
    <t>2428310.416 </t>
  </si>
  <si>
    <t> 21.05.1936 21:59 </t>
  </si>
  <si>
    <t>2428317.469 </t>
  </si>
  <si>
    <t> 28.05.1936 23:15 </t>
  </si>
  <si>
    <t>2428339.445 </t>
  </si>
  <si>
    <t> 19.06.1936 22:40 </t>
  </si>
  <si>
    <t>2429084.251 </t>
  </si>
  <si>
    <t> 04.07.1938 18:01 </t>
  </si>
  <si>
    <t>2429383.224 </t>
  </si>
  <si>
    <t> 29.04.1939 17:22 </t>
  </si>
  <si>
    <t>2430557.152 </t>
  </si>
  <si>
    <t> 16.07.1942 15:38 </t>
  </si>
  <si>
    <t>2431242.167 </t>
  </si>
  <si>
    <t> 31.05.1944 16:00 </t>
  </si>
  <si>
    <t> W.Zessewitsch </t>
  </si>
  <si>
    <t>2431262.390 </t>
  </si>
  <si>
    <t> 20.06.1944 21:21 </t>
  </si>
  <si>
    <t>2431270.306 </t>
  </si>
  <si>
    <t> 28.06.1944 19:20 </t>
  </si>
  <si>
    <t>2433426.468 </t>
  </si>
  <si>
    <t> 24.05.1950 23:13 </t>
  </si>
  <si>
    <t> A.Szczepanowska </t>
  </si>
  <si>
    <t>2433440.541 </t>
  </si>
  <si>
    <t> 08.06.1950 00:59 </t>
  </si>
  <si>
    <t>2433448.450 </t>
  </si>
  <si>
    <t> 15.06.1950 22:48 </t>
  </si>
  <si>
    <t>2433739.515 </t>
  </si>
  <si>
    <t> 03.04.1951 00:21 </t>
  </si>
  <si>
    <t>2433762.384 </t>
  </si>
  <si>
    <t> 25.04.1951 21:12 </t>
  </si>
  <si>
    <t>2433798.421 </t>
  </si>
  <si>
    <t> 31.05.1951 22:06 </t>
  </si>
  <si>
    <t> -0.012 </t>
  </si>
  <si>
    <t>2434133.461 </t>
  </si>
  <si>
    <t> 30.04.1952 23:03 </t>
  </si>
  <si>
    <t> R.Szafraniec </t>
  </si>
  <si>
    <t>2434177.431 </t>
  </si>
  <si>
    <t> 13.06.1952 22:20 </t>
  </si>
  <si>
    <t>2434490.481 </t>
  </si>
  <si>
    <t> 22.04.1953 23:32 </t>
  </si>
  <si>
    <t>2434490.482 </t>
  </si>
  <si>
    <t> 22.04.1953 23:34 </t>
  </si>
  <si>
    <t>2434532.695 </t>
  </si>
  <si>
    <t> 04.06.1953 04:40 </t>
  </si>
  <si>
    <t>F </t>
  </si>
  <si>
    <t> Koch &amp; Koch </t>
  </si>
  <si>
    <t>2434600.395 </t>
  </si>
  <si>
    <t> 10.08.1953 21:28 </t>
  </si>
  <si>
    <t>2434859.806 </t>
  </si>
  <si>
    <t> 27.04.1954 07:20 </t>
  </si>
  <si>
    <t> R.H.Koch </t>
  </si>
  <si>
    <t>2435219.468 </t>
  </si>
  <si>
    <t> 21.04.1955 23:13 </t>
  </si>
  <si>
    <t>2435553.610 </t>
  </si>
  <si>
    <t> 21.03.1956 02:38 </t>
  </si>
  <si>
    <t>2435599.328 </t>
  </si>
  <si>
    <t> 05.05.1956 19:52 </t>
  </si>
  <si>
    <t>2435932.605 </t>
  </si>
  <si>
    <t> 04.04.1957 02:31 </t>
  </si>
  <si>
    <t>2435962.512 </t>
  </si>
  <si>
    <t> 04.05.1957 00:17 </t>
  </si>
  <si>
    <t> H.Huth </t>
  </si>
  <si>
    <t>2436348.551 </t>
  </si>
  <si>
    <t> 25.05.1958 01:13 </t>
  </si>
  <si>
    <t>2436400.414 </t>
  </si>
  <si>
    <t> 15.07.1958 21:56 </t>
  </si>
  <si>
    <t>2436459.325 </t>
  </si>
  <si>
    <t> 12.09.1958 19:48 </t>
  </si>
  <si>
    <t>2436757.436 </t>
  </si>
  <si>
    <t> 07.07.1959 22:27 </t>
  </si>
  <si>
    <t>2442915.507 </t>
  </si>
  <si>
    <t> 17.05.1976 00:10 </t>
  </si>
  <si>
    <t>2443110.710 </t>
  </si>
  <si>
    <t> 28.11.1976 05:02 </t>
  </si>
  <si>
    <t>2450165.740 </t>
  </si>
  <si>
    <t> 23.03.1996 05:45 </t>
  </si>
  <si>
    <t>2450224.663 </t>
  </si>
  <si>
    <t> 21.05.1996 03:54 </t>
  </si>
  <si>
    <t>2450304.680 </t>
  </si>
  <si>
    <t> 09.08.1996 04:19 </t>
  </si>
  <si>
    <t>2450514.844 </t>
  </si>
  <si>
    <t> 07.03.1997 08:15 </t>
  </si>
  <si>
    <t>2450573.760 </t>
  </si>
  <si>
    <t> 05.05.1997 06:14 </t>
  </si>
  <si>
    <t>2450631.796 </t>
  </si>
  <si>
    <t> 02.07.1997 07:06 </t>
  </si>
  <si>
    <t>2450923.745 </t>
  </si>
  <si>
    <t> 20.04.1998 05:52 </t>
  </si>
  <si>
    <t>2450981.781 </t>
  </si>
  <si>
    <t> 17.06.1998 06:44 </t>
  </si>
  <si>
    <t>2451273.719 </t>
  </si>
  <si>
    <t> 05.04.1999 05:15 </t>
  </si>
  <si>
    <t>2451285.151 </t>
  </si>
  <si>
    <t> 16.04.1999 15:37 </t>
  </si>
  <si>
    <t> H.Maehara </t>
  </si>
  <si>
    <t>2451317.686 </t>
  </si>
  <si>
    <t> 19.05.1999 04:27 </t>
  </si>
  <si>
    <t>2451397.708 </t>
  </si>
  <si>
    <t> 07.08.1999 04:59 </t>
  </si>
  <si>
    <t>2451427.603 </t>
  </si>
  <si>
    <t> 06.09.1999 02:28 </t>
  </si>
  <si>
    <t>2451610.509 </t>
  </si>
  <si>
    <t> 07.03.2000 00:12 </t>
  </si>
  <si>
    <t>2451660.632 </t>
  </si>
  <si>
    <t> 26.04.2000 03:10 </t>
  </si>
  <si>
    <t>2451667.666 </t>
  </si>
  <si>
    <t> 03.05.2000 03:59 </t>
  </si>
  <si>
    <t>2451668.5469 </t>
  </si>
  <si>
    <t> 04.05.2000 01:07 </t>
  </si>
  <si>
    <t> 0.0154 </t>
  </si>
  <si>
    <t> J.Zahajsky </t>
  </si>
  <si>
    <t>2451698.447 </t>
  </si>
  <si>
    <t> 02.06.2000 22:43 </t>
  </si>
  <si>
    <t>2451747.688 </t>
  </si>
  <si>
    <t> 22.07.2000 04:30 </t>
  </si>
  <si>
    <t>2451951.692 </t>
  </si>
  <si>
    <t> 11.02.2001 04:36 </t>
  </si>
  <si>
    <t>2452040.507 </t>
  </si>
  <si>
    <t> 11.05.2001 00:10 </t>
  </si>
  <si>
    <t>2452045.777 </t>
  </si>
  <si>
    <t> 16.05.2001 06:38 </t>
  </si>
  <si>
    <t>2452104.702 </t>
  </si>
  <si>
    <t> 14.07.2001 04:50 </t>
  </si>
  <si>
    <t> B.Manske </t>
  </si>
  <si>
    <t>2452345.637 </t>
  </si>
  <si>
    <t> 12.03.2002 03:17 </t>
  </si>
  <si>
    <t>2452412.463 </t>
  </si>
  <si>
    <t> 17.05.2002 23:06 </t>
  </si>
  <si>
    <t>2452427.414 </t>
  </si>
  <si>
    <t> 01.06.2002 21:56 </t>
  </si>
  <si>
    <t> M.Vrašták </t>
  </si>
  <si>
    <t>2452757.1691 </t>
  </si>
  <si>
    <t> 27.04.2003 16:03 </t>
  </si>
  <si>
    <t> 0.0055 </t>
  </si>
  <si>
    <t> Maehara </t>
  </si>
  <si>
    <t>2452757.1700 </t>
  </si>
  <si>
    <t> 27.04.2003 16:04 </t>
  </si>
  <si>
    <t> 0.0064 </t>
  </si>
  <si>
    <t> Nakajima </t>
  </si>
  <si>
    <t>2452833.6716 </t>
  </si>
  <si>
    <t> 13.07.2003 04:07 </t>
  </si>
  <si>
    <t> 0.0047 </t>
  </si>
  <si>
    <t>2453434.2596 </t>
  </si>
  <si>
    <t> 04.03.2005 18:13 </t>
  </si>
  <si>
    <t> -0.0016 </t>
  </si>
  <si>
    <t>2453437.7772 </t>
  </si>
  <si>
    <t> 08.03.2005 06:39 </t>
  </si>
  <si>
    <t> -0.0014 </t>
  </si>
  <si>
    <t>2453496.6929 </t>
  </si>
  <si>
    <t> 06.05.2005 04:37 </t>
  </si>
  <si>
    <t> -0.0019 </t>
  </si>
  <si>
    <t>2453540.6591 </t>
  </si>
  <si>
    <t> 19.06.2005 03:49 </t>
  </si>
  <si>
    <t> -0.0031 </t>
  </si>
  <si>
    <t>2453957.0271 </t>
  </si>
  <si>
    <t> 09.08.2006 12:39 </t>
  </si>
  <si>
    <t> -0.0061 </t>
  </si>
  <si>
    <t> K.Nagai et al. </t>
  </si>
  <si>
    <t>2454224.7859 </t>
  </si>
  <si>
    <t> 04.05.2007 06:51 </t>
  </si>
  <si>
    <t> -0.0086 </t>
  </si>
  <si>
    <t>2454581.3604 </t>
  </si>
  <si>
    <t> 24.04.2008 20:38 </t>
  </si>
  <si>
    <t> -0.0095 </t>
  </si>
  <si>
    <t> H.Kucáková </t>
  </si>
  <si>
    <t>OEJV 0094 </t>
  </si>
  <si>
    <t>2456068.7713 </t>
  </si>
  <si>
    <t> 21.05.2012 06:30 </t>
  </si>
  <si>
    <t> -0.0148 </t>
  </si>
  <si>
    <t>2456386.2159 </t>
  </si>
  <si>
    <t> 03.04.2013 17:10 </t>
  </si>
  <si>
    <t> Y.Maeda </t>
  </si>
  <si>
    <t>2456414.34548 </t>
  </si>
  <si>
    <t> 01.05.2013 20:17 </t>
  </si>
  <si>
    <t> -0.02421 </t>
  </si>
  <si>
    <t> M.Urbanik </t>
  </si>
  <si>
    <t>2457153.4472 </t>
  </si>
  <si>
    <t> 10.05.2015 22:43 </t>
  </si>
  <si>
    <t> -0.0140 </t>
  </si>
  <si>
    <t>BAVM 241 (=IBVS 6157) </t>
  </si>
  <si>
    <t>JAVSO 49, 108</t>
  </si>
  <si>
    <t>JAVSO 49, 256</t>
  </si>
  <si>
    <t>JAAVSO, 50, 255</t>
  </si>
  <si>
    <t>VSB, 91</t>
  </si>
  <si>
    <t>JBAV, 60</t>
  </si>
  <si>
    <t>JBAV, 63</t>
  </si>
  <si>
    <t>JAAVSO, 51, 250</t>
  </si>
  <si>
    <t>OEJV 250</t>
  </si>
  <si>
    <t>Next ToM-P</t>
  </si>
  <si>
    <t>Next ToM-S</t>
  </si>
  <si>
    <t>S4</t>
  </si>
  <si>
    <t xml:space="preserve">Mag </t>
  </si>
  <si>
    <t>10.7-12.0</t>
  </si>
  <si>
    <t>VSX</t>
  </si>
  <si>
    <t>JAAVSO52#1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</si>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</sst>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dd/mm/yyyy"/>
    <numFmt numFmtId="166" formatCode="0.00000"/>
    <numFmt numFmtId="167" formatCode="dd/mm/yyyy\ h:mm"/>
  </numFmts>
  <fonts count="36" x14ac:knownFonts="1"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60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48"/>
      <name val="Arial"/>
      <family val="2"/>
    </font>
    <font>
      <sz val="12"/>
      <color indexed="62"/>
      <name val="Arial"/>
      <family val="2"/>
    </font>
    <font>
      <sz val="12"/>
      <color indexed="60"/>
      <name val="Arial"/>
      <family val="2"/>
    </font>
    <font>
      <sz val="12"/>
      <color indexed="59"/>
      <name val="Arial"/>
      <family val="2"/>
    </font>
    <font>
      <b/>
      <sz val="12"/>
      <color indexed="63"/>
      <name val="Arial"/>
      <family val="2"/>
    </font>
    <font>
      <b/>
      <sz val="18"/>
      <color indexed="48"/>
      <name val="Cambria"/>
      <family val="2"/>
    </font>
    <font>
      <sz val="12"/>
      <color indexed="10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b/>
      <sz val="10"/>
      <color indexed="3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7030A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44"/>
      </patternFill>
    </fill>
    <fill>
      <patternFill patternType="solid">
        <fgColor indexed="45"/>
        <bgColor indexed="4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41"/>
        <bgColor indexed="44"/>
      </patternFill>
    </fill>
    <fill>
      <patternFill patternType="solid">
        <fgColor indexed="27"/>
        <bgColor indexed="4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19"/>
        <bgColor indexed="5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0"/>
        <bgColor indexed="25"/>
      </patternFill>
    </fill>
    <fill>
      <patternFill patternType="solid">
        <fgColor indexed="62"/>
        <bgColor indexed="48"/>
      </patternFill>
    </fill>
    <fill>
      <patternFill patternType="solid">
        <fgColor indexed="10"/>
        <bgColor indexed="16"/>
      </patternFill>
    </fill>
    <fill>
      <patternFill patternType="solid">
        <fgColor indexed="54"/>
        <bgColor indexed="63"/>
      </patternFill>
    </fill>
    <fill>
      <patternFill patternType="solid">
        <fgColor indexed="25"/>
        <bgColor indexed="60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43"/>
      </patternFill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6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0">
    <xf numFmtId="0" fontId="0" fillId="0" borderId="0">
      <alignment vertical="top"/>
    </xf>
    <xf numFmtId="0" fontId="1" fillId="2" borderId="0" applyNumberFormat="0" applyBorder="0" applyProtection="0">
      <alignment vertical="top"/>
    </xf>
    <xf numFmtId="0" fontId="1" fillId="3" borderId="0" applyNumberFormat="0" applyBorder="0" applyProtection="0">
      <alignment vertical="top"/>
    </xf>
    <xf numFmtId="0" fontId="1" fillId="4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6" borderId="0" applyNumberFormat="0" applyBorder="0" applyProtection="0">
      <alignment vertical="top"/>
    </xf>
    <xf numFmtId="0" fontId="1" fillId="7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9" borderId="0" applyNumberFormat="0" applyBorder="0" applyProtection="0">
      <alignment vertical="top"/>
    </xf>
    <xf numFmtId="0" fontId="1" fillId="10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11" borderId="0" applyNumberFormat="0" applyBorder="0" applyProtection="0">
      <alignment vertical="top"/>
    </xf>
    <xf numFmtId="0" fontId="2" fillId="12" borderId="0" applyNumberFormat="0" applyBorder="0" applyProtection="0">
      <alignment vertical="top"/>
    </xf>
    <xf numFmtId="0" fontId="2" fillId="9" borderId="0" applyNumberFormat="0" applyBorder="0" applyProtection="0">
      <alignment vertical="top"/>
    </xf>
    <xf numFmtId="0" fontId="2" fillId="10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5" borderId="0" applyNumberFormat="0" applyBorder="0" applyProtection="0">
      <alignment vertical="top"/>
    </xf>
    <xf numFmtId="0" fontId="2" fillId="16" borderId="0" applyNumberFormat="0" applyBorder="0" applyProtection="0">
      <alignment vertical="top"/>
    </xf>
    <xf numFmtId="0" fontId="2" fillId="17" borderId="0" applyNumberFormat="0" applyBorder="0" applyProtection="0">
      <alignment vertical="top"/>
    </xf>
    <xf numFmtId="0" fontId="2" fillId="18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9" borderId="0" applyNumberFormat="0" applyBorder="0" applyProtection="0">
      <alignment vertical="top"/>
    </xf>
    <xf numFmtId="0" fontId="3" fillId="3" borderId="0" applyNumberFormat="0" applyBorder="0" applyProtection="0">
      <alignment vertical="top"/>
    </xf>
    <xf numFmtId="0" fontId="4" fillId="20" borderId="1" applyNumberFormat="0" applyProtection="0">
      <alignment vertical="top"/>
    </xf>
    <xf numFmtId="0" fontId="5" fillId="21" borderId="2" applyNumberFormat="0" applyProtection="0">
      <alignment vertical="top"/>
    </xf>
    <xf numFmtId="3" fontId="31" fillId="0" borderId="0" applyFill="0" applyBorder="0" applyProtection="0">
      <alignment vertical="top"/>
    </xf>
    <xf numFmtId="164" fontId="31" fillId="0" borderId="0" applyFill="0" applyBorder="0" applyProtection="0">
      <alignment vertical="top"/>
    </xf>
    <xf numFmtId="0" fontId="31" fillId="0" borderId="0" applyFill="0" applyBorder="0" applyProtection="0">
      <alignment vertical="top"/>
    </xf>
    <xf numFmtId="0" fontId="6" fillId="0" borderId="0" applyNumberFormat="0" applyFill="0" applyBorder="0" applyProtection="0">
      <alignment vertical="top"/>
    </xf>
    <xf numFmtId="2" fontId="31" fillId="0" borderId="0" applyFill="0" applyBorder="0" applyProtection="0">
      <alignment vertical="top"/>
    </xf>
    <xf numFmtId="0" fontId="7" fillId="4" borderId="0" applyNumberFormat="0" applyBorder="0" applyProtection="0">
      <alignment vertical="top"/>
    </xf>
    <xf numFmtId="0" fontId="8" fillId="0" borderId="0" applyNumberFormat="0" applyFill="0" applyBorder="0" applyProtection="0">
      <alignment vertical="top"/>
    </xf>
    <xf numFmtId="0" fontId="9" fillId="0" borderId="0" applyNumberFormat="0" applyFill="0" applyBorder="0" applyProtection="0">
      <alignment vertical="top"/>
    </xf>
    <xf numFmtId="0" fontId="10" fillId="0" borderId="3" applyNumberFormat="0" applyFill="0" applyProtection="0">
      <alignment vertical="top"/>
    </xf>
    <xf numFmtId="0" fontId="10" fillId="0" borderId="0" applyNumberFormat="0" applyFill="0" applyBorder="0" applyProtection="0">
      <alignment vertical="top"/>
    </xf>
    <xf numFmtId="0" fontId="30" fillId="0" borderId="0" applyNumberFormat="0" applyFill="0" applyBorder="0" applyProtection="0">
      <alignment vertical="top"/>
    </xf>
    <xf numFmtId="0" fontId="11" fillId="7" borderId="1" applyNumberFormat="0" applyProtection="0">
      <alignment vertical="top"/>
    </xf>
    <xf numFmtId="0" fontId="12" fillId="0" borderId="4" applyNumberFormat="0" applyFill="0" applyProtection="0">
      <alignment vertical="top"/>
    </xf>
    <xf numFmtId="0" fontId="13" fillId="22" borderId="0" applyNumberFormat="0" applyBorder="0" applyProtection="0">
      <alignment vertical="top"/>
    </xf>
    <xf numFmtId="0" fontId="1" fillId="0" borderId="0"/>
    <xf numFmtId="0" fontId="31" fillId="0" borderId="0"/>
    <xf numFmtId="0" fontId="31" fillId="0" borderId="0"/>
    <xf numFmtId="0" fontId="31" fillId="23" borderId="5" applyNumberFormat="0" applyProtection="0">
      <alignment vertical="top"/>
    </xf>
    <xf numFmtId="0" fontId="14" fillId="20" borderId="6" applyNumberFormat="0" applyProtection="0">
      <alignment vertical="top"/>
    </xf>
    <xf numFmtId="0" fontId="15" fillId="0" borderId="0" applyNumberFormat="0" applyFill="0" applyBorder="0" applyProtection="0">
      <alignment vertical="top"/>
    </xf>
    <xf numFmtId="0" fontId="31" fillId="0" borderId="7" applyNumberFormat="0" applyFill="0" applyProtection="0">
      <alignment vertical="top"/>
    </xf>
    <xf numFmtId="0" fontId="16" fillId="0" borderId="0" applyNumberFormat="0" applyFill="0" applyBorder="0" applyProtection="0">
      <alignment vertical="top"/>
    </xf>
  </cellStyleXfs>
  <cellXfs count="95">
    <xf numFmtId="0" fontId="0" fillId="0" borderId="0" xfId="0">
      <alignment vertical="top"/>
    </xf>
    <xf numFmtId="0" fontId="0" fillId="0" borderId="0" xfId="0" applyAlignment="1"/>
    <xf numFmtId="0" fontId="17" fillId="0" borderId="0" xfId="0" applyFont="1" applyAlignment="1"/>
    <xf numFmtId="0" fontId="18" fillId="0" borderId="8" xfId="0" applyFont="1" applyBorder="1" applyAlignment="1">
      <alignment horizontal="left"/>
    </xf>
    <xf numFmtId="0" fontId="19" fillId="0" borderId="0" xfId="0" applyFont="1" applyAlignment="1"/>
    <xf numFmtId="0" fontId="20" fillId="0" borderId="0" xfId="0" applyFont="1" applyAlignment="1"/>
    <xf numFmtId="0" fontId="0" fillId="0" borderId="9" xfId="0" applyBorder="1" applyAlignment="1"/>
    <xf numFmtId="0" fontId="0" fillId="0" borderId="10" xfId="0" applyBorder="1" applyAlignment="1"/>
    <xf numFmtId="0" fontId="21" fillId="0" borderId="0" xfId="0" applyFont="1">
      <alignment vertical="top"/>
    </xf>
    <xf numFmtId="0" fontId="22" fillId="0" borderId="0" xfId="0" applyFont="1">
      <alignment vertical="top"/>
    </xf>
    <xf numFmtId="0" fontId="23" fillId="0" borderId="0" xfId="0" applyFont="1">
      <alignment vertical="top"/>
    </xf>
    <xf numFmtId="0" fontId="22" fillId="0" borderId="0" xfId="0" applyFont="1" applyAlignment="1">
      <alignment horizontal="left"/>
    </xf>
    <xf numFmtId="0" fontId="24" fillId="0" borderId="0" xfId="0" applyFont="1" applyAlignment="1">
      <alignment horizontal="left" vertical="top"/>
    </xf>
    <xf numFmtId="0" fontId="24" fillId="0" borderId="0" xfId="0" applyFont="1" applyAlignment="1"/>
    <xf numFmtId="0" fontId="0" fillId="0" borderId="11" xfId="0" applyBorder="1" applyAlignment="1">
      <alignment horizontal="center"/>
    </xf>
    <xf numFmtId="0" fontId="24" fillId="0" borderId="0" xfId="0" applyFont="1">
      <alignment vertical="top"/>
    </xf>
    <xf numFmtId="0" fontId="0" fillId="0" borderId="0" xfId="0" applyAlignment="1">
      <alignment horizontal="center"/>
    </xf>
    <xf numFmtId="0" fontId="20" fillId="0" borderId="0" xfId="0" applyFont="1">
      <alignment vertical="top"/>
    </xf>
    <xf numFmtId="0" fontId="24" fillId="0" borderId="0" xfId="0" applyFont="1" applyAlignment="1">
      <alignment horizontal="center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20" fillId="0" borderId="11" xfId="0" applyFont="1" applyBorder="1" applyAlignment="1">
      <alignment horizontal="center"/>
    </xf>
    <xf numFmtId="0" fontId="25" fillId="0" borderId="0" xfId="0" applyFont="1" applyAlignment="1"/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0" fillId="0" borderId="0" xfId="0" applyAlignment="1">
      <alignment horizontal="left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>
      <alignment vertical="top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26" fillId="0" borderId="0" xfId="44" applyFont="1" applyAlignment="1">
      <alignment horizontal="left" vertical="center"/>
    </xf>
    <xf numFmtId="0" fontId="26" fillId="0" borderId="0" xfId="44" applyFont="1" applyAlignment="1">
      <alignment horizontal="center" vertical="center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left" wrapText="1"/>
    </xf>
    <xf numFmtId="0" fontId="27" fillId="0" borderId="0" xfId="0" applyFont="1" applyAlignment="1">
      <alignment horizontal="center" wrapText="1"/>
    </xf>
    <xf numFmtId="0" fontId="26" fillId="0" borderId="0" xfId="44" applyFont="1" applyAlignment="1">
      <alignment horizontal="left" vertical="center" wrapText="1"/>
    </xf>
    <xf numFmtId="0" fontId="26" fillId="0" borderId="0" xfId="44" applyFont="1" applyAlignment="1">
      <alignment horizontal="center" vertical="center" wrapText="1"/>
    </xf>
    <xf numFmtId="0" fontId="18" fillId="0" borderId="0" xfId="42" applyFont="1"/>
    <xf numFmtId="0" fontId="18" fillId="0" borderId="0" xfId="42" applyFont="1" applyAlignment="1">
      <alignment horizontal="center"/>
    </xf>
    <xf numFmtId="0" fontId="18" fillId="0" borderId="0" xfId="42" applyFont="1" applyAlignment="1">
      <alignment horizontal="left"/>
    </xf>
    <xf numFmtId="0" fontId="26" fillId="0" borderId="0" xfId="43" applyFont="1" applyAlignment="1">
      <alignment horizontal="left" vertical="center"/>
    </xf>
    <xf numFmtId="0" fontId="26" fillId="0" borderId="0" xfId="43" applyFont="1" applyAlignment="1">
      <alignment horizontal="center" vertical="center"/>
    </xf>
    <xf numFmtId="0" fontId="18" fillId="0" borderId="0" xfId="42" applyFont="1" applyAlignment="1">
      <alignment wrapText="1"/>
    </xf>
    <xf numFmtId="0" fontId="18" fillId="0" borderId="0" xfId="42" applyFont="1" applyAlignment="1">
      <alignment horizontal="center" wrapText="1"/>
    </xf>
    <xf numFmtId="0" fontId="18" fillId="0" borderId="0" xfId="42" applyFont="1" applyAlignment="1">
      <alignment horizontal="left" wrapText="1"/>
    </xf>
    <xf numFmtId="0" fontId="28" fillId="0" borderId="0" xfId="44" applyFont="1" applyAlignment="1">
      <alignment horizontal="left"/>
    </xf>
    <xf numFmtId="0" fontId="28" fillId="0" borderId="0" xfId="44" applyFont="1" applyAlignment="1">
      <alignment horizontal="center" wrapText="1"/>
    </xf>
    <xf numFmtId="0" fontId="28" fillId="0" borderId="0" xfId="44" applyFont="1" applyAlignment="1">
      <alignment horizontal="left" wrapText="1"/>
    </xf>
    <xf numFmtId="0" fontId="28" fillId="0" borderId="0" xfId="44" applyFont="1" applyAlignment="1">
      <alignment horizontal="center"/>
    </xf>
    <xf numFmtId="0" fontId="28" fillId="0" borderId="0" xfId="0" applyFont="1" applyAlignment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42" applyFont="1"/>
    <xf numFmtId="0" fontId="28" fillId="0" borderId="0" xfId="42" applyFont="1" applyAlignment="1">
      <alignment horizontal="center"/>
    </xf>
    <xf numFmtId="0" fontId="28" fillId="0" borderId="0" xfId="42" applyFont="1" applyAlignment="1">
      <alignment horizontal="left"/>
    </xf>
    <xf numFmtId="0" fontId="29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30" fillId="0" borderId="0" xfId="38" applyNumberFormat="1" applyFill="1" applyBorder="1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18" fillId="24" borderId="18" xfId="0" applyFont="1" applyFill="1" applyBorder="1" applyAlignment="1">
      <alignment horizontal="left" vertical="top" wrapText="1" indent="1"/>
    </xf>
    <xf numFmtId="0" fontId="18" fillId="24" borderId="18" xfId="0" applyFont="1" applyFill="1" applyBorder="1" applyAlignment="1">
      <alignment horizontal="center" vertical="top" wrapText="1"/>
    </xf>
    <xf numFmtId="0" fontId="18" fillId="24" borderId="18" xfId="0" applyFont="1" applyFill="1" applyBorder="1" applyAlignment="1">
      <alignment horizontal="right" vertical="top" wrapText="1"/>
    </xf>
    <xf numFmtId="0" fontId="30" fillId="24" borderId="18" xfId="38" applyNumberFormat="1" applyFill="1" applyBorder="1" applyAlignment="1" applyProtection="1">
      <alignment horizontal="right" vertical="top" wrapText="1"/>
    </xf>
    <xf numFmtId="165" fontId="0" fillId="0" borderId="0" xfId="0" applyNumberFormat="1" applyAlignment="1"/>
    <xf numFmtId="0" fontId="32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 applyProtection="1">
      <protection locked="0"/>
    </xf>
    <xf numFmtId="0" fontId="32" fillId="0" borderId="0" xfId="0" applyFont="1" applyAlignment="1" applyProtection="1">
      <alignment horizontal="center"/>
      <protection locked="0"/>
    </xf>
    <xf numFmtId="0" fontId="32" fillId="0" borderId="0" xfId="0" applyFont="1" applyAlignment="1">
      <alignment horizontal="left" vertical="center" wrapText="1"/>
    </xf>
    <xf numFmtId="166" fontId="32" fillId="0" borderId="0" xfId="0" applyNumberFormat="1" applyFont="1" applyAlignment="1">
      <alignment horizontal="left" vertical="center" wrapText="1"/>
    </xf>
    <xf numFmtId="0" fontId="0" fillId="25" borderId="19" xfId="0" applyFill="1" applyBorder="1" applyAlignment="1">
      <alignment horizontal="right" vertical="center"/>
    </xf>
    <xf numFmtId="0" fontId="0" fillId="25" borderId="20" xfId="0" applyFill="1" applyBorder="1" applyAlignment="1">
      <alignment horizontal="center" vertical="center"/>
    </xf>
    <xf numFmtId="0" fontId="33" fillId="0" borderId="21" xfId="0" applyFont="1" applyBorder="1" applyAlignment="1">
      <alignment horizontal="right" vertical="top"/>
    </xf>
    <xf numFmtId="0" fontId="22" fillId="0" borderId="22" xfId="0" applyFont="1" applyBorder="1">
      <alignment vertical="top"/>
    </xf>
    <xf numFmtId="0" fontId="24" fillId="0" borderId="22" xfId="0" applyFont="1" applyBorder="1">
      <alignment vertical="top"/>
    </xf>
    <xf numFmtId="0" fontId="24" fillId="0" borderId="22" xfId="0" applyFont="1" applyBorder="1" applyAlignment="1"/>
    <xf numFmtId="167" fontId="24" fillId="0" borderId="22" xfId="0" applyNumberFormat="1" applyFont="1" applyBorder="1">
      <alignment vertical="top"/>
    </xf>
    <xf numFmtId="22" fontId="34" fillId="0" borderId="23" xfId="0" applyNumberFormat="1" applyFont="1" applyBorder="1" applyAlignment="1"/>
    <xf numFmtId="0" fontId="33" fillId="0" borderId="24" xfId="0" applyFont="1" applyBorder="1" applyAlignment="1">
      <alignment horizontal="right"/>
    </xf>
    <xf numFmtId="0" fontId="32" fillId="0" borderId="0" xfId="0" applyFont="1" applyAlignment="1" applyProtection="1">
      <alignment horizontal="left" vertical="center" wrapText="1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0" fontId="32" fillId="0" borderId="0" xfId="0" applyFont="1" applyAlignment="1">
      <alignment horizontal="left"/>
    </xf>
    <xf numFmtId="0" fontId="35" fillId="0" borderId="0" xfId="0" applyFont="1" applyAlignment="1">
      <alignment horizontal="center" vertical="center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rmal_A_A" xfId="44" xr:uid="{00000000-0005-0000-0000-00002C000000}"/>
    <cellStyle name="Note" xfId="45" builtinId="10" customBuiltin="1"/>
    <cellStyle name="Output" xfId="46" builtinId="21" customBuiltin="1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808080"/>
      <rgbColor rgb="009999FF"/>
      <rgbColor rgb="00996666"/>
      <rgbColor rgb="00FFFFC0"/>
      <rgbColor rgb="00E3E3E3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A0E0E0"/>
      <rgbColor rgb="00CCFFCC"/>
      <rgbColor rgb="00FFFF99"/>
      <rgbColor rgb="00A6CAF0"/>
      <rgbColor rgb="00CC9CCC"/>
      <rgbColor rgb="00CC99FF"/>
      <rgbColor rgb="00FFCC99"/>
      <rgbColor rgb="003333CC"/>
      <rgbColor rgb="0033CCCC"/>
      <rgbColor rgb="0099CC00"/>
      <rgbColor rgb="00FFCC00"/>
      <rgbColor rgb="00FF9900"/>
      <rgbColor rgb="00FF6600"/>
      <rgbColor rgb="00336666"/>
      <rgbColor rgb="00969696"/>
      <rgbColor rgb="00003366"/>
      <rgbColor rgb="00339966"/>
      <rgbColor rgb="00003300"/>
      <rgbColor rgb="00663300"/>
      <rgbColor rgb="00996633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AO Ser - O-C Diagr.</a:t>
            </a:r>
          </a:p>
        </c:rich>
      </c:tx>
      <c:layout>
        <c:manualLayout>
          <c:xMode val="edge"/>
          <c:yMode val="edge"/>
          <c:x val="0.39473711838651748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26324158565583"/>
          <c:y val="0.13941365819838558"/>
          <c:w val="0.82894790099962801"/>
          <c:h val="0.6341735584938674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Active!$F$21:$F$4006</c:f>
              <c:numCache>
                <c:formatCode>General</c:formatCode>
                <c:ptCount val="3986"/>
                <c:pt idx="0">
                  <c:v>-9184</c:v>
                </c:pt>
                <c:pt idx="1">
                  <c:v>-7519</c:v>
                </c:pt>
                <c:pt idx="2">
                  <c:v>-7502</c:v>
                </c:pt>
                <c:pt idx="3">
                  <c:v>-7401</c:v>
                </c:pt>
                <c:pt idx="4">
                  <c:v>-7121</c:v>
                </c:pt>
                <c:pt idx="5">
                  <c:v>-7053</c:v>
                </c:pt>
                <c:pt idx="6">
                  <c:v>-7039</c:v>
                </c:pt>
                <c:pt idx="7">
                  <c:v>-7020</c:v>
                </c:pt>
                <c:pt idx="8">
                  <c:v>-6993</c:v>
                </c:pt>
                <c:pt idx="9">
                  <c:v>-6986</c:v>
                </c:pt>
                <c:pt idx="10">
                  <c:v>-6969</c:v>
                </c:pt>
                <c:pt idx="11">
                  <c:v>-6968</c:v>
                </c:pt>
                <c:pt idx="12">
                  <c:v>-6953</c:v>
                </c:pt>
                <c:pt idx="13">
                  <c:v>-6928</c:v>
                </c:pt>
                <c:pt idx="14">
                  <c:v>-6715</c:v>
                </c:pt>
                <c:pt idx="15">
                  <c:v>-6690</c:v>
                </c:pt>
                <c:pt idx="16">
                  <c:v>-6663</c:v>
                </c:pt>
                <c:pt idx="17">
                  <c:v>-6662</c:v>
                </c:pt>
                <c:pt idx="18">
                  <c:v>-6646</c:v>
                </c:pt>
                <c:pt idx="19">
                  <c:v>-6622</c:v>
                </c:pt>
                <c:pt idx="20">
                  <c:v>-6614</c:v>
                </c:pt>
                <c:pt idx="21">
                  <c:v>-6589</c:v>
                </c:pt>
                <c:pt idx="22">
                  <c:v>-5742</c:v>
                </c:pt>
                <c:pt idx="23">
                  <c:v>-5402</c:v>
                </c:pt>
                <c:pt idx="24">
                  <c:v>-4067</c:v>
                </c:pt>
                <c:pt idx="25">
                  <c:v>-3288</c:v>
                </c:pt>
                <c:pt idx="26">
                  <c:v>-3265</c:v>
                </c:pt>
                <c:pt idx="27">
                  <c:v>-3256</c:v>
                </c:pt>
                <c:pt idx="28">
                  <c:v>-804</c:v>
                </c:pt>
                <c:pt idx="29">
                  <c:v>-788</c:v>
                </c:pt>
                <c:pt idx="30">
                  <c:v>-779</c:v>
                </c:pt>
                <c:pt idx="31">
                  <c:v>-448</c:v>
                </c:pt>
                <c:pt idx="32">
                  <c:v>-422</c:v>
                </c:pt>
                <c:pt idx="33">
                  <c:v>-381</c:v>
                </c:pt>
                <c:pt idx="34">
                  <c:v>0</c:v>
                </c:pt>
                <c:pt idx="35">
                  <c:v>0</c:v>
                </c:pt>
                <c:pt idx="36">
                  <c:v>50</c:v>
                </c:pt>
                <c:pt idx="37">
                  <c:v>406</c:v>
                </c:pt>
                <c:pt idx="38">
                  <c:v>406</c:v>
                </c:pt>
                <c:pt idx="39">
                  <c:v>454</c:v>
                </c:pt>
                <c:pt idx="40">
                  <c:v>531</c:v>
                </c:pt>
                <c:pt idx="41">
                  <c:v>826</c:v>
                </c:pt>
                <c:pt idx="42">
                  <c:v>1235</c:v>
                </c:pt>
                <c:pt idx="43">
                  <c:v>1615</c:v>
                </c:pt>
                <c:pt idx="44">
                  <c:v>1667</c:v>
                </c:pt>
                <c:pt idx="45">
                  <c:v>2046</c:v>
                </c:pt>
                <c:pt idx="46">
                  <c:v>2080</c:v>
                </c:pt>
                <c:pt idx="47">
                  <c:v>2519</c:v>
                </c:pt>
                <c:pt idx="48">
                  <c:v>2578</c:v>
                </c:pt>
                <c:pt idx="49">
                  <c:v>2645</c:v>
                </c:pt>
                <c:pt idx="50">
                  <c:v>2984</c:v>
                </c:pt>
                <c:pt idx="51">
                  <c:v>7161</c:v>
                </c:pt>
                <c:pt idx="52">
                  <c:v>7170</c:v>
                </c:pt>
                <c:pt idx="53">
                  <c:v>7178</c:v>
                </c:pt>
                <c:pt idx="54">
                  <c:v>7245</c:v>
                </c:pt>
                <c:pt idx="55">
                  <c:v>7484</c:v>
                </c:pt>
                <c:pt idx="56">
                  <c:v>7485</c:v>
                </c:pt>
                <c:pt idx="57">
                  <c:v>7485</c:v>
                </c:pt>
                <c:pt idx="58">
                  <c:v>7517</c:v>
                </c:pt>
                <c:pt idx="59">
                  <c:v>7517</c:v>
                </c:pt>
                <c:pt idx="60">
                  <c:v>7534</c:v>
                </c:pt>
                <c:pt idx="61">
                  <c:v>7534</c:v>
                </c:pt>
                <c:pt idx="62">
                  <c:v>7534</c:v>
                </c:pt>
                <c:pt idx="63">
                  <c:v>7848</c:v>
                </c:pt>
                <c:pt idx="64">
                  <c:v>7857</c:v>
                </c:pt>
                <c:pt idx="65">
                  <c:v>7874</c:v>
                </c:pt>
                <c:pt idx="66">
                  <c:v>7907</c:v>
                </c:pt>
                <c:pt idx="67">
                  <c:v>7907</c:v>
                </c:pt>
                <c:pt idx="68">
                  <c:v>7907</c:v>
                </c:pt>
                <c:pt idx="69">
                  <c:v>7957</c:v>
                </c:pt>
                <c:pt idx="70">
                  <c:v>7957</c:v>
                </c:pt>
                <c:pt idx="71">
                  <c:v>7965</c:v>
                </c:pt>
                <c:pt idx="72">
                  <c:v>7965</c:v>
                </c:pt>
                <c:pt idx="73">
                  <c:v>7990</c:v>
                </c:pt>
                <c:pt idx="74">
                  <c:v>7990</c:v>
                </c:pt>
                <c:pt idx="75">
                  <c:v>7990</c:v>
                </c:pt>
                <c:pt idx="76">
                  <c:v>7990</c:v>
                </c:pt>
                <c:pt idx="77">
                  <c:v>8015</c:v>
                </c:pt>
                <c:pt idx="78">
                  <c:v>8015</c:v>
                </c:pt>
                <c:pt idx="79">
                  <c:v>8254</c:v>
                </c:pt>
                <c:pt idx="80">
                  <c:v>8363</c:v>
                </c:pt>
                <c:pt idx="81">
                  <c:v>8413</c:v>
                </c:pt>
                <c:pt idx="82">
                  <c:v>8522</c:v>
                </c:pt>
                <c:pt idx="83">
                  <c:v>8693</c:v>
                </c:pt>
                <c:pt idx="84">
                  <c:v>8694</c:v>
                </c:pt>
                <c:pt idx="85">
                  <c:v>8718</c:v>
                </c:pt>
                <c:pt idx="86">
                  <c:v>8736</c:v>
                </c:pt>
                <c:pt idx="87">
                  <c:v>8761</c:v>
                </c:pt>
                <c:pt idx="88">
                  <c:v>8786</c:v>
                </c:pt>
                <c:pt idx="89">
                  <c:v>8827</c:v>
                </c:pt>
                <c:pt idx="90">
                  <c:v>8827</c:v>
                </c:pt>
                <c:pt idx="91">
                  <c:v>8836</c:v>
                </c:pt>
                <c:pt idx="92">
                  <c:v>9091</c:v>
                </c:pt>
                <c:pt idx="93">
                  <c:v>9099</c:v>
                </c:pt>
                <c:pt idx="94">
                  <c:v>9124</c:v>
                </c:pt>
                <c:pt idx="95">
                  <c:v>9125</c:v>
                </c:pt>
                <c:pt idx="96">
                  <c:v>9150</c:v>
                </c:pt>
                <c:pt idx="97">
                  <c:v>9175</c:v>
                </c:pt>
                <c:pt idx="98">
                  <c:v>9200</c:v>
                </c:pt>
                <c:pt idx="99">
                  <c:v>9250</c:v>
                </c:pt>
                <c:pt idx="100">
                  <c:v>9250</c:v>
                </c:pt>
                <c:pt idx="101">
                  <c:v>9251</c:v>
                </c:pt>
                <c:pt idx="102">
                  <c:v>9259</c:v>
                </c:pt>
                <c:pt idx="103">
                  <c:v>9259</c:v>
                </c:pt>
                <c:pt idx="104">
                  <c:v>9539</c:v>
                </c:pt>
                <c:pt idx="105">
                  <c:v>9547</c:v>
                </c:pt>
                <c:pt idx="106">
                  <c:v>9549</c:v>
                </c:pt>
                <c:pt idx="107">
                  <c:v>9572</c:v>
                </c:pt>
                <c:pt idx="108">
                  <c:v>9573</c:v>
                </c:pt>
                <c:pt idx="109">
                  <c:v>9573</c:v>
                </c:pt>
                <c:pt idx="110">
                  <c:v>9648</c:v>
                </c:pt>
                <c:pt idx="111">
                  <c:v>9945</c:v>
                </c:pt>
                <c:pt idx="112">
                  <c:v>9953</c:v>
                </c:pt>
                <c:pt idx="113">
                  <c:v>9954</c:v>
                </c:pt>
                <c:pt idx="114">
                  <c:v>9954</c:v>
                </c:pt>
                <c:pt idx="115">
                  <c:v>9987</c:v>
                </c:pt>
                <c:pt idx="116">
                  <c:v>9998.5</c:v>
                </c:pt>
                <c:pt idx="117">
                  <c:v>10020</c:v>
                </c:pt>
                <c:pt idx="118">
                  <c:v>10037</c:v>
                </c:pt>
                <c:pt idx="119">
                  <c:v>10054</c:v>
                </c:pt>
                <c:pt idx="120">
                  <c:v>10068</c:v>
                </c:pt>
                <c:pt idx="121">
                  <c:v>10079</c:v>
                </c:pt>
                <c:pt idx="122">
                  <c:v>10096</c:v>
                </c:pt>
                <c:pt idx="123">
                  <c:v>10209</c:v>
                </c:pt>
                <c:pt idx="124">
                  <c:v>10209</c:v>
                </c:pt>
                <c:pt idx="125">
                  <c:v>10317</c:v>
                </c:pt>
                <c:pt idx="126">
                  <c:v>10382</c:v>
                </c:pt>
                <c:pt idx="127">
                  <c:v>10382</c:v>
                </c:pt>
                <c:pt idx="128">
                  <c:v>10401</c:v>
                </c:pt>
                <c:pt idx="129">
                  <c:v>10748</c:v>
                </c:pt>
                <c:pt idx="130">
                  <c:v>10792</c:v>
                </c:pt>
                <c:pt idx="131">
                  <c:v>10833</c:v>
                </c:pt>
                <c:pt idx="132">
                  <c:v>10841</c:v>
                </c:pt>
                <c:pt idx="133">
                  <c:v>10872</c:v>
                </c:pt>
                <c:pt idx="134">
                  <c:v>10883</c:v>
                </c:pt>
                <c:pt idx="135">
                  <c:v>10925</c:v>
                </c:pt>
                <c:pt idx="136">
                  <c:v>10950</c:v>
                </c:pt>
                <c:pt idx="137">
                  <c:v>11188</c:v>
                </c:pt>
                <c:pt idx="138">
                  <c:v>11197</c:v>
                </c:pt>
                <c:pt idx="139">
                  <c:v>11230</c:v>
                </c:pt>
                <c:pt idx="140">
                  <c:v>11247</c:v>
                </c:pt>
                <c:pt idx="141">
                  <c:v>11617</c:v>
                </c:pt>
                <c:pt idx="142">
                  <c:v>11653</c:v>
                </c:pt>
                <c:pt idx="143">
                  <c:v>11670</c:v>
                </c:pt>
                <c:pt idx="144">
                  <c:v>11670</c:v>
                </c:pt>
                <c:pt idx="145">
                  <c:v>11762</c:v>
                </c:pt>
                <c:pt idx="146">
                  <c:v>11779</c:v>
                </c:pt>
                <c:pt idx="147">
                  <c:v>11917</c:v>
                </c:pt>
                <c:pt idx="148">
                  <c:v>11933</c:v>
                </c:pt>
                <c:pt idx="149">
                  <c:v>11958</c:v>
                </c:pt>
                <c:pt idx="150">
                  <c:v>12009</c:v>
                </c:pt>
                <c:pt idx="151">
                  <c:v>12009</c:v>
                </c:pt>
                <c:pt idx="152">
                  <c:v>12018</c:v>
                </c:pt>
                <c:pt idx="153">
                  <c:v>12076</c:v>
                </c:pt>
                <c:pt idx="154">
                  <c:v>12092</c:v>
                </c:pt>
                <c:pt idx="155">
                  <c:v>12093</c:v>
                </c:pt>
                <c:pt idx="156">
                  <c:v>12093</c:v>
                </c:pt>
                <c:pt idx="157">
                  <c:v>12115</c:v>
                </c:pt>
                <c:pt idx="158">
                  <c:v>12415</c:v>
                </c:pt>
                <c:pt idx="159">
                  <c:v>12497</c:v>
                </c:pt>
                <c:pt idx="160">
                  <c:v>12523</c:v>
                </c:pt>
                <c:pt idx="161">
                  <c:v>12565</c:v>
                </c:pt>
                <c:pt idx="162">
                  <c:v>12599</c:v>
                </c:pt>
                <c:pt idx="163">
                  <c:v>12616</c:v>
                </c:pt>
                <c:pt idx="164">
                  <c:v>12897</c:v>
                </c:pt>
                <c:pt idx="165">
                  <c:v>12919</c:v>
                </c:pt>
                <c:pt idx="166">
                  <c:v>12920</c:v>
                </c:pt>
                <c:pt idx="167">
                  <c:v>12922</c:v>
                </c:pt>
                <c:pt idx="168">
                  <c:v>13005</c:v>
                </c:pt>
                <c:pt idx="169">
                  <c:v>13047</c:v>
                </c:pt>
                <c:pt idx="170">
                  <c:v>13227</c:v>
                </c:pt>
                <c:pt idx="171">
                  <c:v>13235</c:v>
                </c:pt>
                <c:pt idx="172">
                  <c:v>13278</c:v>
                </c:pt>
                <c:pt idx="173">
                  <c:v>13320</c:v>
                </c:pt>
                <c:pt idx="174">
                  <c:v>13328</c:v>
                </c:pt>
                <c:pt idx="175">
                  <c:v>13344</c:v>
                </c:pt>
                <c:pt idx="176">
                  <c:v>13345</c:v>
                </c:pt>
                <c:pt idx="177">
                  <c:v>13369</c:v>
                </c:pt>
                <c:pt idx="178">
                  <c:v>13369</c:v>
                </c:pt>
                <c:pt idx="179">
                  <c:v>13394</c:v>
                </c:pt>
                <c:pt idx="180">
                  <c:v>13395</c:v>
                </c:pt>
                <c:pt idx="181">
                  <c:v>13428</c:v>
                </c:pt>
                <c:pt idx="182">
                  <c:v>13734</c:v>
                </c:pt>
                <c:pt idx="183">
                  <c:v>13734</c:v>
                </c:pt>
                <c:pt idx="184">
                  <c:v>13757</c:v>
                </c:pt>
                <c:pt idx="185">
                  <c:v>13759</c:v>
                </c:pt>
                <c:pt idx="186">
                  <c:v>13765</c:v>
                </c:pt>
                <c:pt idx="187">
                  <c:v>13784</c:v>
                </c:pt>
                <c:pt idx="188">
                  <c:v>13792</c:v>
                </c:pt>
                <c:pt idx="189">
                  <c:v>13792</c:v>
                </c:pt>
                <c:pt idx="190">
                  <c:v>13800</c:v>
                </c:pt>
                <c:pt idx="191">
                  <c:v>13800</c:v>
                </c:pt>
                <c:pt idx="192">
                  <c:v>13800</c:v>
                </c:pt>
                <c:pt idx="193">
                  <c:v>13800</c:v>
                </c:pt>
                <c:pt idx="194">
                  <c:v>13800</c:v>
                </c:pt>
                <c:pt idx="195">
                  <c:v>13806</c:v>
                </c:pt>
                <c:pt idx="196">
                  <c:v>13825</c:v>
                </c:pt>
                <c:pt idx="197">
                  <c:v>13859</c:v>
                </c:pt>
                <c:pt idx="198">
                  <c:v>14123</c:v>
                </c:pt>
                <c:pt idx="199">
                  <c:v>14123</c:v>
                </c:pt>
                <c:pt idx="200">
                  <c:v>14190</c:v>
                </c:pt>
                <c:pt idx="201">
                  <c:v>14536</c:v>
                </c:pt>
                <c:pt idx="202">
                  <c:v>14538</c:v>
                </c:pt>
                <c:pt idx="203">
                  <c:v>14593</c:v>
                </c:pt>
                <c:pt idx="204">
                  <c:v>14604</c:v>
                </c:pt>
                <c:pt idx="205">
                  <c:v>14629</c:v>
                </c:pt>
                <c:pt idx="206">
                  <c:v>14629</c:v>
                </c:pt>
                <c:pt idx="207">
                  <c:v>14629</c:v>
                </c:pt>
                <c:pt idx="208">
                  <c:v>14629</c:v>
                </c:pt>
                <c:pt idx="209">
                  <c:v>14629</c:v>
                </c:pt>
                <c:pt idx="210">
                  <c:v>14629</c:v>
                </c:pt>
                <c:pt idx="211">
                  <c:v>14629</c:v>
                </c:pt>
                <c:pt idx="212">
                  <c:v>14644</c:v>
                </c:pt>
                <c:pt idx="213">
                  <c:v>14851</c:v>
                </c:pt>
                <c:pt idx="214">
                  <c:v>14927</c:v>
                </c:pt>
                <c:pt idx="215">
                  <c:v>14935</c:v>
                </c:pt>
                <c:pt idx="216">
                  <c:v>14944</c:v>
                </c:pt>
                <c:pt idx="217">
                  <c:v>14974</c:v>
                </c:pt>
                <c:pt idx="218">
                  <c:v>14977</c:v>
                </c:pt>
                <c:pt idx="219">
                  <c:v>14983</c:v>
                </c:pt>
                <c:pt idx="220">
                  <c:v>15392</c:v>
                </c:pt>
                <c:pt idx="221">
                  <c:v>15397</c:v>
                </c:pt>
                <c:pt idx="222">
                  <c:v>15398</c:v>
                </c:pt>
                <c:pt idx="223">
                  <c:v>15414</c:v>
                </c:pt>
                <c:pt idx="224">
                  <c:v>15425</c:v>
                </c:pt>
                <c:pt idx="225">
                  <c:v>15475</c:v>
                </c:pt>
                <c:pt idx="226">
                  <c:v>15663</c:v>
                </c:pt>
                <c:pt idx="227">
                  <c:v>15781</c:v>
                </c:pt>
                <c:pt idx="228">
                  <c:v>15814</c:v>
                </c:pt>
                <c:pt idx="229">
                  <c:v>15839</c:v>
                </c:pt>
                <c:pt idx="230">
                  <c:v>15839</c:v>
                </c:pt>
                <c:pt idx="231">
                  <c:v>16176</c:v>
                </c:pt>
                <c:pt idx="232">
                  <c:v>16221</c:v>
                </c:pt>
                <c:pt idx="233">
                  <c:v>16229</c:v>
                </c:pt>
                <c:pt idx="234">
                  <c:v>16229</c:v>
                </c:pt>
                <c:pt idx="235">
                  <c:v>16262</c:v>
                </c:pt>
                <c:pt idx="236">
                  <c:v>16270</c:v>
                </c:pt>
                <c:pt idx="237">
                  <c:v>16320</c:v>
                </c:pt>
                <c:pt idx="238">
                  <c:v>16337</c:v>
                </c:pt>
                <c:pt idx="239">
                  <c:v>16592</c:v>
                </c:pt>
                <c:pt idx="240">
                  <c:v>16635</c:v>
                </c:pt>
                <c:pt idx="241">
                  <c:v>16635</c:v>
                </c:pt>
                <c:pt idx="242">
                  <c:v>16643</c:v>
                </c:pt>
                <c:pt idx="243">
                  <c:v>16660</c:v>
                </c:pt>
                <c:pt idx="244">
                  <c:v>16701</c:v>
                </c:pt>
                <c:pt idx="245">
                  <c:v>16898</c:v>
                </c:pt>
                <c:pt idx="246">
                  <c:v>17046</c:v>
                </c:pt>
                <c:pt idx="247">
                  <c:v>17073</c:v>
                </c:pt>
                <c:pt idx="248">
                  <c:v>17074</c:v>
                </c:pt>
                <c:pt idx="249">
                  <c:v>17107</c:v>
                </c:pt>
                <c:pt idx="250">
                  <c:v>17141</c:v>
                </c:pt>
                <c:pt idx="251">
                  <c:v>17147</c:v>
                </c:pt>
                <c:pt idx="252">
                  <c:v>17149</c:v>
                </c:pt>
                <c:pt idx="253">
                  <c:v>17453</c:v>
                </c:pt>
                <c:pt idx="254">
                  <c:v>17462</c:v>
                </c:pt>
                <c:pt idx="255">
                  <c:v>17480</c:v>
                </c:pt>
                <c:pt idx="256">
                  <c:v>17497</c:v>
                </c:pt>
                <c:pt idx="257">
                  <c:v>17589</c:v>
                </c:pt>
                <c:pt idx="258">
                  <c:v>17801</c:v>
                </c:pt>
                <c:pt idx="259">
                  <c:v>17828</c:v>
                </c:pt>
                <c:pt idx="260">
                  <c:v>17862</c:v>
                </c:pt>
                <c:pt idx="261">
                  <c:v>17862</c:v>
                </c:pt>
                <c:pt idx="262">
                  <c:v>17883</c:v>
                </c:pt>
                <c:pt idx="263">
                  <c:v>17884</c:v>
                </c:pt>
                <c:pt idx="264">
                  <c:v>17928</c:v>
                </c:pt>
                <c:pt idx="265">
                  <c:v>17936</c:v>
                </c:pt>
                <c:pt idx="266">
                  <c:v>17951</c:v>
                </c:pt>
                <c:pt idx="267">
                  <c:v>17953</c:v>
                </c:pt>
                <c:pt idx="268">
                  <c:v>17959</c:v>
                </c:pt>
                <c:pt idx="269">
                  <c:v>18232</c:v>
                </c:pt>
                <c:pt idx="270">
                  <c:v>18259</c:v>
                </c:pt>
                <c:pt idx="271">
                  <c:v>18299</c:v>
                </c:pt>
                <c:pt idx="272">
                  <c:v>18384</c:v>
                </c:pt>
                <c:pt idx="273">
                  <c:v>18390</c:v>
                </c:pt>
                <c:pt idx="274">
                  <c:v>18426</c:v>
                </c:pt>
                <c:pt idx="275">
                  <c:v>18629</c:v>
                </c:pt>
                <c:pt idx="276">
                  <c:v>18647</c:v>
                </c:pt>
                <c:pt idx="277">
                  <c:v>18696</c:v>
                </c:pt>
                <c:pt idx="278">
                  <c:v>18723</c:v>
                </c:pt>
                <c:pt idx="279">
                  <c:v>18762</c:v>
                </c:pt>
                <c:pt idx="280">
                  <c:v>18807</c:v>
                </c:pt>
                <c:pt idx="281">
                  <c:v>18815</c:v>
                </c:pt>
                <c:pt idx="282">
                  <c:v>18840</c:v>
                </c:pt>
                <c:pt idx="283">
                  <c:v>19012</c:v>
                </c:pt>
                <c:pt idx="284">
                  <c:v>19094</c:v>
                </c:pt>
                <c:pt idx="285">
                  <c:v>19160</c:v>
                </c:pt>
                <c:pt idx="286">
                  <c:v>19451</c:v>
                </c:pt>
                <c:pt idx="287">
                  <c:v>19492</c:v>
                </c:pt>
                <c:pt idx="288">
                  <c:v>19505</c:v>
                </c:pt>
                <c:pt idx="289">
                  <c:v>19542</c:v>
                </c:pt>
                <c:pt idx="290">
                  <c:v>19633</c:v>
                </c:pt>
                <c:pt idx="291">
                  <c:v>19667</c:v>
                </c:pt>
                <c:pt idx="292">
                  <c:v>19875</c:v>
                </c:pt>
                <c:pt idx="293">
                  <c:v>19932</c:v>
                </c:pt>
                <c:pt idx="294">
                  <c:v>19940</c:v>
                </c:pt>
                <c:pt idx="295">
                  <c:v>19941</c:v>
                </c:pt>
                <c:pt idx="296">
                  <c:v>19975</c:v>
                </c:pt>
                <c:pt idx="297">
                  <c:v>20031</c:v>
                </c:pt>
                <c:pt idx="298">
                  <c:v>20263</c:v>
                </c:pt>
                <c:pt idx="299">
                  <c:v>20364</c:v>
                </c:pt>
                <c:pt idx="300">
                  <c:v>20370</c:v>
                </c:pt>
                <c:pt idx="301">
                  <c:v>20437</c:v>
                </c:pt>
                <c:pt idx="302">
                  <c:v>20698.5</c:v>
                </c:pt>
                <c:pt idx="303">
                  <c:v>20711</c:v>
                </c:pt>
                <c:pt idx="304">
                  <c:v>20787</c:v>
                </c:pt>
                <c:pt idx="305">
                  <c:v>20804</c:v>
                </c:pt>
                <c:pt idx="306">
                  <c:v>20804</c:v>
                </c:pt>
                <c:pt idx="307">
                  <c:v>20971</c:v>
                </c:pt>
                <c:pt idx="308">
                  <c:v>21179</c:v>
                </c:pt>
                <c:pt idx="309">
                  <c:v>21179</c:v>
                </c:pt>
                <c:pt idx="310">
                  <c:v>21266</c:v>
                </c:pt>
                <c:pt idx="311">
                  <c:v>21277</c:v>
                </c:pt>
                <c:pt idx="312">
                  <c:v>21515</c:v>
                </c:pt>
                <c:pt idx="313">
                  <c:v>21633</c:v>
                </c:pt>
                <c:pt idx="314">
                  <c:v>21658</c:v>
                </c:pt>
                <c:pt idx="315">
                  <c:v>21699</c:v>
                </c:pt>
                <c:pt idx="316">
                  <c:v>21921</c:v>
                </c:pt>
                <c:pt idx="317">
                  <c:v>21949</c:v>
                </c:pt>
                <c:pt idx="318">
                  <c:v>21953</c:v>
                </c:pt>
                <c:pt idx="319">
                  <c:v>22020</c:v>
                </c:pt>
                <c:pt idx="320">
                  <c:v>22070</c:v>
                </c:pt>
                <c:pt idx="321">
                  <c:v>22543.5</c:v>
                </c:pt>
                <c:pt idx="322">
                  <c:v>22792</c:v>
                </c:pt>
                <c:pt idx="323">
                  <c:v>22804.5</c:v>
                </c:pt>
                <c:pt idx="324">
                  <c:v>22821.5</c:v>
                </c:pt>
                <c:pt idx="325">
                  <c:v>22833</c:v>
                </c:pt>
                <c:pt idx="326">
                  <c:v>22835</c:v>
                </c:pt>
                <c:pt idx="327">
                  <c:v>22843</c:v>
                </c:pt>
                <c:pt idx="328">
                  <c:v>22843</c:v>
                </c:pt>
                <c:pt idx="329">
                  <c:v>22848</c:v>
                </c:pt>
                <c:pt idx="330">
                  <c:v>22868</c:v>
                </c:pt>
                <c:pt idx="331">
                  <c:v>22870.5</c:v>
                </c:pt>
                <c:pt idx="332">
                  <c:v>23151.5</c:v>
                </c:pt>
                <c:pt idx="333">
                  <c:v>23246</c:v>
                </c:pt>
                <c:pt idx="334">
                  <c:v>23253.5</c:v>
                </c:pt>
                <c:pt idx="335">
                  <c:v>23274</c:v>
                </c:pt>
                <c:pt idx="336">
                  <c:v>23287</c:v>
                </c:pt>
                <c:pt idx="337">
                  <c:v>23289</c:v>
                </c:pt>
                <c:pt idx="338">
                  <c:v>23291</c:v>
                </c:pt>
                <c:pt idx="339">
                  <c:v>23307</c:v>
                </c:pt>
                <c:pt idx="340">
                  <c:v>23646</c:v>
                </c:pt>
                <c:pt idx="341">
                  <c:v>23661</c:v>
                </c:pt>
                <c:pt idx="342">
                  <c:v>23676</c:v>
                </c:pt>
                <c:pt idx="343">
                  <c:v>23694</c:v>
                </c:pt>
                <c:pt idx="344">
                  <c:v>23700.5</c:v>
                </c:pt>
                <c:pt idx="345">
                  <c:v>24025</c:v>
                </c:pt>
                <c:pt idx="346">
                  <c:v>24089.5</c:v>
                </c:pt>
                <c:pt idx="347">
                  <c:v>24102</c:v>
                </c:pt>
                <c:pt idx="348">
                  <c:v>24483</c:v>
                </c:pt>
                <c:pt idx="349">
                  <c:v>24488</c:v>
                </c:pt>
                <c:pt idx="350">
                  <c:v>24872</c:v>
                </c:pt>
                <c:pt idx="351">
                  <c:v>24894</c:v>
                </c:pt>
                <c:pt idx="352">
                  <c:v>24931</c:v>
                </c:pt>
                <c:pt idx="353">
                  <c:v>24945</c:v>
                </c:pt>
                <c:pt idx="354">
                  <c:v>24945</c:v>
                </c:pt>
                <c:pt idx="355">
                  <c:v>25306</c:v>
                </c:pt>
                <c:pt idx="356">
                  <c:v>25338</c:v>
                </c:pt>
                <c:pt idx="357">
                  <c:v>25379</c:v>
                </c:pt>
                <c:pt idx="358">
                  <c:v>25393</c:v>
                </c:pt>
                <c:pt idx="359">
                  <c:v>25788.5</c:v>
                </c:pt>
                <c:pt idx="360">
                  <c:v>26149</c:v>
                </c:pt>
                <c:pt idx="361">
                  <c:v>26157</c:v>
                </c:pt>
                <c:pt idx="362">
                  <c:v>26158</c:v>
                </c:pt>
                <c:pt idx="363">
                  <c:v>26178.5</c:v>
                </c:pt>
                <c:pt idx="364">
                  <c:v>26183</c:v>
                </c:pt>
                <c:pt idx="365">
                  <c:v>26183</c:v>
                </c:pt>
                <c:pt idx="366">
                  <c:v>26199</c:v>
                </c:pt>
                <c:pt idx="367">
                  <c:v>26199</c:v>
                </c:pt>
                <c:pt idx="368">
                  <c:v>26207</c:v>
                </c:pt>
                <c:pt idx="369">
                  <c:v>26247</c:v>
                </c:pt>
                <c:pt idx="370">
                  <c:v>26589</c:v>
                </c:pt>
                <c:pt idx="371">
                  <c:v>26695</c:v>
                </c:pt>
                <c:pt idx="372">
                  <c:v>27004</c:v>
                </c:pt>
                <c:pt idx="373">
                  <c:v>27076</c:v>
                </c:pt>
                <c:pt idx="374">
                  <c:v>27120</c:v>
                </c:pt>
                <c:pt idx="375">
                  <c:v>27120</c:v>
                </c:pt>
                <c:pt idx="376">
                  <c:v>27364</c:v>
                </c:pt>
                <c:pt idx="377">
                  <c:v>27408</c:v>
                </c:pt>
                <c:pt idx="378">
                  <c:v>27417</c:v>
                </c:pt>
                <c:pt idx="379">
                  <c:v>27490</c:v>
                </c:pt>
                <c:pt idx="380">
                  <c:v>27490</c:v>
                </c:pt>
                <c:pt idx="381">
                  <c:v>27490</c:v>
                </c:pt>
                <c:pt idx="382">
                  <c:v>27491</c:v>
                </c:pt>
                <c:pt idx="383">
                  <c:v>27491</c:v>
                </c:pt>
                <c:pt idx="384">
                  <c:v>27491</c:v>
                </c:pt>
                <c:pt idx="385">
                  <c:v>27524</c:v>
                </c:pt>
                <c:pt idx="386">
                  <c:v>27540</c:v>
                </c:pt>
                <c:pt idx="387">
                  <c:v>27821</c:v>
                </c:pt>
                <c:pt idx="388">
                  <c:v>27831</c:v>
                </c:pt>
                <c:pt idx="389">
                  <c:v>27905</c:v>
                </c:pt>
                <c:pt idx="390">
                  <c:v>28294</c:v>
                </c:pt>
                <c:pt idx="391">
                  <c:v>28313</c:v>
                </c:pt>
                <c:pt idx="392">
                  <c:v>28336</c:v>
                </c:pt>
                <c:pt idx="393">
                  <c:v>28647</c:v>
                </c:pt>
                <c:pt idx="394">
                  <c:v>28710</c:v>
                </c:pt>
                <c:pt idx="395">
                  <c:v>28727</c:v>
                </c:pt>
                <c:pt idx="396">
                  <c:v>28949</c:v>
                </c:pt>
                <c:pt idx="397">
                  <c:v>29064.5</c:v>
                </c:pt>
                <c:pt idx="398">
                  <c:v>29140</c:v>
                </c:pt>
                <c:pt idx="399">
                  <c:v>29150</c:v>
                </c:pt>
                <c:pt idx="400">
                  <c:v>29425</c:v>
                </c:pt>
                <c:pt idx="401">
                  <c:v>29470</c:v>
                </c:pt>
                <c:pt idx="402">
                  <c:v>29598</c:v>
                </c:pt>
              </c:numCache>
            </c:numRef>
          </c:xVal>
          <c:yVal>
            <c:numRef>
              <c:f>Active!$H$21:$H$4006</c:f>
              <c:numCache>
                <c:formatCode>General</c:formatCode>
                <c:ptCount val="3986"/>
                <c:pt idx="0">
                  <c:v>1.898079999955371E-2</c:v>
                </c:pt>
                <c:pt idx="1">
                  <c:v>-1.6523450001841411E-2</c:v>
                </c:pt>
                <c:pt idx="2">
                  <c:v>-3.4300999977858737E-3</c:v>
                </c:pt>
                <c:pt idx="3">
                  <c:v>9.4774499993945938E-3</c:v>
                </c:pt>
                <c:pt idx="4">
                  <c:v>-1.2808550000045216E-2</c:v>
                </c:pt>
                <c:pt idx="5">
                  <c:v>6.0564850002265302E-2</c:v>
                </c:pt>
                <c:pt idx="6">
                  <c:v>7.005500010563992E-4</c:v>
                </c:pt>
                <c:pt idx="7">
                  <c:v>-2.5900999997247709E-2</c:v>
                </c:pt>
                <c:pt idx="8">
                  <c:v>7.7178499996080063E-3</c:v>
                </c:pt>
                <c:pt idx="9">
                  <c:v>-4.7143000010692049E-3</c:v>
                </c:pt>
                <c:pt idx="10">
                  <c:v>4.3790499985334463E-3</c:v>
                </c:pt>
                <c:pt idx="11">
                  <c:v>3.0315999974845909E-3</c:v>
                </c:pt>
                <c:pt idx="12">
                  <c:v>2.881984999839915E-2</c:v>
                </c:pt>
                <c:pt idx="13">
                  <c:v>-8.6639999790349975E-4</c:v>
                </c:pt>
                <c:pt idx="14">
                  <c:v>-1.4873249998345273E-2</c:v>
                </c:pt>
                <c:pt idx="15">
                  <c:v>-1.5595000004395843E-3</c:v>
                </c:pt>
                <c:pt idx="16">
                  <c:v>3.0593500014219899E-3</c:v>
                </c:pt>
                <c:pt idx="17">
                  <c:v>7.1190000016940758E-4</c:v>
                </c:pt>
                <c:pt idx="18">
                  <c:v>1.152700002421625E-3</c:v>
                </c:pt>
                <c:pt idx="19">
                  <c:v>-9.1861000000790227E-3</c:v>
                </c:pt>
                <c:pt idx="20">
                  <c:v>9.0343000010761898E-3</c:v>
                </c:pt>
                <c:pt idx="21">
                  <c:v>1.3480499983415939E-3</c:v>
                </c:pt>
                <c:pt idx="22">
                  <c:v>5.7900000683730468E-5</c:v>
                </c:pt>
                <c:pt idx="23">
                  <c:v>-5.0751000017044134E-3</c:v>
                </c:pt>
                <c:pt idx="24">
                  <c:v>-5.9208500024396926E-3</c:v>
                </c:pt>
                <c:pt idx="25">
                  <c:v>-2.5843999974313192E-3</c:v>
                </c:pt>
                <c:pt idx="26">
                  <c:v>-4.5757500010950025E-3</c:v>
                </c:pt>
                <c:pt idx="27">
                  <c:v>-2.7028000004065689E-3</c:v>
                </c:pt>
                <c:pt idx="28">
                  <c:v>-6.5019999601645395E-4</c:v>
                </c:pt>
                <c:pt idx="29">
                  <c:v>2.7905999959330074E-3</c:v>
                </c:pt>
                <c:pt idx="30">
                  <c:v>-2.3364500011666678E-3</c:v>
                </c:pt>
                <c:pt idx="31">
                  <c:v>-1.342399998975452E-3</c:v>
                </c:pt>
                <c:pt idx="32">
                  <c:v>4.6239000002969988E-3</c:v>
                </c:pt>
                <c:pt idx="33">
                  <c:v>-1.1621549994742963E-2</c:v>
                </c:pt>
                <c:pt idx="34">
                  <c:v>-2.9999999969732016E-3</c:v>
                </c:pt>
                <c:pt idx="35">
                  <c:v>0</c:v>
                </c:pt>
                <c:pt idx="36">
                  <c:v>-3.7250000605126843E-4</c:v>
                </c:pt>
                <c:pt idx="37">
                  <c:v>1.9353000025148503E-3</c:v>
                </c:pt>
                <c:pt idx="38">
                  <c:v>2.935300006356556E-3</c:v>
                </c:pt>
                <c:pt idx="39">
                  <c:v>7.2577000028104521E-3</c:v>
                </c:pt>
                <c:pt idx="40">
                  <c:v>-2.4959500005934387E-3</c:v>
                </c:pt>
                <c:pt idx="41">
                  <c:v>1.0062999936053529E-3</c:v>
                </c:pt>
                <c:pt idx="42">
                  <c:v>9.8992499988526106E-3</c:v>
                </c:pt>
                <c:pt idx="43">
                  <c:v>-1.3174999912735075E-4</c:v>
                </c:pt>
                <c:pt idx="44">
                  <c:v>-8.1991499973810278E-3</c:v>
                </c:pt>
                <c:pt idx="45">
                  <c:v>-3.8826999953016639E-3</c:v>
                </c:pt>
                <c:pt idx="46">
                  <c:v>5.3040000057080761E-3</c:v>
                </c:pt>
                <c:pt idx="47">
                  <c:v>1.0773449997941498E-2</c:v>
                </c:pt>
                <c:pt idx="48">
                  <c:v>-7.7261000042199157E-3</c:v>
                </c:pt>
                <c:pt idx="49">
                  <c:v>-1.3005250002606772E-2</c:v>
                </c:pt>
                <c:pt idx="50">
                  <c:v>-7.907999970484525E-4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A0-4CFF-B9F2-34267D928179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Active!$F$21:$F$4006</c:f>
              <c:numCache>
                <c:formatCode>General</c:formatCode>
                <c:ptCount val="3986"/>
                <c:pt idx="0">
                  <c:v>-9184</c:v>
                </c:pt>
                <c:pt idx="1">
                  <c:v>-7519</c:v>
                </c:pt>
                <c:pt idx="2">
                  <c:v>-7502</c:v>
                </c:pt>
                <c:pt idx="3">
                  <c:v>-7401</c:v>
                </c:pt>
                <c:pt idx="4">
                  <c:v>-7121</c:v>
                </c:pt>
                <c:pt idx="5">
                  <c:v>-7053</c:v>
                </c:pt>
                <c:pt idx="6">
                  <c:v>-7039</c:v>
                </c:pt>
                <c:pt idx="7">
                  <c:v>-7020</c:v>
                </c:pt>
                <c:pt idx="8">
                  <c:v>-6993</c:v>
                </c:pt>
                <c:pt idx="9">
                  <c:v>-6986</c:v>
                </c:pt>
                <c:pt idx="10">
                  <c:v>-6969</c:v>
                </c:pt>
                <c:pt idx="11">
                  <c:v>-6968</c:v>
                </c:pt>
                <c:pt idx="12">
                  <c:v>-6953</c:v>
                </c:pt>
                <c:pt idx="13">
                  <c:v>-6928</c:v>
                </c:pt>
                <c:pt idx="14">
                  <c:v>-6715</c:v>
                </c:pt>
                <c:pt idx="15">
                  <c:v>-6690</c:v>
                </c:pt>
                <c:pt idx="16">
                  <c:v>-6663</c:v>
                </c:pt>
                <c:pt idx="17">
                  <c:v>-6662</c:v>
                </c:pt>
                <c:pt idx="18">
                  <c:v>-6646</c:v>
                </c:pt>
                <c:pt idx="19">
                  <c:v>-6622</c:v>
                </c:pt>
                <c:pt idx="20">
                  <c:v>-6614</c:v>
                </c:pt>
                <c:pt idx="21">
                  <c:v>-6589</c:v>
                </c:pt>
                <c:pt idx="22">
                  <c:v>-5742</c:v>
                </c:pt>
                <c:pt idx="23">
                  <c:v>-5402</c:v>
                </c:pt>
                <c:pt idx="24">
                  <c:v>-4067</c:v>
                </c:pt>
                <c:pt idx="25">
                  <c:v>-3288</c:v>
                </c:pt>
                <c:pt idx="26">
                  <c:v>-3265</c:v>
                </c:pt>
                <c:pt idx="27">
                  <c:v>-3256</c:v>
                </c:pt>
                <c:pt idx="28">
                  <c:v>-804</c:v>
                </c:pt>
                <c:pt idx="29">
                  <c:v>-788</c:v>
                </c:pt>
                <c:pt idx="30">
                  <c:v>-779</c:v>
                </c:pt>
                <c:pt idx="31">
                  <c:v>-448</c:v>
                </c:pt>
                <c:pt idx="32">
                  <c:v>-422</c:v>
                </c:pt>
                <c:pt idx="33">
                  <c:v>-381</c:v>
                </c:pt>
                <c:pt idx="34">
                  <c:v>0</c:v>
                </c:pt>
                <c:pt idx="35">
                  <c:v>0</c:v>
                </c:pt>
                <c:pt idx="36">
                  <c:v>50</c:v>
                </c:pt>
                <c:pt idx="37">
                  <c:v>406</c:v>
                </c:pt>
                <c:pt idx="38">
                  <c:v>406</c:v>
                </c:pt>
                <c:pt idx="39">
                  <c:v>454</c:v>
                </c:pt>
                <c:pt idx="40">
                  <c:v>531</c:v>
                </c:pt>
                <c:pt idx="41">
                  <c:v>826</c:v>
                </c:pt>
                <c:pt idx="42">
                  <c:v>1235</c:v>
                </c:pt>
                <c:pt idx="43">
                  <c:v>1615</c:v>
                </c:pt>
                <c:pt idx="44">
                  <c:v>1667</c:v>
                </c:pt>
                <c:pt idx="45">
                  <c:v>2046</c:v>
                </c:pt>
                <c:pt idx="46">
                  <c:v>2080</c:v>
                </c:pt>
                <c:pt idx="47">
                  <c:v>2519</c:v>
                </c:pt>
                <c:pt idx="48">
                  <c:v>2578</c:v>
                </c:pt>
                <c:pt idx="49">
                  <c:v>2645</c:v>
                </c:pt>
                <c:pt idx="50">
                  <c:v>2984</c:v>
                </c:pt>
                <c:pt idx="51">
                  <c:v>7161</c:v>
                </c:pt>
                <c:pt idx="52">
                  <c:v>7170</c:v>
                </c:pt>
                <c:pt idx="53">
                  <c:v>7178</c:v>
                </c:pt>
                <c:pt idx="54">
                  <c:v>7245</c:v>
                </c:pt>
                <c:pt idx="55">
                  <c:v>7484</c:v>
                </c:pt>
                <c:pt idx="56">
                  <c:v>7485</c:v>
                </c:pt>
                <c:pt idx="57">
                  <c:v>7485</c:v>
                </c:pt>
                <c:pt idx="58">
                  <c:v>7517</c:v>
                </c:pt>
                <c:pt idx="59">
                  <c:v>7517</c:v>
                </c:pt>
                <c:pt idx="60">
                  <c:v>7534</c:v>
                </c:pt>
                <c:pt idx="61">
                  <c:v>7534</c:v>
                </c:pt>
                <c:pt idx="62">
                  <c:v>7534</c:v>
                </c:pt>
                <c:pt idx="63">
                  <c:v>7848</c:v>
                </c:pt>
                <c:pt idx="64">
                  <c:v>7857</c:v>
                </c:pt>
                <c:pt idx="65">
                  <c:v>7874</c:v>
                </c:pt>
                <c:pt idx="66">
                  <c:v>7907</c:v>
                </c:pt>
                <c:pt idx="67">
                  <c:v>7907</c:v>
                </c:pt>
                <c:pt idx="68">
                  <c:v>7907</c:v>
                </c:pt>
                <c:pt idx="69">
                  <c:v>7957</c:v>
                </c:pt>
                <c:pt idx="70">
                  <c:v>7957</c:v>
                </c:pt>
                <c:pt idx="71">
                  <c:v>7965</c:v>
                </c:pt>
                <c:pt idx="72">
                  <c:v>7965</c:v>
                </c:pt>
                <c:pt idx="73">
                  <c:v>7990</c:v>
                </c:pt>
                <c:pt idx="74">
                  <c:v>7990</c:v>
                </c:pt>
                <c:pt idx="75">
                  <c:v>7990</c:v>
                </c:pt>
                <c:pt idx="76">
                  <c:v>7990</c:v>
                </c:pt>
                <c:pt idx="77">
                  <c:v>8015</c:v>
                </c:pt>
                <c:pt idx="78">
                  <c:v>8015</c:v>
                </c:pt>
                <c:pt idx="79">
                  <c:v>8254</c:v>
                </c:pt>
                <c:pt idx="80">
                  <c:v>8363</c:v>
                </c:pt>
                <c:pt idx="81">
                  <c:v>8413</c:v>
                </c:pt>
                <c:pt idx="82">
                  <c:v>8522</c:v>
                </c:pt>
                <c:pt idx="83">
                  <c:v>8693</c:v>
                </c:pt>
                <c:pt idx="84">
                  <c:v>8694</c:v>
                </c:pt>
                <c:pt idx="85">
                  <c:v>8718</c:v>
                </c:pt>
                <c:pt idx="86">
                  <c:v>8736</c:v>
                </c:pt>
                <c:pt idx="87">
                  <c:v>8761</c:v>
                </c:pt>
                <c:pt idx="88">
                  <c:v>8786</c:v>
                </c:pt>
                <c:pt idx="89">
                  <c:v>8827</c:v>
                </c:pt>
                <c:pt idx="90">
                  <c:v>8827</c:v>
                </c:pt>
                <c:pt idx="91">
                  <c:v>8836</c:v>
                </c:pt>
                <c:pt idx="92">
                  <c:v>9091</c:v>
                </c:pt>
                <c:pt idx="93">
                  <c:v>9099</c:v>
                </c:pt>
                <c:pt idx="94">
                  <c:v>9124</c:v>
                </c:pt>
                <c:pt idx="95">
                  <c:v>9125</c:v>
                </c:pt>
                <c:pt idx="96">
                  <c:v>9150</c:v>
                </c:pt>
                <c:pt idx="97">
                  <c:v>9175</c:v>
                </c:pt>
                <c:pt idx="98">
                  <c:v>9200</c:v>
                </c:pt>
                <c:pt idx="99">
                  <c:v>9250</c:v>
                </c:pt>
                <c:pt idx="100">
                  <c:v>9250</c:v>
                </c:pt>
                <c:pt idx="101">
                  <c:v>9251</c:v>
                </c:pt>
                <c:pt idx="102">
                  <c:v>9259</c:v>
                </c:pt>
                <c:pt idx="103">
                  <c:v>9259</c:v>
                </c:pt>
                <c:pt idx="104">
                  <c:v>9539</c:v>
                </c:pt>
                <c:pt idx="105">
                  <c:v>9547</c:v>
                </c:pt>
                <c:pt idx="106">
                  <c:v>9549</c:v>
                </c:pt>
                <c:pt idx="107">
                  <c:v>9572</c:v>
                </c:pt>
                <c:pt idx="108">
                  <c:v>9573</c:v>
                </c:pt>
                <c:pt idx="109">
                  <c:v>9573</c:v>
                </c:pt>
                <c:pt idx="110">
                  <c:v>9648</c:v>
                </c:pt>
                <c:pt idx="111">
                  <c:v>9945</c:v>
                </c:pt>
                <c:pt idx="112">
                  <c:v>9953</c:v>
                </c:pt>
                <c:pt idx="113">
                  <c:v>9954</c:v>
                </c:pt>
                <c:pt idx="114">
                  <c:v>9954</c:v>
                </c:pt>
                <c:pt idx="115">
                  <c:v>9987</c:v>
                </c:pt>
                <c:pt idx="116">
                  <c:v>9998.5</c:v>
                </c:pt>
                <c:pt idx="117">
                  <c:v>10020</c:v>
                </c:pt>
                <c:pt idx="118">
                  <c:v>10037</c:v>
                </c:pt>
                <c:pt idx="119">
                  <c:v>10054</c:v>
                </c:pt>
                <c:pt idx="120">
                  <c:v>10068</c:v>
                </c:pt>
                <c:pt idx="121">
                  <c:v>10079</c:v>
                </c:pt>
                <c:pt idx="122">
                  <c:v>10096</c:v>
                </c:pt>
                <c:pt idx="123">
                  <c:v>10209</c:v>
                </c:pt>
                <c:pt idx="124">
                  <c:v>10209</c:v>
                </c:pt>
                <c:pt idx="125">
                  <c:v>10317</c:v>
                </c:pt>
                <c:pt idx="126">
                  <c:v>10382</c:v>
                </c:pt>
                <c:pt idx="127">
                  <c:v>10382</c:v>
                </c:pt>
                <c:pt idx="128">
                  <c:v>10401</c:v>
                </c:pt>
                <c:pt idx="129">
                  <c:v>10748</c:v>
                </c:pt>
                <c:pt idx="130">
                  <c:v>10792</c:v>
                </c:pt>
                <c:pt idx="131">
                  <c:v>10833</c:v>
                </c:pt>
                <c:pt idx="132">
                  <c:v>10841</c:v>
                </c:pt>
                <c:pt idx="133">
                  <c:v>10872</c:v>
                </c:pt>
                <c:pt idx="134">
                  <c:v>10883</c:v>
                </c:pt>
                <c:pt idx="135">
                  <c:v>10925</c:v>
                </c:pt>
                <c:pt idx="136">
                  <c:v>10950</c:v>
                </c:pt>
                <c:pt idx="137">
                  <c:v>11188</c:v>
                </c:pt>
                <c:pt idx="138">
                  <c:v>11197</c:v>
                </c:pt>
                <c:pt idx="139">
                  <c:v>11230</c:v>
                </c:pt>
                <c:pt idx="140">
                  <c:v>11247</c:v>
                </c:pt>
                <c:pt idx="141">
                  <c:v>11617</c:v>
                </c:pt>
                <c:pt idx="142">
                  <c:v>11653</c:v>
                </c:pt>
                <c:pt idx="143">
                  <c:v>11670</c:v>
                </c:pt>
                <c:pt idx="144">
                  <c:v>11670</c:v>
                </c:pt>
                <c:pt idx="145">
                  <c:v>11762</c:v>
                </c:pt>
                <c:pt idx="146">
                  <c:v>11779</c:v>
                </c:pt>
                <c:pt idx="147">
                  <c:v>11917</c:v>
                </c:pt>
                <c:pt idx="148">
                  <c:v>11933</c:v>
                </c:pt>
                <c:pt idx="149">
                  <c:v>11958</c:v>
                </c:pt>
                <c:pt idx="150">
                  <c:v>12009</c:v>
                </c:pt>
                <c:pt idx="151">
                  <c:v>12009</c:v>
                </c:pt>
                <c:pt idx="152">
                  <c:v>12018</c:v>
                </c:pt>
                <c:pt idx="153">
                  <c:v>12076</c:v>
                </c:pt>
                <c:pt idx="154">
                  <c:v>12092</c:v>
                </c:pt>
                <c:pt idx="155">
                  <c:v>12093</c:v>
                </c:pt>
                <c:pt idx="156">
                  <c:v>12093</c:v>
                </c:pt>
                <c:pt idx="157">
                  <c:v>12115</c:v>
                </c:pt>
                <c:pt idx="158">
                  <c:v>12415</c:v>
                </c:pt>
                <c:pt idx="159">
                  <c:v>12497</c:v>
                </c:pt>
                <c:pt idx="160">
                  <c:v>12523</c:v>
                </c:pt>
                <c:pt idx="161">
                  <c:v>12565</c:v>
                </c:pt>
                <c:pt idx="162">
                  <c:v>12599</c:v>
                </c:pt>
                <c:pt idx="163">
                  <c:v>12616</c:v>
                </c:pt>
                <c:pt idx="164">
                  <c:v>12897</c:v>
                </c:pt>
                <c:pt idx="165">
                  <c:v>12919</c:v>
                </c:pt>
                <c:pt idx="166">
                  <c:v>12920</c:v>
                </c:pt>
                <c:pt idx="167">
                  <c:v>12922</c:v>
                </c:pt>
                <c:pt idx="168">
                  <c:v>13005</c:v>
                </c:pt>
                <c:pt idx="169">
                  <c:v>13047</c:v>
                </c:pt>
                <c:pt idx="170">
                  <c:v>13227</c:v>
                </c:pt>
                <c:pt idx="171">
                  <c:v>13235</c:v>
                </c:pt>
                <c:pt idx="172">
                  <c:v>13278</c:v>
                </c:pt>
                <c:pt idx="173">
                  <c:v>13320</c:v>
                </c:pt>
                <c:pt idx="174">
                  <c:v>13328</c:v>
                </c:pt>
                <c:pt idx="175">
                  <c:v>13344</c:v>
                </c:pt>
                <c:pt idx="176">
                  <c:v>13345</c:v>
                </c:pt>
                <c:pt idx="177">
                  <c:v>13369</c:v>
                </c:pt>
                <c:pt idx="178">
                  <c:v>13369</c:v>
                </c:pt>
                <c:pt idx="179">
                  <c:v>13394</c:v>
                </c:pt>
                <c:pt idx="180">
                  <c:v>13395</c:v>
                </c:pt>
                <c:pt idx="181">
                  <c:v>13428</c:v>
                </c:pt>
                <c:pt idx="182">
                  <c:v>13734</c:v>
                </c:pt>
                <c:pt idx="183">
                  <c:v>13734</c:v>
                </c:pt>
                <c:pt idx="184">
                  <c:v>13757</c:v>
                </c:pt>
                <c:pt idx="185">
                  <c:v>13759</c:v>
                </c:pt>
                <c:pt idx="186">
                  <c:v>13765</c:v>
                </c:pt>
                <c:pt idx="187">
                  <c:v>13784</c:v>
                </c:pt>
                <c:pt idx="188">
                  <c:v>13792</c:v>
                </c:pt>
                <c:pt idx="189">
                  <c:v>13792</c:v>
                </c:pt>
                <c:pt idx="190">
                  <c:v>13800</c:v>
                </c:pt>
                <c:pt idx="191">
                  <c:v>13800</c:v>
                </c:pt>
                <c:pt idx="192">
                  <c:v>13800</c:v>
                </c:pt>
                <c:pt idx="193">
                  <c:v>13800</c:v>
                </c:pt>
                <c:pt idx="194">
                  <c:v>13800</c:v>
                </c:pt>
                <c:pt idx="195">
                  <c:v>13806</c:v>
                </c:pt>
                <c:pt idx="196">
                  <c:v>13825</c:v>
                </c:pt>
                <c:pt idx="197">
                  <c:v>13859</c:v>
                </c:pt>
                <c:pt idx="198">
                  <c:v>14123</c:v>
                </c:pt>
                <c:pt idx="199">
                  <c:v>14123</c:v>
                </c:pt>
                <c:pt idx="200">
                  <c:v>14190</c:v>
                </c:pt>
                <c:pt idx="201">
                  <c:v>14536</c:v>
                </c:pt>
                <c:pt idx="202">
                  <c:v>14538</c:v>
                </c:pt>
                <c:pt idx="203">
                  <c:v>14593</c:v>
                </c:pt>
                <c:pt idx="204">
                  <c:v>14604</c:v>
                </c:pt>
                <c:pt idx="205">
                  <c:v>14629</c:v>
                </c:pt>
                <c:pt idx="206">
                  <c:v>14629</c:v>
                </c:pt>
                <c:pt idx="207">
                  <c:v>14629</c:v>
                </c:pt>
                <c:pt idx="208">
                  <c:v>14629</c:v>
                </c:pt>
                <c:pt idx="209">
                  <c:v>14629</c:v>
                </c:pt>
                <c:pt idx="210">
                  <c:v>14629</c:v>
                </c:pt>
                <c:pt idx="211">
                  <c:v>14629</c:v>
                </c:pt>
                <c:pt idx="212">
                  <c:v>14644</c:v>
                </c:pt>
                <c:pt idx="213">
                  <c:v>14851</c:v>
                </c:pt>
                <c:pt idx="214">
                  <c:v>14927</c:v>
                </c:pt>
                <c:pt idx="215">
                  <c:v>14935</c:v>
                </c:pt>
                <c:pt idx="216">
                  <c:v>14944</c:v>
                </c:pt>
                <c:pt idx="217">
                  <c:v>14974</c:v>
                </c:pt>
                <c:pt idx="218">
                  <c:v>14977</c:v>
                </c:pt>
                <c:pt idx="219">
                  <c:v>14983</c:v>
                </c:pt>
                <c:pt idx="220">
                  <c:v>15392</c:v>
                </c:pt>
                <c:pt idx="221">
                  <c:v>15397</c:v>
                </c:pt>
                <c:pt idx="222">
                  <c:v>15398</c:v>
                </c:pt>
                <c:pt idx="223">
                  <c:v>15414</c:v>
                </c:pt>
                <c:pt idx="224">
                  <c:v>15425</c:v>
                </c:pt>
                <c:pt idx="225">
                  <c:v>15475</c:v>
                </c:pt>
                <c:pt idx="226">
                  <c:v>15663</c:v>
                </c:pt>
                <c:pt idx="227">
                  <c:v>15781</c:v>
                </c:pt>
                <c:pt idx="228">
                  <c:v>15814</c:v>
                </c:pt>
                <c:pt idx="229">
                  <c:v>15839</c:v>
                </c:pt>
                <c:pt idx="230">
                  <c:v>15839</c:v>
                </c:pt>
                <c:pt idx="231">
                  <c:v>16176</c:v>
                </c:pt>
                <c:pt idx="232">
                  <c:v>16221</c:v>
                </c:pt>
                <c:pt idx="233">
                  <c:v>16229</c:v>
                </c:pt>
                <c:pt idx="234">
                  <c:v>16229</c:v>
                </c:pt>
                <c:pt idx="235">
                  <c:v>16262</c:v>
                </c:pt>
                <c:pt idx="236">
                  <c:v>16270</c:v>
                </c:pt>
                <c:pt idx="237">
                  <c:v>16320</c:v>
                </c:pt>
                <c:pt idx="238">
                  <c:v>16337</c:v>
                </c:pt>
                <c:pt idx="239">
                  <c:v>16592</c:v>
                </c:pt>
                <c:pt idx="240">
                  <c:v>16635</c:v>
                </c:pt>
                <c:pt idx="241">
                  <c:v>16635</c:v>
                </c:pt>
                <c:pt idx="242">
                  <c:v>16643</c:v>
                </c:pt>
                <c:pt idx="243">
                  <c:v>16660</c:v>
                </c:pt>
                <c:pt idx="244">
                  <c:v>16701</c:v>
                </c:pt>
                <c:pt idx="245">
                  <c:v>16898</c:v>
                </c:pt>
                <c:pt idx="246">
                  <c:v>17046</c:v>
                </c:pt>
                <c:pt idx="247">
                  <c:v>17073</c:v>
                </c:pt>
                <c:pt idx="248">
                  <c:v>17074</c:v>
                </c:pt>
                <c:pt idx="249">
                  <c:v>17107</c:v>
                </c:pt>
                <c:pt idx="250">
                  <c:v>17141</c:v>
                </c:pt>
                <c:pt idx="251">
                  <c:v>17147</c:v>
                </c:pt>
                <c:pt idx="252">
                  <c:v>17149</c:v>
                </c:pt>
                <c:pt idx="253">
                  <c:v>17453</c:v>
                </c:pt>
                <c:pt idx="254">
                  <c:v>17462</c:v>
                </c:pt>
                <c:pt idx="255">
                  <c:v>17480</c:v>
                </c:pt>
                <c:pt idx="256">
                  <c:v>17497</c:v>
                </c:pt>
                <c:pt idx="257">
                  <c:v>17589</c:v>
                </c:pt>
                <c:pt idx="258">
                  <c:v>17801</c:v>
                </c:pt>
                <c:pt idx="259">
                  <c:v>17828</c:v>
                </c:pt>
                <c:pt idx="260">
                  <c:v>17862</c:v>
                </c:pt>
                <c:pt idx="261">
                  <c:v>17862</c:v>
                </c:pt>
                <c:pt idx="262">
                  <c:v>17883</c:v>
                </c:pt>
                <c:pt idx="263">
                  <c:v>17884</c:v>
                </c:pt>
                <c:pt idx="264">
                  <c:v>17928</c:v>
                </c:pt>
                <c:pt idx="265">
                  <c:v>17936</c:v>
                </c:pt>
                <c:pt idx="266">
                  <c:v>17951</c:v>
                </c:pt>
                <c:pt idx="267">
                  <c:v>17953</c:v>
                </c:pt>
                <c:pt idx="268">
                  <c:v>17959</c:v>
                </c:pt>
                <c:pt idx="269">
                  <c:v>18232</c:v>
                </c:pt>
                <c:pt idx="270">
                  <c:v>18259</c:v>
                </c:pt>
                <c:pt idx="271">
                  <c:v>18299</c:v>
                </c:pt>
                <c:pt idx="272">
                  <c:v>18384</c:v>
                </c:pt>
                <c:pt idx="273">
                  <c:v>18390</c:v>
                </c:pt>
                <c:pt idx="274">
                  <c:v>18426</c:v>
                </c:pt>
                <c:pt idx="275">
                  <c:v>18629</c:v>
                </c:pt>
                <c:pt idx="276">
                  <c:v>18647</c:v>
                </c:pt>
                <c:pt idx="277">
                  <c:v>18696</c:v>
                </c:pt>
                <c:pt idx="278">
                  <c:v>18723</c:v>
                </c:pt>
                <c:pt idx="279">
                  <c:v>18762</c:v>
                </c:pt>
                <c:pt idx="280">
                  <c:v>18807</c:v>
                </c:pt>
                <c:pt idx="281">
                  <c:v>18815</c:v>
                </c:pt>
                <c:pt idx="282">
                  <c:v>18840</c:v>
                </c:pt>
                <c:pt idx="283">
                  <c:v>19012</c:v>
                </c:pt>
                <c:pt idx="284">
                  <c:v>19094</c:v>
                </c:pt>
                <c:pt idx="285">
                  <c:v>19160</c:v>
                </c:pt>
                <c:pt idx="286">
                  <c:v>19451</c:v>
                </c:pt>
                <c:pt idx="287">
                  <c:v>19492</c:v>
                </c:pt>
                <c:pt idx="288">
                  <c:v>19505</c:v>
                </c:pt>
                <c:pt idx="289">
                  <c:v>19542</c:v>
                </c:pt>
                <c:pt idx="290">
                  <c:v>19633</c:v>
                </c:pt>
                <c:pt idx="291">
                  <c:v>19667</c:v>
                </c:pt>
                <c:pt idx="292">
                  <c:v>19875</c:v>
                </c:pt>
                <c:pt idx="293">
                  <c:v>19932</c:v>
                </c:pt>
                <c:pt idx="294">
                  <c:v>19940</c:v>
                </c:pt>
                <c:pt idx="295">
                  <c:v>19941</c:v>
                </c:pt>
                <c:pt idx="296">
                  <c:v>19975</c:v>
                </c:pt>
                <c:pt idx="297">
                  <c:v>20031</c:v>
                </c:pt>
                <c:pt idx="298">
                  <c:v>20263</c:v>
                </c:pt>
                <c:pt idx="299">
                  <c:v>20364</c:v>
                </c:pt>
                <c:pt idx="300">
                  <c:v>20370</c:v>
                </c:pt>
                <c:pt idx="301">
                  <c:v>20437</c:v>
                </c:pt>
                <c:pt idx="302">
                  <c:v>20698.5</c:v>
                </c:pt>
                <c:pt idx="303">
                  <c:v>20711</c:v>
                </c:pt>
                <c:pt idx="304">
                  <c:v>20787</c:v>
                </c:pt>
                <c:pt idx="305">
                  <c:v>20804</c:v>
                </c:pt>
                <c:pt idx="306">
                  <c:v>20804</c:v>
                </c:pt>
                <c:pt idx="307">
                  <c:v>20971</c:v>
                </c:pt>
                <c:pt idx="308">
                  <c:v>21179</c:v>
                </c:pt>
                <c:pt idx="309">
                  <c:v>21179</c:v>
                </c:pt>
                <c:pt idx="310">
                  <c:v>21266</c:v>
                </c:pt>
                <c:pt idx="311">
                  <c:v>21277</c:v>
                </c:pt>
                <c:pt idx="312">
                  <c:v>21515</c:v>
                </c:pt>
                <c:pt idx="313">
                  <c:v>21633</c:v>
                </c:pt>
                <c:pt idx="314">
                  <c:v>21658</c:v>
                </c:pt>
                <c:pt idx="315">
                  <c:v>21699</c:v>
                </c:pt>
                <c:pt idx="316">
                  <c:v>21921</c:v>
                </c:pt>
                <c:pt idx="317">
                  <c:v>21949</c:v>
                </c:pt>
                <c:pt idx="318">
                  <c:v>21953</c:v>
                </c:pt>
                <c:pt idx="319">
                  <c:v>22020</c:v>
                </c:pt>
                <c:pt idx="320">
                  <c:v>22070</c:v>
                </c:pt>
                <c:pt idx="321">
                  <c:v>22543.5</c:v>
                </c:pt>
                <c:pt idx="322">
                  <c:v>22792</c:v>
                </c:pt>
                <c:pt idx="323">
                  <c:v>22804.5</c:v>
                </c:pt>
                <c:pt idx="324">
                  <c:v>22821.5</c:v>
                </c:pt>
                <c:pt idx="325">
                  <c:v>22833</c:v>
                </c:pt>
                <c:pt idx="326">
                  <c:v>22835</c:v>
                </c:pt>
                <c:pt idx="327">
                  <c:v>22843</c:v>
                </c:pt>
                <c:pt idx="328">
                  <c:v>22843</c:v>
                </c:pt>
                <c:pt idx="329">
                  <c:v>22848</c:v>
                </c:pt>
                <c:pt idx="330">
                  <c:v>22868</c:v>
                </c:pt>
                <c:pt idx="331">
                  <c:v>22870.5</c:v>
                </c:pt>
                <c:pt idx="332">
                  <c:v>23151.5</c:v>
                </c:pt>
                <c:pt idx="333">
                  <c:v>23246</c:v>
                </c:pt>
                <c:pt idx="334">
                  <c:v>23253.5</c:v>
                </c:pt>
                <c:pt idx="335">
                  <c:v>23274</c:v>
                </c:pt>
                <c:pt idx="336">
                  <c:v>23287</c:v>
                </c:pt>
                <c:pt idx="337">
                  <c:v>23289</c:v>
                </c:pt>
                <c:pt idx="338">
                  <c:v>23291</c:v>
                </c:pt>
                <c:pt idx="339">
                  <c:v>23307</c:v>
                </c:pt>
                <c:pt idx="340">
                  <c:v>23646</c:v>
                </c:pt>
                <c:pt idx="341">
                  <c:v>23661</c:v>
                </c:pt>
                <c:pt idx="342">
                  <c:v>23676</c:v>
                </c:pt>
                <c:pt idx="343">
                  <c:v>23694</c:v>
                </c:pt>
                <c:pt idx="344">
                  <c:v>23700.5</c:v>
                </c:pt>
                <c:pt idx="345">
                  <c:v>24025</c:v>
                </c:pt>
                <c:pt idx="346">
                  <c:v>24089.5</c:v>
                </c:pt>
                <c:pt idx="347">
                  <c:v>24102</c:v>
                </c:pt>
                <c:pt idx="348">
                  <c:v>24483</c:v>
                </c:pt>
                <c:pt idx="349">
                  <c:v>24488</c:v>
                </c:pt>
                <c:pt idx="350">
                  <c:v>24872</c:v>
                </c:pt>
                <c:pt idx="351">
                  <c:v>24894</c:v>
                </c:pt>
                <c:pt idx="352">
                  <c:v>24931</c:v>
                </c:pt>
                <c:pt idx="353">
                  <c:v>24945</c:v>
                </c:pt>
                <c:pt idx="354">
                  <c:v>24945</c:v>
                </c:pt>
                <c:pt idx="355">
                  <c:v>25306</c:v>
                </c:pt>
                <c:pt idx="356">
                  <c:v>25338</c:v>
                </c:pt>
                <c:pt idx="357">
                  <c:v>25379</c:v>
                </c:pt>
                <c:pt idx="358">
                  <c:v>25393</c:v>
                </c:pt>
                <c:pt idx="359">
                  <c:v>25788.5</c:v>
                </c:pt>
                <c:pt idx="360">
                  <c:v>26149</c:v>
                </c:pt>
                <c:pt idx="361">
                  <c:v>26157</c:v>
                </c:pt>
                <c:pt idx="362">
                  <c:v>26158</c:v>
                </c:pt>
                <c:pt idx="363">
                  <c:v>26178.5</c:v>
                </c:pt>
                <c:pt idx="364">
                  <c:v>26183</c:v>
                </c:pt>
                <c:pt idx="365">
                  <c:v>26183</c:v>
                </c:pt>
                <c:pt idx="366">
                  <c:v>26199</c:v>
                </c:pt>
                <c:pt idx="367">
                  <c:v>26199</c:v>
                </c:pt>
                <c:pt idx="368">
                  <c:v>26207</c:v>
                </c:pt>
                <c:pt idx="369">
                  <c:v>26247</c:v>
                </c:pt>
                <c:pt idx="370">
                  <c:v>26589</c:v>
                </c:pt>
                <c:pt idx="371">
                  <c:v>26695</c:v>
                </c:pt>
                <c:pt idx="372">
                  <c:v>27004</c:v>
                </c:pt>
                <c:pt idx="373">
                  <c:v>27076</c:v>
                </c:pt>
                <c:pt idx="374">
                  <c:v>27120</c:v>
                </c:pt>
                <c:pt idx="375">
                  <c:v>27120</c:v>
                </c:pt>
                <c:pt idx="376">
                  <c:v>27364</c:v>
                </c:pt>
                <c:pt idx="377">
                  <c:v>27408</c:v>
                </c:pt>
                <c:pt idx="378">
                  <c:v>27417</c:v>
                </c:pt>
                <c:pt idx="379">
                  <c:v>27490</c:v>
                </c:pt>
                <c:pt idx="380">
                  <c:v>27490</c:v>
                </c:pt>
                <c:pt idx="381">
                  <c:v>27490</c:v>
                </c:pt>
                <c:pt idx="382">
                  <c:v>27491</c:v>
                </c:pt>
                <c:pt idx="383">
                  <c:v>27491</c:v>
                </c:pt>
                <c:pt idx="384">
                  <c:v>27491</c:v>
                </c:pt>
                <c:pt idx="385">
                  <c:v>27524</c:v>
                </c:pt>
                <c:pt idx="386">
                  <c:v>27540</c:v>
                </c:pt>
                <c:pt idx="387">
                  <c:v>27821</c:v>
                </c:pt>
                <c:pt idx="388">
                  <c:v>27831</c:v>
                </c:pt>
                <c:pt idx="389">
                  <c:v>27905</c:v>
                </c:pt>
                <c:pt idx="390">
                  <c:v>28294</c:v>
                </c:pt>
                <c:pt idx="391">
                  <c:v>28313</c:v>
                </c:pt>
                <c:pt idx="392">
                  <c:v>28336</c:v>
                </c:pt>
                <c:pt idx="393">
                  <c:v>28647</c:v>
                </c:pt>
                <c:pt idx="394">
                  <c:v>28710</c:v>
                </c:pt>
                <c:pt idx="395">
                  <c:v>28727</c:v>
                </c:pt>
                <c:pt idx="396">
                  <c:v>28949</c:v>
                </c:pt>
                <c:pt idx="397">
                  <c:v>29064.5</c:v>
                </c:pt>
                <c:pt idx="398">
                  <c:v>29140</c:v>
                </c:pt>
                <c:pt idx="399">
                  <c:v>29150</c:v>
                </c:pt>
                <c:pt idx="400">
                  <c:v>29425</c:v>
                </c:pt>
                <c:pt idx="401">
                  <c:v>29470</c:v>
                </c:pt>
                <c:pt idx="402">
                  <c:v>29598</c:v>
                </c:pt>
              </c:numCache>
            </c:numRef>
          </c:xVal>
          <c:yVal>
            <c:numRef>
              <c:f>Active!$I$21:$I$4006</c:f>
              <c:numCache>
                <c:formatCode>General</c:formatCode>
                <c:ptCount val="3986"/>
                <c:pt idx="51">
                  <c:v>-1.0894500010181218E-3</c:v>
                </c:pt>
                <c:pt idx="52">
                  <c:v>-6.2164999981177971E-3</c:v>
                </c:pt>
                <c:pt idx="53">
                  <c:v>-2.9960999963805079E-3</c:v>
                </c:pt>
                <c:pt idx="54">
                  <c:v>-4.2752499939524569E-3</c:v>
                </c:pt>
                <c:pt idx="55">
                  <c:v>6.8419999297475442E-4</c:v>
                </c:pt>
                <c:pt idx="56">
                  <c:v>-3.6632500050473027E-3</c:v>
                </c:pt>
                <c:pt idx="57">
                  <c:v>-3.6632500050473027E-3</c:v>
                </c:pt>
                <c:pt idx="58">
                  <c:v>-3.7816499971086159E-3</c:v>
                </c:pt>
                <c:pt idx="59">
                  <c:v>-3.7816499971086159E-3</c:v>
                </c:pt>
                <c:pt idx="60">
                  <c:v>-9.6883000005618669E-3</c:v>
                </c:pt>
                <c:pt idx="61">
                  <c:v>-6.6882999963127077E-3</c:v>
                </c:pt>
                <c:pt idx="62">
                  <c:v>-5.6882999997469597E-3</c:v>
                </c:pt>
                <c:pt idx="63">
                  <c:v>-1.7875999983516522E-3</c:v>
                </c:pt>
                <c:pt idx="64">
                  <c:v>6.0853499962831847E-3</c:v>
                </c:pt>
                <c:pt idx="65">
                  <c:v>-1.8213000003015622E-3</c:v>
                </c:pt>
                <c:pt idx="66">
                  <c:v>-2.8714999643852934E-4</c:v>
                </c:pt>
                <c:pt idx="67">
                  <c:v>2.7128500005346723E-3</c:v>
                </c:pt>
                <c:pt idx="68">
                  <c:v>5.7128500047838315E-3</c:v>
                </c:pt>
                <c:pt idx="69">
                  <c:v>-1.6596499990555458E-3</c:v>
                </c:pt>
                <c:pt idx="70">
                  <c:v>-1.6596499990555458E-3</c:v>
                </c:pt>
                <c:pt idx="71">
                  <c:v>-7.4392499955138192E-3</c:v>
                </c:pt>
                <c:pt idx="72">
                  <c:v>-7.4392499955138192E-3</c:v>
                </c:pt>
                <c:pt idx="73">
                  <c:v>-6.1254999964148737E-3</c:v>
                </c:pt>
                <c:pt idx="74">
                  <c:v>-6.1254999964148737E-3</c:v>
                </c:pt>
                <c:pt idx="75">
                  <c:v>-1.1254999990342185E-3</c:v>
                </c:pt>
                <c:pt idx="76">
                  <c:v>-1.1254999990342185E-3</c:v>
                </c:pt>
                <c:pt idx="77">
                  <c:v>-3.8117500007501803E-3</c:v>
                </c:pt>
                <c:pt idx="78">
                  <c:v>-3.8117500007501803E-3</c:v>
                </c:pt>
                <c:pt idx="79">
                  <c:v>2.1476999972946942E-3</c:v>
                </c:pt>
                <c:pt idx="80">
                  <c:v>-8.7243499947362579E-3</c:v>
                </c:pt>
                <c:pt idx="81">
                  <c:v>1.9031499978154898E-3</c:v>
                </c:pt>
                <c:pt idx="82">
                  <c:v>-2.9689000002690591E-3</c:v>
                </c:pt>
                <c:pt idx="83">
                  <c:v>-3.8284999754978344E-4</c:v>
                </c:pt>
                <c:pt idx="84">
                  <c:v>-7.7302999998209998E-3</c:v>
                </c:pt>
                <c:pt idx="85">
                  <c:v>3.9308999985223636E-3</c:v>
                </c:pt>
                <c:pt idx="86">
                  <c:v>-2.3232000021380372E-3</c:v>
                </c:pt>
                <c:pt idx="87">
                  <c:v>-9.4499991973862052E-6</c:v>
                </c:pt>
                <c:pt idx="88">
                  <c:v>-2.695700000913348E-3</c:v>
                </c:pt>
                <c:pt idx="89">
                  <c:v>-9.4114999956218526E-4</c:v>
                </c:pt>
                <c:pt idx="90">
                  <c:v>-9.4114999956218526E-4</c:v>
                </c:pt>
                <c:pt idx="91">
                  <c:v>-7.0682000005035661E-3</c:v>
                </c:pt>
                <c:pt idx="92">
                  <c:v>-4.6679499937454239E-3</c:v>
                </c:pt>
                <c:pt idx="93">
                  <c:v>-2.447550003125798E-3</c:v>
                </c:pt>
                <c:pt idx="94">
                  <c:v>-3.1337999971583486E-3</c:v>
                </c:pt>
                <c:pt idx="95">
                  <c:v>-3.481250001641456E-3</c:v>
                </c:pt>
                <c:pt idx="96">
                  <c:v>1.1832500000309665E-2</c:v>
                </c:pt>
                <c:pt idx="97">
                  <c:v>1.462500003981404E-4</c:v>
                </c:pt>
                <c:pt idx="98">
                  <c:v>-2.5400000013178214E-3</c:v>
                </c:pt>
                <c:pt idx="99">
                  <c:v>-3.9125000039348379E-3</c:v>
                </c:pt>
                <c:pt idx="100">
                  <c:v>8.7499996880069375E-5</c:v>
                </c:pt>
                <c:pt idx="101">
                  <c:v>0</c:v>
                </c:pt>
                <c:pt idx="102">
                  <c:v>-2.0395500032464042E-3</c:v>
                </c:pt>
                <c:pt idx="103">
                  <c:v>9.6045000100275502E-4</c:v>
                </c:pt>
                <c:pt idx="104">
                  <c:v>6.7444999876897782E-4</c:v>
                </c:pt>
                <c:pt idx="105">
                  <c:v>3.894850000506267E-3</c:v>
                </c:pt>
                <c:pt idx="106">
                  <c:v>1.199949998408556E-3</c:v>
                </c:pt>
                <c:pt idx="107">
                  <c:v>-7.7913999994052574E-3</c:v>
                </c:pt>
                <c:pt idx="108">
                  <c:v>-1.3885000225855038E-4</c:v>
                </c:pt>
                <c:pt idx="109">
                  <c:v>9.8611499925027601E-3</c:v>
                </c:pt>
                <c:pt idx="110">
                  <c:v>-3.197600002749823E-3</c:v>
                </c:pt>
                <c:pt idx="111">
                  <c:v>-7.3902499934774823E-3</c:v>
                </c:pt>
                <c:pt idx="112">
                  <c:v>8.3014999836450443E-4</c:v>
                </c:pt>
                <c:pt idx="113">
                  <c:v>4.8270000115735456E-4</c:v>
                </c:pt>
                <c:pt idx="114">
                  <c:v>1.4826999977231026E-3</c:v>
                </c:pt>
                <c:pt idx="115">
                  <c:v>1.684999733697623E-5</c:v>
                </c:pt>
                <c:pt idx="116">
                  <c:v>0</c:v>
                </c:pt>
                <c:pt idx="117">
                  <c:v>-5.4490000038640574E-3</c:v>
                </c:pt>
                <c:pt idx="118">
                  <c:v>3.6443499993765727E-3</c:v>
                </c:pt>
                <c:pt idx="119">
                  <c:v>-3.2623000006424263E-3</c:v>
                </c:pt>
                <c:pt idx="120">
                  <c:v>-2.1265999966999516E-3</c:v>
                </c:pt>
                <c:pt idx="121">
                  <c:v>3.051450003113132E-3</c:v>
                </c:pt>
                <c:pt idx="122">
                  <c:v>-3.8552000041818246E-3</c:v>
                </c:pt>
                <c:pt idx="123">
                  <c:v>-1.2117049998778384E-2</c:v>
                </c:pt>
                <c:pt idx="124">
                  <c:v>-4.1170499971485697E-3</c:v>
                </c:pt>
                <c:pt idx="125">
                  <c:v>2.3583500005770475E-3</c:v>
                </c:pt>
                <c:pt idx="126">
                  <c:v>-3.225899999961257E-3</c:v>
                </c:pt>
                <c:pt idx="127">
                  <c:v>-2.2589999571209773E-4</c:v>
                </c:pt>
                <c:pt idx="128">
                  <c:v>3.1725500011816621E-3</c:v>
                </c:pt>
                <c:pt idx="129">
                  <c:v>-2.3925999994389713E-3</c:v>
                </c:pt>
                <c:pt idx="130">
                  <c:v>3.1959999614628032E-4</c:v>
                </c:pt>
                <c:pt idx="131">
                  <c:v>-9.2584999947575852E-4</c:v>
                </c:pt>
                <c:pt idx="132">
                  <c:v>-1.2705449997156393E-2</c:v>
                </c:pt>
                <c:pt idx="133">
                  <c:v>-1.47639999340754E-3</c:v>
                </c:pt>
                <c:pt idx="134">
                  <c:v>-6.2983500029076822E-3</c:v>
                </c:pt>
                <c:pt idx="135">
                  <c:v>-6.8912499991711229E-3</c:v>
                </c:pt>
                <c:pt idx="136">
                  <c:v>-2.5775000030989759E-3</c:v>
                </c:pt>
                <c:pt idx="137">
                  <c:v>-5.2705999987665564E-3</c:v>
                </c:pt>
                <c:pt idx="138">
                  <c:v>1.6023499993025325E-3</c:v>
                </c:pt>
                <c:pt idx="139">
                  <c:v>-8.6349999764934182E-4</c:v>
                </c:pt>
                <c:pt idx="140">
                  <c:v>-5.7701499972608872E-3</c:v>
                </c:pt>
                <c:pt idx="141">
                  <c:v>-1.3266500027384609E-3</c:v>
                </c:pt>
                <c:pt idx="142">
                  <c:v>1.1651499953586608E-3</c:v>
                </c:pt>
                <c:pt idx="143">
                  <c:v>-1.7415000038454309E-3</c:v>
                </c:pt>
                <c:pt idx="144">
                  <c:v>2.5849999656202272E-4</c:v>
                </c:pt>
                <c:pt idx="145">
                  <c:v>2.2931000057724304E-3</c:v>
                </c:pt>
                <c:pt idx="146">
                  <c:v>-6.1355000070761889E-4</c:v>
                </c:pt>
                <c:pt idx="147">
                  <c:v>4.3834999814862385E-4</c:v>
                </c:pt>
                <c:pt idx="148">
                  <c:v>2.8791500008082949E-3</c:v>
                </c:pt>
                <c:pt idx="149">
                  <c:v>2.1928999994997866E-3</c:v>
                </c:pt>
                <c:pt idx="150">
                  <c:v>-9.5270500023616478E-3</c:v>
                </c:pt>
                <c:pt idx="151">
                  <c:v>4.7294999967562035E-4</c:v>
                </c:pt>
                <c:pt idx="153">
                  <c:v>4.1937999994843267E-3</c:v>
                </c:pt>
                <c:pt idx="154">
                  <c:v>-3.3653999998932704E-3</c:v>
                </c:pt>
                <c:pt idx="155">
                  <c:v>5.2871500010951422E-3</c:v>
                </c:pt>
                <c:pt idx="156">
                  <c:v>6.2871500049368478E-3</c:v>
                </c:pt>
                <c:pt idx="157">
                  <c:v>1.6432500051450916E-3</c:v>
                </c:pt>
                <c:pt idx="158">
                  <c:v>8.4082500034128316E-3</c:v>
                </c:pt>
                <c:pt idx="159">
                  <c:v>9.9173499984317459E-3</c:v>
                </c:pt>
                <c:pt idx="160">
                  <c:v>8.8364999828627333E-4</c:v>
                </c:pt>
                <c:pt idx="161">
                  <c:v>3.2907499989960343E-3</c:v>
                </c:pt>
                <c:pt idx="162">
                  <c:v>6.4774499987834133E-3</c:v>
                </c:pt>
                <c:pt idx="163">
                  <c:v>4.5707999961450696E-3</c:v>
                </c:pt>
                <c:pt idx="164">
                  <c:v>4.9373500005458482E-3</c:v>
                </c:pt>
                <c:pt idx="167">
                  <c:v>-1.7489000019850209E-3</c:v>
                </c:pt>
                <c:pt idx="168">
                  <c:v>4.1274999966844916E-4</c:v>
                </c:pt>
                <c:pt idx="169">
                  <c:v>7.8198499977588654E-3</c:v>
                </c:pt>
                <c:pt idx="170">
                  <c:v>4.2788499995367602E-3</c:v>
                </c:pt>
                <c:pt idx="171">
                  <c:v>8.4992499978397973E-3</c:v>
                </c:pt>
                <c:pt idx="172">
                  <c:v>3.5588999962783419E-3</c:v>
                </c:pt>
                <c:pt idx="173">
                  <c:v>5.9659999969881028E-3</c:v>
                </c:pt>
                <c:pt idx="174">
                  <c:v>1.5186399999947753E-2</c:v>
                </c:pt>
                <c:pt idx="175">
                  <c:v>1.4627200005634222E-2</c:v>
                </c:pt>
                <c:pt idx="176">
                  <c:v>8.2797499999287538E-3</c:v>
                </c:pt>
                <c:pt idx="177">
                  <c:v>3.9409500022884458E-3</c:v>
                </c:pt>
                <c:pt idx="178">
                  <c:v>7.9409500031033531E-3</c:v>
                </c:pt>
                <c:pt idx="179">
                  <c:v>5.2547000013873912E-3</c:v>
                </c:pt>
                <c:pt idx="180">
                  <c:v>1.0907250005402602E-2</c:v>
                </c:pt>
                <c:pt idx="181">
                  <c:v>-4.5586000051116571E-3</c:v>
                </c:pt>
                <c:pt idx="182">
                  <c:v>8.1217000042670406E-3</c:v>
                </c:pt>
                <c:pt idx="183">
                  <c:v>8.1217000042670406E-3</c:v>
                </c:pt>
                <c:pt idx="184">
                  <c:v>9.1303500012145378E-3</c:v>
                </c:pt>
                <c:pt idx="185">
                  <c:v>9.4354499960900284E-3</c:v>
                </c:pt>
                <c:pt idx="186">
                  <c:v>1.1350749999110121E-2</c:v>
                </c:pt>
                <c:pt idx="187">
                  <c:v>1.6749200003687292E-2</c:v>
                </c:pt>
                <c:pt idx="188">
                  <c:v>6.9695999991381541E-3</c:v>
                </c:pt>
                <c:pt idx="189">
                  <c:v>9.9696000033873133E-3</c:v>
                </c:pt>
                <c:pt idx="190">
                  <c:v>3.1900000030873343E-3</c:v>
                </c:pt>
                <c:pt idx="191">
                  <c:v>1.2190000001282897E-2</c:v>
                </c:pt>
                <c:pt idx="192">
                  <c:v>1.419000000169035E-2</c:v>
                </c:pt>
                <c:pt idx="193">
                  <c:v>1.6190000002097804E-2</c:v>
                </c:pt>
                <c:pt idx="194">
                  <c:v>1.719000000593951E-2</c:v>
                </c:pt>
                <c:pt idx="195">
                  <c:v>1.0105300003488082E-2</c:v>
                </c:pt>
                <c:pt idx="196">
                  <c:v>-4.4962499960092828E-3</c:v>
                </c:pt>
                <c:pt idx="197">
                  <c:v>1.2690450006630272E-2</c:v>
                </c:pt>
                <c:pt idx="198">
                  <c:v>9.6365000354126096E-4</c:v>
                </c:pt>
                <c:pt idx="199">
                  <c:v>2.9636500039487146E-3</c:v>
                </c:pt>
                <c:pt idx="200">
                  <c:v>5.6845000071916729E-3</c:v>
                </c:pt>
                <c:pt idx="201">
                  <c:v>1.2466800006222911E-2</c:v>
                </c:pt>
                <c:pt idx="202">
                  <c:v>1.2771900001098402E-2</c:v>
                </c:pt>
                <c:pt idx="203">
                  <c:v>2.662150000105612E-3</c:v>
                </c:pt>
                <c:pt idx="204">
                  <c:v>1.6840199998114258E-2</c:v>
                </c:pt>
                <c:pt idx="205">
                  <c:v>1.4153949996398296E-2</c:v>
                </c:pt>
                <c:pt idx="206">
                  <c:v>1.4153949996398296E-2</c:v>
                </c:pt>
                <c:pt idx="207">
                  <c:v>1.4153949996398296E-2</c:v>
                </c:pt>
                <c:pt idx="208">
                  <c:v>1.615394999680575E-2</c:v>
                </c:pt>
                <c:pt idx="209">
                  <c:v>1.8153949997213203E-2</c:v>
                </c:pt>
                <c:pt idx="210">
                  <c:v>2.515395000227727E-2</c:v>
                </c:pt>
                <c:pt idx="211">
                  <c:v>3.3153949996631127E-2</c:v>
                </c:pt>
                <c:pt idx="212">
                  <c:v>1.6942199996265117E-2</c:v>
                </c:pt>
                <c:pt idx="213">
                  <c:v>-3.9799500009394251E-3</c:v>
                </c:pt>
                <c:pt idx="214">
                  <c:v>-2.3861500012571923E-3</c:v>
                </c:pt>
                <c:pt idx="215">
                  <c:v>9.8342499986756593E-3</c:v>
                </c:pt>
                <c:pt idx="216">
                  <c:v>9.7071999989566393E-3</c:v>
                </c:pt>
                <c:pt idx="217">
                  <c:v>9.2836999974679202E-3</c:v>
                </c:pt>
                <c:pt idx="218">
                  <c:v>1.2241350006661378E-2</c:v>
                </c:pt>
                <c:pt idx="219">
                  <c:v>2.0156650003627874E-2</c:v>
                </c:pt>
                <c:pt idx="220">
                  <c:v>1.0049600001366343E-2</c:v>
                </c:pt>
                <c:pt idx="221">
                  <c:v>7.3123499969369732E-3</c:v>
                </c:pt>
                <c:pt idx="222">
                  <c:v>1.6964900001767091E-2</c:v>
                </c:pt>
                <c:pt idx="223">
                  <c:v>6.4057000054162927E-3</c:v>
                </c:pt>
                <c:pt idx="224">
                  <c:v>1.6583750002610032E-2</c:v>
                </c:pt>
                <c:pt idx="225">
                  <c:v>1.3211249999585561E-2</c:v>
                </c:pt>
                <c:pt idx="226">
                  <c:v>1.7890650000481401E-2</c:v>
                </c:pt>
                <c:pt idx="227">
                  <c:v>1.7891550000058487E-2</c:v>
                </c:pt>
                <c:pt idx="228">
                  <c:v>1.4425699999264907E-2</c:v>
                </c:pt>
                <c:pt idx="229">
                  <c:v>1.2739450001390651E-2</c:v>
                </c:pt>
                <c:pt idx="230">
                  <c:v>1.6739449994929601E-2</c:v>
                </c:pt>
                <c:pt idx="231">
                  <c:v>1.3648800006194506E-2</c:v>
                </c:pt>
                <c:pt idx="232">
                  <c:v>5.0135499986936338E-3</c:v>
                </c:pt>
                <c:pt idx="233">
                  <c:v>1.1233949997404125E-2</c:v>
                </c:pt>
                <c:pt idx="234">
                  <c:v>1.6233950002060737E-2</c:v>
                </c:pt>
                <c:pt idx="235">
                  <c:v>1.3768099997832906E-2</c:v>
                </c:pt>
                <c:pt idx="236">
                  <c:v>1.4988499999162741E-2</c:v>
                </c:pt>
                <c:pt idx="237">
                  <c:v>9.6159999957308173E-3</c:v>
                </c:pt>
                <c:pt idx="238">
                  <c:v>1.470934999815654E-2</c:v>
                </c:pt>
                <c:pt idx="239">
                  <c:v>1.7109599997638725E-2</c:v>
                </c:pt>
                <c:pt idx="240">
                  <c:v>2.0169249997707084E-2</c:v>
                </c:pt>
                <c:pt idx="241">
                  <c:v>2.1169250001548789E-2</c:v>
                </c:pt>
                <c:pt idx="242">
                  <c:v>1.4389649993972853E-2</c:v>
                </c:pt>
                <c:pt idx="243">
                  <c:v>1.6482999999425374E-2</c:v>
                </c:pt>
                <c:pt idx="244">
                  <c:v>1.6237550000369083E-2</c:v>
                </c:pt>
                <c:pt idx="245">
                  <c:v>1.0789899999508634E-2</c:v>
                </c:pt>
                <c:pt idx="246">
                  <c:v>1.7367300002661068E-2</c:v>
                </c:pt>
                <c:pt idx="247">
                  <c:v>1.8986150003911462E-2</c:v>
                </c:pt>
                <c:pt idx="248">
                  <c:v>2.1638700003677513E-2</c:v>
                </c:pt>
                <c:pt idx="249">
                  <c:v>1.5172849998634774E-2</c:v>
                </c:pt>
                <c:pt idx="250">
                  <c:v>2.0359549998829607E-2</c:v>
                </c:pt>
                <c:pt idx="251">
                  <c:v>2.0274850001442246E-2</c:v>
                </c:pt>
                <c:pt idx="252">
                  <c:v>2.3579950000566896E-2</c:v>
                </c:pt>
                <c:pt idx="253">
                  <c:v>1.9955149997258559E-2</c:v>
                </c:pt>
                <c:pt idx="254">
                  <c:v>1.7828099997132085E-2</c:v>
                </c:pt>
                <c:pt idx="255">
                  <c:v>1.4574000000720844E-2</c:v>
                </c:pt>
                <c:pt idx="256">
                  <c:v>1.9667349995870609E-2</c:v>
                </c:pt>
                <c:pt idx="257">
                  <c:v>2.5701950005895924E-2</c:v>
                </c:pt>
                <c:pt idx="258">
                  <c:v>2.0042550000653137E-2</c:v>
                </c:pt>
                <c:pt idx="259">
                  <c:v>2.3661399995035026E-2</c:v>
                </c:pt>
                <c:pt idx="260">
                  <c:v>1.9848099997034296E-2</c:v>
                </c:pt>
                <c:pt idx="261">
                  <c:v>2.0848100000876002E-2</c:v>
                </c:pt>
                <c:pt idx="262">
                  <c:v>2.2551650006789714E-2</c:v>
                </c:pt>
                <c:pt idx="263">
                  <c:v>1.9204199998057447E-2</c:v>
                </c:pt>
                <c:pt idx="264">
                  <c:v>1.7916400000103749E-2</c:v>
                </c:pt>
                <c:pt idx="265">
                  <c:v>1.7136800001026131E-2</c:v>
                </c:pt>
                <c:pt idx="266">
                  <c:v>2.3925050001707859E-2</c:v>
                </c:pt>
                <c:pt idx="267">
                  <c:v>1.9230149999202695E-2</c:v>
                </c:pt>
                <c:pt idx="268">
                  <c:v>1.4145449997158721E-2</c:v>
                </c:pt>
                <c:pt idx="269">
                  <c:v>1.3291599992953707E-2</c:v>
                </c:pt>
                <c:pt idx="270">
                  <c:v>1.5910449998045806E-2</c:v>
                </c:pt>
                <c:pt idx="271">
                  <c:v>2.0012449997011572E-2</c:v>
                </c:pt>
                <c:pt idx="272">
                  <c:v>2.4479199993947987E-2</c:v>
                </c:pt>
                <c:pt idx="273">
                  <c:v>1.6394500002206769E-2</c:v>
                </c:pt>
                <c:pt idx="274">
                  <c:v>1.1886300002515782E-2</c:v>
                </c:pt>
                <c:pt idx="275">
                  <c:v>1.6353949999029282E-2</c:v>
                </c:pt>
                <c:pt idx="276">
                  <c:v>1.4099849999183789E-2</c:v>
                </c:pt>
                <c:pt idx="277">
                  <c:v>1.6074799998023082E-2</c:v>
                </c:pt>
                <c:pt idx="278">
                  <c:v>1.5693649998866022E-2</c:v>
                </c:pt>
                <c:pt idx="279">
                  <c:v>1.5143099997658283E-2</c:v>
                </c:pt>
                <c:pt idx="280">
                  <c:v>1.9507849996443838E-2</c:v>
                </c:pt>
                <c:pt idx="281">
                  <c:v>1.872824999736622E-2</c:v>
                </c:pt>
                <c:pt idx="282">
                  <c:v>2.5042000001121778E-2</c:v>
                </c:pt>
                <c:pt idx="283">
                  <c:v>1.5280599996913224E-2</c:v>
                </c:pt>
                <c:pt idx="284">
                  <c:v>2.0789700000023004E-2</c:v>
                </c:pt>
                <c:pt idx="285">
                  <c:v>1.9857999999658205E-2</c:v>
                </c:pt>
                <c:pt idx="286">
                  <c:v>1.7750049999449402E-2</c:v>
                </c:pt>
                <c:pt idx="287">
                  <c:v>1.4504599996143952E-2</c:v>
                </c:pt>
                <c:pt idx="288">
                  <c:v>1.4987749993451871E-2</c:v>
                </c:pt>
                <c:pt idx="289">
                  <c:v>1.4132099997368641E-2</c:v>
                </c:pt>
                <c:pt idx="290">
                  <c:v>1.5514149999944493E-2</c:v>
                </c:pt>
                <c:pt idx="291">
                  <c:v>1.2700849998509511E-2</c:v>
                </c:pt>
                <c:pt idx="292">
                  <c:v>1.44312499978696E-2</c:v>
                </c:pt>
                <c:pt idx="293">
                  <c:v>1.4626599993789569E-2</c:v>
                </c:pt>
                <c:pt idx="294">
                  <c:v>1.384699999471195E-2</c:v>
                </c:pt>
                <c:pt idx="296">
                  <c:v>1.7686250001133885E-2</c:v>
                </c:pt>
                <c:pt idx="297">
                  <c:v>1.522905000456376E-2</c:v>
                </c:pt>
                <c:pt idx="298">
                  <c:v>1.0620649998600129E-2</c:v>
                </c:pt>
                <c:pt idx="299">
                  <c:v>1.1528199996973854E-2</c:v>
                </c:pt>
                <c:pt idx="300">
                  <c:v>5.4435000056400895E-3</c:v>
                </c:pt>
                <c:pt idx="301">
                  <c:v>1.4164349995553493E-2</c:v>
                </c:pt>
                <c:pt idx="302">
                  <c:v>8.8061749993357807E-3</c:v>
                </c:pt>
                <c:pt idx="303">
                  <c:v>7.9630499967606738E-3</c:v>
                </c:pt>
                <c:pt idx="304">
                  <c:v>3.5568500024965033E-3</c:v>
                </c:pt>
                <c:pt idx="305">
                  <c:v>5.6502000006730668E-3</c:v>
                </c:pt>
                <c:pt idx="306">
                  <c:v>6.4702000017859973E-3</c:v>
                </c:pt>
                <c:pt idx="307">
                  <c:v>-7.3739500003284775E-3</c:v>
                </c:pt>
                <c:pt idx="393">
                  <c:v>-9.7001501417253166E-3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7A0-4CFF-B9F2-34267D928179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Active!$F$21:$F$4006</c:f>
              <c:numCache>
                <c:formatCode>General</c:formatCode>
                <c:ptCount val="3986"/>
                <c:pt idx="0">
                  <c:v>-9184</c:v>
                </c:pt>
                <c:pt idx="1">
                  <c:v>-7519</c:v>
                </c:pt>
                <c:pt idx="2">
                  <c:v>-7502</c:v>
                </c:pt>
                <c:pt idx="3">
                  <c:v>-7401</c:v>
                </c:pt>
                <c:pt idx="4">
                  <c:v>-7121</c:v>
                </c:pt>
                <c:pt idx="5">
                  <c:v>-7053</c:v>
                </c:pt>
                <c:pt idx="6">
                  <c:v>-7039</c:v>
                </c:pt>
                <c:pt idx="7">
                  <c:v>-7020</c:v>
                </c:pt>
                <c:pt idx="8">
                  <c:v>-6993</c:v>
                </c:pt>
                <c:pt idx="9">
                  <c:v>-6986</c:v>
                </c:pt>
                <c:pt idx="10">
                  <c:v>-6969</c:v>
                </c:pt>
                <c:pt idx="11">
                  <c:v>-6968</c:v>
                </c:pt>
                <c:pt idx="12">
                  <c:v>-6953</c:v>
                </c:pt>
                <c:pt idx="13">
                  <c:v>-6928</c:v>
                </c:pt>
                <c:pt idx="14">
                  <c:v>-6715</c:v>
                </c:pt>
                <c:pt idx="15">
                  <c:v>-6690</c:v>
                </c:pt>
                <c:pt idx="16">
                  <c:v>-6663</c:v>
                </c:pt>
                <c:pt idx="17">
                  <c:v>-6662</c:v>
                </c:pt>
                <c:pt idx="18">
                  <c:v>-6646</c:v>
                </c:pt>
                <c:pt idx="19">
                  <c:v>-6622</c:v>
                </c:pt>
                <c:pt idx="20">
                  <c:v>-6614</c:v>
                </c:pt>
                <c:pt idx="21">
                  <c:v>-6589</c:v>
                </c:pt>
                <c:pt idx="22">
                  <c:v>-5742</c:v>
                </c:pt>
                <c:pt idx="23">
                  <c:v>-5402</c:v>
                </c:pt>
                <c:pt idx="24">
                  <c:v>-4067</c:v>
                </c:pt>
                <c:pt idx="25">
                  <c:v>-3288</c:v>
                </c:pt>
                <c:pt idx="26">
                  <c:v>-3265</c:v>
                </c:pt>
                <c:pt idx="27">
                  <c:v>-3256</c:v>
                </c:pt>
                <c:pt idx="28">
                  <c:v>-804</c:v>
                </c:pt>
                <c:pt idx="29">
                  <c:v>-788</c:v>
                </c:pt>
                <c:pt idx="30">
                  <c:v>-779</c:v>
                </c:pt>
                <c:pt idx="31">
                  <c:v>-448</c:v>
                </c:pt>
                <c:pt idx="32">
                  <c:v>-422</c:v>
                </c:pt>
                <c:pt idx="33">
                  <c:v>-381</c:v>
                </c:pt>
                <c:pt idx="34">
                  <c:v>0</c:v>
                </c:pt>
                <c:pt idx="35">
                  <c:v>0</c:v>
                </c:pt>
                <c:pt idx="36">
                  <c:v>50</c:v>
                </c:pt>
                <c:pt idx="37">
                  <c:v>406</c:v>
                </c:pt>
                <c:pt idx="38">
                  <c:v>406</c:v>
                </c:pt>
                <c:pt idx="39">
                  <c:v>454</c:v>
                </c:pt>
                <c:pt idx="40">
                  <c:v>531</c:v>
                </c:pt>
                <c:pt idx="41">
                  <c:v>826</c:v>
                </c:pt>
                <c:pt idx="42">
                  <c:v>1235</c:v>
                </c:pt>
                <c:pt idx="43">
                  <c:v>1615</c:v>
                </c:pt>
                <c:pt idx="44">
                  <c:v>1667</c:v>
                </c:pt>
                <c:pt idx="45">
                  <c:v>2046</c:v>
                </c:pt>
                <c:pt idx="46">
                  <c:v>2080</c:v>
                </c:pt>
                <c:pt idx="47">
                  <c:v>2519</c:v>
                </c:pt>
                <c:pt idx="48">
                  <c:v>2578</c:v>
                </c:pt>
                <c:pt idx="49">
                  <c:v>2645</c:v>
                </c:pt>
                <c:pt idx="50">
                  <c:v>2984</c:v>
                </c:pt>
                <c:pt idx="51">
                  <c:v>7161</c:v>
                </c:pt>
                <c:pt idx="52">
                  <c:v>7170</c:v>
                </c:pt>
                <c:pt idx="53">
                  <c:v>7178</c:v>
                </c:pt>
                <c:pt idx="54">
                  <c:v>7245</c:v>
                </c:pt>
                <c:pt idx="55">
                  <c:v>7484</c:v>
                </c:pt>
                <c:pt idx="56">
                  <c:v>7485</c:v>
                </c:pt>
                <c:pt idx="57">
                  <c:v>7485</c:v>
                </c:pt>
                <c:pt idx="58">
                  <c:v>7517</c:v>
                </c:pt>
                <c:pt idx="59">
                  <c:v>7517</c:v>
                </c:pt>
                <c:pt idx="60">
                  <c:v>7534</c:v>
                </c:pt>
                <c:pt idx="61">
                  <c:v>7534</c:v>
                </c:pt>
                <c:pt idx="62">
                  <c:v>7534</c:v>
                </c:pt>
                <c:pt idx="63">
                  <c:v>7848</c:v>
                </c:pt>
                <c:pt idx="64">
                  <c:v>7857</c:v>
                </c:pt>
                <c:pt idx="65">
                  <c:v>7874</c:v>
                </c:pt>
                <c:pt idx="66">
                  <c:v>7907</c:v>
                </c:pt>
                <c:pt idx="67">
                  <c:v>7907</c:v>
                </c:pt>
                <c:pt idx="68">
                  <c:v>7907</c:v>
                </c:pt>
                <c:pt idx="69">
                  <c:v>7957</c:v>
                </c:pt>
                <c:pt idx="70">
                  <c:v>7957</c:v>
                </c:pt>
                <c:pt idx="71">
                  <c:v>7965</c:v>
                </c:pt>
                <c:pt idx="72">
                  <c:v>7965</c:v>
                </c:pt>
                <c:pt idx="73">
                  <c:v>7990</c:v>
                </c:pt>
                <c:pt idx="74">
                  <c:v>7990</c:v>
                </c:pt>
                <c:pt idx="75">
                  <c:v>7990</c:v>
                </c:pt>
                <c:pt idx="76">
                  <c:v>7990</c:v>
                </c:pt>
                <c:pt idx="77">
                  <c:v>8015</c:v>
                </c:pt>
                <c:pt idx="78">
                  <c:v>8015</c:v>
                </c:pt>
                <c:pt idx="79">
                  <c:v>8254</c:v>
                </c:pt>
                <c:pt idx="80">
                  <c:v>8363</c:v>
                </c:pt>
                <c:pt idx="81">
                  <c:v>8413</c:v>
                </c:pt>
                <c:pt idx="82">
                  <c:v>8522</c:v>
                </c:pt>
                <c:pt idx="83">
                  <c:v>8693</c:v>
                </c:pt>
                <c:pt idx="84">
                  <c:v>8694</c:v>
                </c:pt>
                <c:pt idx="85">
                  <c:v>8718</c:v>
                </c:pt>
                <c:pt idx="86">
                  <c:v>8736</c:v>
                </c:pt>
                <c:pt idx="87">
                  <c:v>8761</c:v>
                </c:pt>
                <c:pt idx="88">
                  <c:v>8786</c:v>
                </c:pt>
                <c:pt idx="89">
                  <c:v>8827</c:v>
                </c:pt>
                <c:pt idx="90">
                  <c:v>8827</c:v>
                </c:pt>
                <c:pt idx="91">
                  <c:v>8836</c:v>
                </c:pt>
                <c:pt idx="92">
                  <c:v>9091</c:v>
                </c:pt>
                <c:pt idx="93">
                  <c:v>9099</c:v>
                </c:pt>
                <c:pt idx="94">
                  <c:v>9124</c:v>
                </c:pt>
                <c:pt idx="95">
                  <c:v>9125</c:v>
                </c:pt>
                <c:pt idx="96">
                  <c:v>9150</c:v>
                </c:pt>
                <c:pt idx="97">
                  <c:v>9175</c:v>
                </c:pt>
                <c:pt idx="98">
                  <c:v>9200</c:v>
                </c:pt>
                <c:pt idx="99">
                  <c:v>9250</c:v>
                </c:pt>
                <c:pt idx="100">
                  <c:v>9250</c:v>
                </c:pt>
                <c:pt idx="101">
                  <c:v>9251</c:v>
                </c:pt>
                <c:pt idx="102">
                  <c:v>9259</c:v>
                </c:pt>
                <c:pt idx="103">
                  <c:v>9259</c:v>
                </c:pt>
                <c:pt idx="104">
                  <c:v>9539</c:v>
                </c:pt>
                <c:pt idx="105">
                  <c:v>9547</c:v>
                </c:pt>
                <c:pt idx="106">
                  <c:v>9549</c:v>
                </c:pt>
                <c:pt idx="107">
                  <c:v>9572</c:v>
                </c:pt>
                <c:pt idx="108">
                  <c:v>9573</c:v>
                </c:pt>
                <c:pt idx="109">
                  <c:v>9573</c:v>
                </c:pt>
                <c:pt idx="110">
                  <c:v>9648</c:v>
                </c:pt>
                <c:pt idx="111">
                  <c:v>9945</c:v>
                </c:pt>
                <c:pt idx="112">
                  <c:v>9953</c:v>
                </c:pt>
                <c:pt idx="113">
                  <c:v>9954</c:v>
                </c:pt>
                <c:pt idx="114">
                  <c:v>9954</c:v>
                </c:pt>
                <c:pt idx="115">
                  <c:v>9987</c:v>
                </c:pt>
                <c:pt idx="116">
                  <c:v>9998.5</c:v>
                </c:pt>
                <c:pt idx="117">
                  <c:v>10020</c:v>
                </c:pt>
                <c:pt idx="118">
                  <c:v>10037</c:v>
                </c:pt>
                <c:pt idx="119">
                  <c:v>10054</c:v>
                </c:pt>
                <c:pt idx="120">
                  <c:v>10068</c:v>
                </c:pt>
                <c:pt idx="121">
                  <c:v>10079</c:v>
                </c:pt>
                <c:pt idx="122">
                  <c:v>10096</c:v>
                </c:pt>
                <c:pt idx="123">
                  <c:v>10209</c:v>
                </c:pt>
                <c:pt idx="124">
                  <c:v>10209</c:v>
                </c:pt>
                <c:pt idx="125">
                  <c:v>10317</c:v>
                </c:pt>
                <c:pt idx="126">
                  <c:v>10382</c:v>
                </c:pt>
                <c:pt idx="127">
                  <c:v>10382</c:v>
                </c:pt>
                <c:pt idx="128">
                  <c:v>10401</c:v>
                </c:pt>
                <c:pt idx="129">
                  <c:v>10748</c:v>
                </c:pt>
                <c:pt idx="130">
                  <c:v>10792</c:v>
                </c:pt>
                <c:pt idx="131">
                  <c:v>10833</c:v>
                </c:pt>
                <c:pt idx="132">
                  <c:v>10841</c:v>
                </c:pt>
                <c:pt idx="133">
                  <c:v>10872</c:v>
                </c:pt>
                <c:pt idx="134">
                  <c:v>10883</c:v>
                </c:pt>
                <c:pt idx="135">
                  <c:v>10925</c:v>
                </c:pt>
                <c:pt idx="136">
                  <c:v>10950</c:v>
                </c:pt>
                <c:pt idx="137">
                  <c:v>11188</c:v>
                </c:pt>
                <c:pt idx="138">
                  <c:v>11197</c:v>
                </c:pt>
                <c:pt idx="139">
                  <c:v>11230</c:v>
                </c:pt>
                <c:pt idx="140">
                  <c:v>11247</c:v>
                </c:pt>
                <c:pt idx="141">
                  <c:v>11617</c:v>
                </c:pt>
                <c:pt idx="142">
                  <c:v>11653</c:v>
                </c:pt>
                <c:pt idx="143">
                  <c:v>11670</c:v>
                </c:pt>
                <c:pt idx="144">
                  <c:v>11670</c:v>
                </c:pt>
                <c:pt idx="145">
                  <c:v>11762</c:v>
                </c:pt>
                <c:pt idx="146">
                  <c:v>11779</c:v>
                </c:pt>
                <c:pt idx="147">
                  <c:v>11917</c:v>
                </c:pt>
                <c:pt idx="148">
                  <c:v>11933</c:v>
                </c:pt>
                <c:pt idx="149">
                  <c:v>11958</c:v>
                </c:pt>
                <c:pt idx="150">
                  <c:v>12009</c:v>
                </c:pt>
                <c:pt idx="151">
                  <c:v>12009</c:v>
                </c:pt>
                <c:pt idx="152">
                  <c:v>12018</c:v>
                </c:pt>
                <c:pt idx="153">
                  <c:v>12076</c:v>
                </c:pt>
                <c:pt idx="154">
                  <c:v>12092</c:v>
                </c:pt>
                <c:pt idx="155">
                  <c:v>12093</c:v>
                </c:pt>
                <c:pt idx="156">
                  <c:v>12093</c:v>
                </c:pt>
                <c:pt idx="157">
                  <c:v>12115</c:v>
                </c:pt>
                <c:pt idx="158">
                  <c:v>12415</c:v>
                </c:pt>
                <c:pt idx="159">
                  <c:v>12497</c:v>
                </c:pt>
                <c:pt idx="160">
                  <c:v>12523</c:v>
                </c:pt>
                <c:pt idx="161">
                  <c:v>12565</c:v>
                </c:pt>
                <c:pt idx="162">
                  <c:v>12599</c:v>
                </c:pt>
                <c:pt idx="163">
                  <c:v>12616</c:v>
                </c:pt>
                <c:pt idx="164">
                  <c:v>12897</c:v>
                </c:pt>
                <c:pt idx="165">
                  <c:v>12919</c:v>
                </c:pt>
                <c:pt idx="166">
                  <c:v>12920</c:v>
                </c:pt>
                <c:pt idx="167">
                  <c:v>12922</c:v>
                </c:pt>
                <c:pt idx="168">
                  <c:v>13005</c:v>
                </c:pt>
                <c:pt idx="169">
                  <c:v>13047</c:v>
                </c:pt>
                <c:pt idx="170">
                  <c:v>13227</c:v>
                </c:pt>
                <c:pt idx="171">
                  <c:v>13235</c:v>
                </c:pt>
                <c:pt idx="172">
                  <c:v>13278</c:v>
                </c:pt>
                <c:pt idx="173">
                  <c:v>13320</c:v>
                </c:pt>
                <c:pt idx="174">
                  <c:v>13328</c:v>
                </c:pt>
                <c:pt idx="175">
                  <c:v>13344</c:v>
                </c:pt>
                <c:pt idx="176">
                  <c:v>13345</c:v>
                </c:pt>
                <c:pt idx="177">
                  <c:v>13369</c:v>
                </c:pt>
                <c:pt idx="178">
                  <c:v>13369</c:v>
                </c:pt>
                <c:pt idx="179">
                  <c:v>13394</c:v>
                </c:pt>
                <c:pt idx="180">
                  <c:v>13395</c:v>
                </c:pt>
                <c:pt idx="181">
                  <c:v>13428</c:v>
                </c:pt>
                <c:pt idx="182">
                  <c:v>13734</c:v>
                </c:pt>
                <c:pt idx="183">
                  <c:v>13734</c:v>
                </c:pt>
                <c:pt idx="184">
                  <c:v>13757</c:v>
                </c:pt>
                <c:pt idx="185">
                  <c:v>13759</c:v>
                </c:pt>
                <c:pt idx="186">
                  <c:v>13765</c:v>
                </c:pt>
                <c:pt idx="187">
                  <c:v>13784</c:v>
                </c:pt>
                <c:pt idx="188">
                  <c:v>13792</c:v>
                </c:pt>
                <c:pt idx="189">
                  <c:v>13792</c:v>
                </c:pt>
                <c:pt idx="190">
                  <c:v>13800</c:v>
                </c:pt>
                <c:pt idx="191">
                  <c:v>13800</c:v>
                </c:pt>
                <c:pt idx="192">
                  <c:v>13800</c:v>
                </c:pt>
                <c:pt idx="193">
                  <c:v>13800</c:v>
                </c:pt>
                <c:pt idx="194">
                  <c:v>13800</c:v>
                </c:pt>
                <c:pt idx="195">
                  <c:v>13806</c:v>
                </c:pt>
                <c:pt idx="196">
                  <c:v>13825</c:v>
                </c:pt>
                <c:pt idx="197">
                  <c:v>13859</c:v>
                </c:pt>
                <c:pt idx="198">
                  <c:v>14123</c:v>
                </c:pt>
                <c:pt idx="199">
                  <c:v>14123</c:v>
                </c:pt>
                <c:pt idx="200">
                  <c:v>14190</c:v>
                </c:pt>
                <c:pt idx="201">
                  <c:v>14536</c:v>
                </c:pt>
                <c:pt idx="202">
                  <c:v>14538</c:v>
                </c:pt>
                <c:pt idx="203">
                  <c:v>14593</c:v>
                </c:pt>
                <c:pt idx="204">
                  <c:v>14604</c:v>
                </c:pt>
                <c:pt idx="205">
                  <c:v>14629</c:v>
                </c:pt>
                <c:pt idx="206">
                  <c:v>14629</c:v>
                </c:pt>
                <c:pt idx="207">
                  <c:v>14629</c:v>
                </c:pt>
                <c:pt idx="208">
                  <c:v>14629</c:v>
                </c:pt>
                <c:pt idx="209">
                  <c:v>14629</c:v>
                </c:pt>
                <c:pt idx="210">
                  <c:v>14629</c:v>
                </c:pt>
                <c:pt idx="211">
                  <c:v>14629</c:v>
                </c:pt>
                <c:pt idx="212">
                  <c:v>14644</c:v>
                </c:pt>
                <c:pt idx="213">
                  <c:v>14851</c:v>
                </c:pt>
                <c:pt idx="214">
                  <c:v>14927</c:v>
                </c:pt>
                <c:pt idx="215">
                  <c:v>14935</c:v>
                </c:pt>
                <c:pt idx="216">
                  <c:v>14944</c:v>
                </c:pt>
                <c:pt idx="217">
                  <c:v>14974</c:v>
                </c:pt>
                <c:pt idx="218">
                  <c:v>14977</c:v>
                </c:pt>
                <c:pt idx="219">
                  <c:v>14983</c:v>
                </c:pt>
                <c:pt idx="220">
                  <c:v>15392</c:v>
                </c:pt>
                <c:pt idx="221">
                  <c:v>15397</c:v>
                </c:pt>
                <c:pt idx="222">
                  <c:v>15398</c:v>
                </c:pt>
                <c:pt idx="223">
                  <c:v>15414</c:v>
                </c:pt>
                <c:pt idx="224">
                  <c:v>15425</c:v>
                </c:pt>
                <c:pt idx="225">
                  <c:v>15475</c:v>
                </c:pt>
                <c:pt idx="226">
                  <c:v>15663</c:v>
                </c:pt>
                <c:pt idx="227">
                  <c:v>15781</c:v>
                </c:pt>
                <c:pt idx="228">
                  <c:v>15814</c:v>
                </c:pt>
                <c:pt idx="229">
                  <c:v>15839</c:v>
                </c:pt>
                <c:pt idx="230">
                  <c:v>15839</c:v>
                </c:pt>
                <c:pt idx="231">
                  <c:v>16176</c:v>
                </c:pt>
                <c:pt idx="232">
                  <c:v>16221</c:v>
                </c:pt>
                <c:pt idx="233">
                  <c:v>16229</c:v>
                </c:pt>
                <c:pt idx="234">
                  <c:v>16229</c:v>
                </c:pt>
                <c:pt idx="235">
                  <c:v>16262</c:v>
                </c:pt>
                <c:pt idx="236">
                  <c:v>16270</c:v>
                </c:pt>
                <c:pt idx="237">
                  <c:v>16320</c:v>
                </c:pt>
                <c:pt idx="238">
                  <c:v>16337</c:v>
                </c:pt>
                <c:pt idx="239">
                  <c:v>16592</c:v>
                </c:pt>
                <c:pt idx="240">
                  <c:v>16635</c:v>
                </c:pt>
                <c:pt idx="241">
                  <c:v>16635</c:v>
                </c:pt>
                <c:pt idx="242">
                  <c:v>16643</c:v>
                </c:pt>
                <c:pt idx="243">
                  <c:v>16660</c:v>
                </c:pt>
                <c:pt idx="244">
                  <c:v>16701</c:v>
                </c:pt>
                <c:pt idx="245">
                  <c:v>16898</c:v>
                </c:pt>
                <c:pt idx="246">
                  <c:v>17046</c:v>
                </c:pt>
                <c:pt idx="247">
                  <c:v>17073</c:v>
                </c:pt>
                <c:pt idx="248">
                  <c:v>17074</c:v>
                </c:pt>
                <c:pt idx="249">
                  <c:v>17107</c:v>
                </c:pt>
                <c:pt idx="250">
                  <c:v>17141</c:v>
                </c:pt>
                <c:pt idx="251">
                  <c:v>17147</c:v>
                </c:pt>
                <c:pt idx="252">
                  <c:v>17149</c:v>
                </c:pt>
                <c:pt idx="253">
                  <c:v>17453</c:v>
                </c:pt>
                <c:pt idx="254">
                  <c:v>17462</c:v>
                </c:pt>
                <c:pt idx="255">
                  <c:v>17480</c:v>
                </c:pt>
                <c:pt idx="256">
                  <c:v>17497</c:v>
                </c:pt>
                <c:pt idx="257">
                  <c:v>17589</c:v>
                </c:pt>
                <c:pt idx="258">
                  <c:v>17801</c:v>
                </c:pt>
                <c:pt idx="259">
                  <c:v>17828</c:v>
                </c:pt>
                <c:pt idx="260">
                  <c:v>17862</c:v>
                </c:pt>
                <c:pt idx="261">
                  <c:v>17862</c:v>
                </c:pt>
                <c:pt idx="262">
                  <c:v>17883</c:v>
                </c:pt>
                <c:pt idx="263">
                  <c:v>17884</c:v>
                </c:pt>
                <c:pt idx="264">
                  <c:v>17928</c:v>
                </c:pt>
                <c:pt idx="265">
                  <c:v>17936</c:v>
                </c:pt>
                <c:pt idx="266">
                  <c:v>17951</c:v>
                </c:pt>
                <c:pt idx="267">
                  <c:v>17953</c:v>
                </c:pt>
                <c:pt idx="268">
                  <c:v>17959</c:v>
                </c:pt>
                <c:pt idx="269">
                  <c:v>18232</c:v>
                </c:pt>
                <c:pt idx="270">
                  <c:v>18259</c:v>
                </c:pt>
                <c:pt idx="271">
                  <c:v>18299</c:v>
                </c:pt>
                <c:pt idx="272">
                  <c:v>18384</c:v>
                </c:pt>
                <c:pt idx="273">
                  <c:v>18390</c:v>
                </c:pt>
                <c:pt idx="274">
                  <c:v>18426</c:v>
                </c:pt>
                <c:pt idx="275">
                  <c:v>18629</c:v>
                </c:pt>
                <c:pt idx="276">
                  <c:v>18647</c:v>
                </c:pt>
                <c:pt idx="277">
                  <c:v>18696</c:v>
                </c:pt>
                <c:pt idx="278">
                  <c:v>18723</c:v>
                </c:pt>
                <c:pt idx="279">
                  <c:v>18762</c:v>
                </c:pt>
                <c:pt idx="280">
                  <c:v>18807</c:v>
                </c:pt>
                <c:pt idx="281">
                  <c:v>18815</c:v>
                </c:pt>
                <c:pt idx="282">
                  <c:v>18840</c:v>
                </c:pt>
                <c:pt idx="283">
                  <c:v>19012</c:v>
                </c:pt>
                <c:pt idx="284">
                  <c:v>19094</c:v>
                </c:pt>
                <c:pt idx="285">
                  <c:v>19160</c:v>
                </c:pt>
                <c:pt idx="286">
                  <c:v>19451</c:v>
                </c:pt>
                <c:pt idx="287">
                  <c:v>19492</c:v>
                </c:pt>
                <c:pt idx="288">
                  <c:v>19505</c:v>
                </c:pt>
                <c:pt idx="289">
                  <c:v>19542</c:v>
                </c:pt>
                <c:pt idx="290">
                  <c:v>19633</c:v>
                </c:pt>
                <c:pt idx="291">
                  <c:v>19667</c:v>
                </c:pt>
                <c:pt idx="292">
                  <c:v>19875</c:v>
                </c:pt>
                <c:pt idx="293">
                  <c:v>19932</c:v>
                </c:pt>
                <c:pt idx="294">
                  <c:v>19940</c:v>
                </c:pt>
                <c:pt idx="295">
                  <c:v>19941</c:v>
                </c:pt>
                <c:pt idx="296">
                  <c:v>19975</c:v>
                </c:pt>
                <c:pt idx="297">
                  <c:v>20031</c:v>
                </c:pt>
                <c:pt idx="298">
                  <c:v>20263</c:v>
                </c:pt>
                <c:pt idx="299">
                  <c:v>20364</c:v>
                </c:pt>
                <c:pt idx="300">
                  <c:v>20370</c:v>
                </c:pt>
                <c:pt idx="301">
                  <c:v>20437</c:v>
                </c:pt>
                <c:pt idx="302">
                  <c:v>20698.5</c:v>
                </c:pt>
                <c:pt idx="303">
                  <c:v>20711</c:v>
                </c:pt>
                <c:pt idx="304">
                  <c:v>20787</c:v>
                </c:pt>
                <c:pt idx="305">
                  <c:v>20804</c:v>
                </c:pt>
                <c:pt idx="306">
                  <c:v>20804</c:v>
                </c:pt>
                <c:pt idx="307">
                  <c:v>20971</c:v>
                </c:pt>
                <c:pt idx="308">
                  <c:v>21179</c:v>
                </c:pt>
                <c:pt idx="309">
                  <c:v>21179</c:v>
                </c:pt>
                <c:pt idx="310">
                  <c:v>21266</c:v>
                </c:pt>
                <c:pt idx="311">
                  <c:v>21277</c:v>
                </c:pt>
                <c:pt idx="312">
                  <c:v>21515</c:v>
                </c:pt>
                <c:pt idx="313">
                  <c:v>21633</c:v>
                </c:pt>
                <c:pt idx="314">
                  <c:v>21658</c:v>
                </c:pt>
                <c:pt idx="315">
                  <c:v>21699</c:v>
                </c:pt>
                <c:pt idx="316">
                  <c:v>21921</c:v>
                </c:pt>
                <c:pt idx="317">
                  <c:v>21949</c:v>
                </c:pt>
                <c:pt idx="318">
                  <c:v>21953</c:v>
                </c:pt>
                <c:pt idx="319">
                  <c:v>22020</c:v>
                </c:pt>
                <c:pt idx="320">
                  <c:v>22070</c:v>
                </c:pt>
                <c:pt idx="321">
                  <c:v>22543.5</c:v>
                </c:pt>
                <c:pt idx="322">
                  <c:v>22792</c:v>
                </c:pt>
                <c:pt idx="323">
                  <c:v>22804.5</c:v>
                </c:pt>
                <c:pt idx="324">
                  <c:v>22821.5</c:v>
                </c:pt>
                <c:pt idx="325">
                  <c:v>22833</c:v>
                </c:pt>
                <c:pt idx="326">
                  <c:v>22835</c:v>
                </c:pt>
                <c:pt idx="327">
                  <c:v>22843</c:v>
                </c:pt>
                <c:pt idx="328">
                  <c:v>22843</c:v>
                </c:pt>
                <c:pt idx="329">
                  <c:v>22848</c:v>
                </c:pt>
                <c:pt idx="330">
                  <c:v>22868</c:v>
                </c:pt>
                <c:pt idx="331">
                  <c:v>22870.5</c:v>
                </c:pt>
                <c:pt idx="332">
                  <c:v>23151.5</c:v>
                </c:pt>
                <c:pt idx="333">
                  <c:v>23246</c:v>
                </c:pt>
                <c:pt idx="334">
                  <c:v>23253.5</c:v>
                </c:pt>
                <c:pt idx="335">
                  <c:v>23274</c:v>
                </c:pt>
                <c:pt idx="336">
                  <c:v>23287</c:v>
                </c:pt>
                <c:pt idx="337">
                  <c:v>23289</c:v>
                </c:pt>
                <c:pt idx="338">
                  <c:v>23291</c:v>
                </c:pt>
                <c:pt idx="339">
                  <c:v>23307</c:v>
                </c:pt>
                <c:pt idx="340">
                  <c:v>23646</c:v>
                </c:pt>
                <c:pt idx="341">
                  <c:v>23661</c:v>
                </c:pt>
                <c:pt idx="342">
                  <c:v>23676</c:v>
                </c:pt>
                <c:pt idx="343">
                  <c:v>23694</c:v>
                </c:pt>
                <c:pt idx="344">
                  <c:v>23700.5</c:v>
                </c:pt>
                <c:pt idx="345">
                  <c:v>24025</c:v>
                </c:pt>
                <c:pt idx="346">
                  <c:v>24089.5</c:v>
                </c:pt>
                <c:pt idx="347">
                  <c:v>24102</c:v>
                </c:pt>
                <c:pt idx="348">
                  <c:v>24483</c:v>
                </c:pt>
                <c:pt idx="349">
                  <c:v>24488</c:v>
                </c:pt>
                <c:pt idx="350">
                  <c:v>24872</c:v>
                </c:pt>
                <c:pt idx="351">
                  <c:v>24894</c:v>
                </c:pt>
                <c:pt idx="352">
                  <c:v>24931</c:v>
                </c:pt>
                <c:pt idx="353">
                  <c:v>24945</c:v>
                </c:pt>
                <c:pt idx="354">
                  <c:v>24945</c:v>
                </c:pt>
                <c:pt idx="355">
                  <c:v>25306</c:v>
                </c:pt>
                <c:pt idx="356">
                  <c:v>25338</c:v>
                </c:pt>
                <c:pt idx="357">
                  <c:v>25379</c:v>
                </c:pt>
                <c:pt idx="358">
                  <c:v>25393</c:v>
                </c:pt>
                <c:pt idx="359">
                  <c:v>25788.5</c:v>
                </c:pt>
                <c:pt idx="360">
                  <c:v>26149</c:v>
                </c:pt>
                <c:pt idx="361">
                  <c:v>26157</c:v>
                </c:pt>
                <c:pt idx="362">
                  <c:v>26158</c:v>
                </c:pt>
                <c:pt idx="363">
                  <c:v>26178.5</c:v>
                </c:pt>
                <c:pt idx="364">
                  <c:v>26183</c:v>
                </c:pt>
                <c:pt idx="365">
                  <c:v>26183</c:v>
                </c:pt>
                <c:pt idx="366">
                  <c:v>26199</c:v>
                </c:pt>
                <c:pt idx="367">
                  <c:v>26199</c:v>
                </c:pt>
                <c:pt idx="368">
                  <c:v>26207</c:v>
                </c:pt>
                <c:pt idx="369">
                  <c:v>26247</c:v>
                </c:pt>
                <c:pt idx="370">
                  <c:v>26589</c:v>
                </c:pt>
                <c:pt idx="371">
                  <c:v>26695</c:v>
                </c:pt>
                <c:pt idx="372">
                  <c:v>27004</c:v>
                </c:pt>
                <c:pt idx="373">
                  <c:v>27076</c:v>
                </c:pt>
                <c:pt idx="374">
                  <c:v>27120</c:v>
                </c:pt>
                <c:pt idx="375">
                  <c:v>27120</c:v>
                </c:pt>
                <c:pt idx="376">
                  <c:v>27364</c:v>
                </c:pt>
                <c:pt idx="377">
                  <c:v>27408</c:v>
                </c:pt>
                <c:pt idx="378">
                  <c:v>27417</c:v>
                </c:pt>
                <c:pt idx="379">
                  <c:v>27490</c:v>
                </c:pt>
                <c:pt idx="380">
                  <c:v>27490</c:v>
                </c:pt>
                <c:pt idx="381">
                  <c:v>27490</c:v>
                </c:pt>
                <c:pt idx="382">
                  <c:v>27491</c:v>
                </c:pt>
                <c:pt idx="383">
                  <c:v>27491</c:v>
                </c:pt>
                <c:pt idx="384">
                  <c:v>27491</c:v>
                </c:pt>
                <c:pt idx="385">
                  <c:v>27524</c:v>
                </c:pt>
                <c:pt idx="386">
                  <c:v>27540</c:v>
                </c:pt>
                <c:pt idx="387">
                  <c:v>27821</c:v>
                </c:pt>
                <c:pt idx="388">
                  <c:v>27831</c:v>
                </c:pt>
                <c:pt idx="389">
                  <c:v>27905</c:v>
                </c:pt>
                <c:pt idx="390">
                  <c:v>28294</c:v>
                </c:pt>
                <c:pt idx="391">
                  <c:v>28313</c:v>
                </c:pt>
                <c:pt idx="392">
                  <c:v>28336</c:v>
                </c:pt>
                <c:pt idx="393">
                  <c:v>28647</c:v>
                </c:pt>
                <c:pt idx="394">
                  <c:v>28710</c:v>
                </c:pt>
                <c:pt idx="395">
                  <c:v>28727</c:v>
                </c:pt>
                <c:pt idx="396">
                  <c:v>28949</c:v>
                </c:pt>
                <c:pt idx="397">
                  <c:v>29064.5</c:v>
                </c:pt>
                <c:pt idx="398">
                  <c:v>29140</c:v>
                </c:pt>
                <c:pt idx="399">
                  <c:v>29150</c:v>
                </c:pt>
                <c:pt idx="400">
                  <c:v>29425</c:v>
                </c:pt>
                <c:pt idx="401">
                  <c:v>29470</c:v>
                </c:pt>
                <c:pt idx="402">
                  <c:v>29598</c:v>
                </c:pt>
              </c:numCache>
            </c:numRef>
          </c:xVal>
          <c:yVal>
            <c:numRef>
              <c:f>Active!$J$21:$J$4006</c:f>
              <c:numCache>
                <c:formatCode>General</c:formatCode>
                <c:ptCount val="3986"/>
                <c:pt idx="152">
                  <c:v>7.4589999712770805E-4</c:v>
                </c:pt>
                <c:pt idx="165">
                  <c:v>4.2934500015689991E-3</c:v>
                </c:pt>
                <c:pt idx="166">
                  <c:v>3.545999999914784E-3</c:v>
                </c:pt>
                <c:pt idx="335">
                  <c:v>-1.0051299999759067E-2</c:v>
                </c:pt>
                <c:pt idx="348">
                  <c:v>-1.3918349992309231E-2</c:v>
                </c:pt>
                <c:pt idx="357">
                  <c:v>-1.4733550000528339E-2</c:v>
                </c:pt>
                <c:pt idx="359">
                  <c:v>-1.1714324995409697E-2</c:v>
                </c:pt>
                <c:pt idx="363">
                  <c:v>-1.4019824993738439E-2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7A0-4CFF-B9F2-34267D928179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Active!$F$21:$F$4006</c:f>
              <c:numCache>
                <c:formatCode>General</c:formatCode>
                <c:ptCount val="3986"/>
                <c:pt idx="0">
                  <c:v>-9184</c:v>
                </c:pt>
                <c:pt idx="1">
                  <c:v>-7519</c:v>
                </c:pt>
                <c:pt idx="2">
                  <c:v>-7502</c:v>
                </c:pt>
                <c:pt idx="3">
                  <c:v>-7401</c:v>
                </c:pt>
                <c:pt idx="4">
                  <c:v>-7121</c:v>
                </c:pt>
                <c:pt idx="5">
                  <c:v>-7053</c:v>
                </c:pt>
                <c:pt idx="6">
                  <c:v>-7039</c:v>
                </c:pt>
                <c:pt idx="7">
                  <c:v>-7020</c:v>
                </c:pt>
                <c:pt idx="8">
                  <c:v>-6993</c:v>
                </c:pt>
                <c:pt idx="9">
                  <c:v>-6986</c:v>
                </c:pt>
                <c:pt idx="10">
                  <c:v>-6969</c:v>
                </c:pt>
                <c:pt idx="11">
                  <c:v>-6968</c:v>
                </c:pt>
                <c:pt idx="12">
                  <c:v>-6953</c:v>
                </c:pt>
                <c:pt idx="13">
                  <c:v>-6928</c:v>
                </c:pt>
                <c:pt idx="14">
                  <c:v>-6715</c:v>
                </c:pt>
                <c:pt idx="15">
                  <c:v>-6690</c:v>
                </c:pt>
                <c:pt idx="16">
                  <c:v>-6663</c:v>
                </c:pt>
                <c:pt idx="17">
                  <c:v>-6662</c:v>
                </c:pt>
                <c:pt idx="18">
                  <c:v>-6646</c:v>
                </c:pt>
                <c:pt idx="19">
                  <c:v>-6622</c:v>
                </c:pt>
                <c:pt idx="20">
                  <c:v>-6614</c:v>
                </c:pt>
                <c:pt idx="21">
                  <c:v>-6589</c:v>
                </c:pt>
                <c:pt idx="22">
                  <c:v>-5742</c:v>
                </c:pt>
                <c:pt idx="23">
                  <c:v>-5402</c:v>
                </c:pt>
                <c:pt idx="24">
                  <c:v>-4067</c:v>
                </c:pt>
                <c:pt idx="25">
                  <c:v>-3288</c:v>
                </c:pt>
                <c:pt idx="26">
                  <c:v>-3265</c:v>
                </c:pt>
                <c:pt idx="27">
                  <c:v>-3256</c:v>
                </c:pt>
                <c:pt idx="28">
                  <c:v>-804</c:v>
                </c:pt>
                <c:pt idx="29">
                  <c:v>-788</c:v>
                </c:pt>
                <c:pt idx="30">
                  <c:v>-779</c:v>
                </c:pt>
                <c:pt idx="31">
                  <c:v>-448</c:v>
                </c:pt>
                <c:pt idx="32">
                  <c:v>-422</c:v>
                </c:pt>
                <c:pt idx="33">
                  <c:v>-381</c:v>
                </c:pt>
                <c:pt idx="34">
                  <c:v>0</c:v>
                </c:pt>
                <c:pt idx="35">
                  <c:v>0</c:v>
                </c:pt>
                <c:pt idx="36">
                  <c:v>50</c:v>
                </c:pt>
                <c:pt idx="37">
                  <c:v>406</c:v>
                </c:pt>
                <c:pt idx="38">
                  <c:v>406</c:v>
                </c:pt>
                <c:pt idx="39">
                  <c:v>454</c:v>
                </c:pt>
                <c:pt idx="40">
                  <c:v>531</c:v>
                </c:pt>
                <c:pt idx="41">
                  <c:v>826</c:v>
                </c:pt>
                <c:pt idx="42">
                  <c:v>1235</c:v>
                </c:pt>
                <c:pt idx="43">
                  <c:v>1615</c:v>
                </c:pt>
                <c:pt idx="44">
                  <c:v>1667</c:v>
                </c:pt>
                <c:pt idx="45">
                  <c:v>2046</c:v>
                </c:pt>
                <c:pt idx="46">
                  <c:v>2080</c:v>
                </c:pt>
                <c:pt idx="47">
                  <c:v>2519</c:v>
                </c:pt>
                <c:pt idx="48">
                  <c:v>2578</c:v>
                </c:pt>
                <c:pt idx="49">
                  <c:v>2645</c:v>
                </c:pt>
                <c:pt idx="50">
                  <c:v>2984</c:v>
                </c:pt>
                <c:pt idx="51">
                  <c:v>7161</c:v>
                </c:pt>
                <c:pt idx="52">
                  <c:v>7170</c:v>
                </c:pt>
                <c:pt idx="53">
                  <c:v>7178</c:v>
                </c:pt>
                <c:pt idx="54">
                  <c:v>7245</c:v>
                </c:pt>
                <c:pt idx="55">
                  <c:v>7484</c:v>
                </c:pt>
                <c:pt idx="56">
                  <c:v>7485</c:v>
                </c:pt>
                <c:pt idx="57">
                  <c:v>7485</c:v>
                </c:pt>
                <c:pt idx="58">
                  <c:v>7517</c:v>
                </c:pt>
                <c:pt idx="59">
                  <c:v>7517</c:v>
                </c:pt>
                <c:pt idx="60">
                  <c:v>7534</c:v>
                </c:pt>
                <c:pt idx="61">
                  <c:v>7534</c:v>
                </c:pt>
                <c:pt idx="62">
                  <c:v>7534</c:v>
                </c:pt>
                <c:pt idx="63">
                  <c:v>7848</c:v>
                </c:pt>
                <c:pt idx="64">
                  <c:v>7857</c:v>
                </c:pt>
                <c:pt idx="65">
                  <c:v>7874</c:v>
                </c:pt>
                <c:pt idx="66">
                  <c:v>7907</c:v>
                </c:pt>
                <c:pt idx="67">
                  <c:v>7907</c:v>
                </c:pt>
                <c:pt idx="68">
                  <c:v>7907</c:v>
                </c:pt>
                <c:pt idx="69">
                  <c:v>7957</c:v>
                </c:pt>
                <c:pt idx="70">
                  <c:v>7957</c:v>
                </c:pt>
                <c:pt idx="71">
                  <c:v>7965</c:v>
                </c:pt>
                <c:pt idx="72">
                  <c:v>7965</c:v>
                </c:pt>
                <c:pt idx="73">
                  <c:v>7990</c:v>
                </c:pt>
                <c:pt idx="74">
                  <c:v>7990</c:v>
                </c:pt>
                <c:pt idx="75">
                  <c:v>7990</c:v>
                </c:pt>
                <c:pt idx="76">
                  <c:v>7990</c:v>
                </c:pt>
                <c:pt idx="77">
                  <c:v>8015</c:v>
                </c:pt>
                <c:pt idx="78">
                  <c:v>8015</c:v>
                </c:pt>
                <c:pt idx="79">
                  <c:v>8254</c:v>
                </c:pt>
                <c:pt idx="80">
                  <c:v>8363</c:v>
                </c:pt>
                <c:pt idx="81">
                  <c:v>8413</c:v>
                </c:pt>
                <c:pt idx="82">
                  <c:v>8522</c:v>
                </c:pt>
                <c:pt idx="83">
                  <c:v>8693</c:v>
                </c:pt>
                <c:pt idx="84">
                  <c:v>8694</c:v>
                </c:pt>
                <c:pt idx="85">
                  <c:v>8718</c:v>
                </c:pt>
                <c:pt idx="86">
                  <c:v>8736</c:v>
                </c:pt>
                <c:pt idx="87">
                  <c:v>8761</c:v>
                </c:pt>
                <c:pt idx="88">
                  <c:v>8786</c:v>
                </c:pt>
                <c:pt idx="89">
                  <c:v>8827</c:v>
                </c:pt>
                <c:pt idx="90">
                  <c:v>8827</c:v>
                </c:pt>
                <c:pt idx="91">
                  <c:v>8836</c:v>
                </c:pt>
                <c:pt idx="92">
                  <c:v>9091</c:v>
                </c:pt>
                <c:pt idx="93">
                  <c:v>9099</c:v>
                </c:pt>
                <c:pt idx="94">
                  <c:v>9124</c:v>
                </c:pt>
                <c:pt idx="95">
                  <c:v>9125</c:v>
                </c:pt>
                <c:pt idx="96">
                  <c:v>9150</c:v>
                </c:pt>
                <c:pt idx="97">
                  <c:v>9175</c:v>
                </c:pt>
                <c:pt idx="98">
                  <c:v>9200</c:v>
                </c:pt>
                <c:pt idx="99">
                  <c:v>9250</c:v>
                </c:pt>
                <c:pt idx="100">
                  <c:v>9250</c:v>
                </c:pt>
                <c:pt idx="101">
                  <c:v>9251</c:v>
                </c:pt>
                <c:pt idx="102">
                  <c:v>9259</c:v>
                </c:pt>
                <c:pt idx="103">
                  <c:v>9259</c:v>
                </c:pt>
                <c:pt idx="104">
                  <c:v>9539</c:v>
                </c:pt>
                <c:pt idx="105">
                  <c:v>9547</c:v>
                </c:pt>
                <c:pt idx="106">
                  <c:v>9549</c:v>
                </c:pt>
                <c:pt idx="107">
                  <c:v>9572</c:v>
                </c:pt>
                <c:pt idx="108">
                  <c:v>9573</c:v>
                </c:pt>
                <c:pt idx="109">
                  <c:v>9573</c:v>
                </c:pt>
                <c:pt idx="110">
                  <c:v>9648</c:v>
                </c:pt>
                <c:pt idx="111">
                  <c:v>9945</c:v>
                </c:pt>
                <c:pt idx="112">
                  <c:v>9953</c:v>
                </c:pt>
                <c:pt idx="113">
                  <c:v>9954</c:v>
                </c:pt>
                <c:pt idx="114">
                  <c:v>9954</c:v>
                </c:pt>
                <c:pt idx="115">
                  <c:v>9987</c:v>
                </c:pt>
                <c:pt idx="116">
                  <c:v>9998.5</c:v>
                </c:pt>
                <c:pt idx="117">
                  <c:v>10020</c:v>
                </c:pt>
                <c:pt idx="118">
                  <c:v>10037</c:v>
                </c:pt>
                <c:pt idx="119">
                  <c:v>10054</c:v>
                </c:pt>
                <c:pt idx="120">
                  <c:v>10068</c:v>
                </c:pt>
                <c:pt idx="121">
                  <c:v>10079</c:v>
                </c:pt>
                <c:pt idx="122">
                  <c:v>10096</c:v>
                </c:pt>
                <c:pt idx="123">
                  <c:v>10209</c:v>
                </c:pt>
                <c:pt idx="124">
                  <c:v>10209</c:v>
                </c:pt>
                <c:pt idx="125">
                  <c:v>10317</c:v>
                </c:pt>
                <c:pt idx="126">
                  <c:v>10382</c:v>
                </c:pt>
                <c:pt idx="127">
                  <c:v>10382</c:v>
                </c:pt>
                <c:pt idx="128">
                  <c:v>10401</c:v>
                </c:pt>
                <c:pt idx="129">
                  <c:v>10748</c:v>
                </c:pt>
                <c:pt idx="130">
                  <c:v>10792</c:v>
                </c:pt>
                <c:pt idx="131">
                  <c:v>10833</c:v>
                </c:pt>
                <c:pt idx="132">
                  <c:v>10841</c:v>
                </c:pt>
                <c:pt idx="133">
                  <c:v>10872</c:v>
                </c:pt>
                <c:pt idx="134">
                  <c:v>10883</c:v>
                </c:pt>
                <c:pt idx="135">
                  <c:v>10925</c:v>
                </c:pt>
                <c:pt idx="136">
                  <c:v>10950</c:v>
                </c:pt>
                <c:pt idx="137">
                  <c:v>11188</c:v>
                </c:pt>
                <c:pt idx="138">
                  <c:v>11197</c:v>
                </c:pt>
                <c:pt idx="139">
                  <c:v>11230</c:v>
                </c:pt>
                <c:pt idx="140">
                  <c:v>11247</c:v>
                </c:pt>
                <c:pt idx="141">
                  <c:v>11617</c:v>
                </c:pt>
                <c:pt idx="142">
                  <c:v>11653</c:v>
                </c:pt>
                <c:pt idx="143">
                  <c:v>11670</c:v>
                </c:pt>
                <c:pt idx="144">
                  <c:v>11670</c:v>
                </c:pt>
                <c:pt idx="145">
                  <c:v>11762</c:v>
                </c:pt>
                <c:pt idx="146">
                  <c:v>11779</c:v>
                </c:pt>
                <c:pt idx="147">
                  <c:v>11917</c:v>
                </c:pt>
                <c:pt idx="148">
                  <c:v>11933</c:v>
                </c:pt>
                <c:pt idx="149">
                  <c:v>11958</c:v>
                </c:pt>
                <c:pt idx="150">
                  <c:v>12009</c:v>
                </c:pt>
                <c:pt idx="151">
                  <c:v>12009</c:v>
                </c:pt>
                <c:pt idx="152">
                  <c:v>12018</c:v>
                </c:pt>
                <c:pt idx="153">
                  <c:v>12076</c:v>
                </c:pt>
                <c:pt idx="154">
                  <c:v>12092</c:v>
                </c:pt>
                <c:pt idx="155">
                  <c:v>12093</c:v>
                </c:pt>
                <c:pt idx="156">
                  <c:v>12093</c:v>
                </c:pt>
                <c:pt idx="157">
                  <c:v>12115</c:v>
                </c:pt>
                <c:pt idx="158">
                  <c:v>12415</c:v>
                </c:pt>
                <c:pt idx="159">
                  <c:v>12497</c:v>
                </c:pt>
                <c:pt idx="160">
                  <c:v>12523</c:v>
                </c:pt>
                <c:pt idx="161">
                  <c:v>12565</c:v>
                </c:pt>
                <c:pt idx="162">
                  <c:v>12599</c:v>
                </c:pt>
                <c:pt idx="163">
                  <c:v>12616</c:v>
                </c:pt>
                <c:pt idx="164">
                  <c:v>12897</c:v>
                </c:pt>
                <c:pt idx="165">
                  <c:v>12919</c:v>
                </c:pt>
                <c:pt idx="166">
                  <c:v>12920</c:v>
                </c:pt>
                <c:pt idx="167">
                  <c:v>12922</c:v>
                </c:pt>
                <c:pt idx="168">
                  <c:v>13005</c:v>
                </c:pt>
                <c:pt idx="169">
                  <c:v>13047</c:v>
                </c:pt>
                <c:pt idx="170">
                  <c:v>13227</c:v>
                </c:pt>
                <c:pt idx="171">
                  <c:v>13235</c:v>
                </c:pt>
                <c:pt idx="172">
                  <c:v>13278</c:v>
                </c:pt>
                <c:pt idx="173">
                  <c:v>13320</c:v>
                </c:pt>
                <c:pt idx="174">
                  <c:v>13328</c:v>
                </c:pt>
                <c:pt idx="175">
                  <c:v>13344</c:v>
                </c:pt>
                <c:pt idx="176">
                  <c:v>13345</c:v>
                </c:pt>
                <c:pt idx="177">
                  <c:v>13369</c:v>
                </c:pt>
                <c:pt idx="178">
                  <c:v>13369</c:v>
                </c:pt>
                <c:pt idx="179">
                  <c:v>13394</c:v>
                </c:pt>
                <c:pt idx="180">
                  <c:v>13395</c:v>
                </c:pt>
                <c:pt idx="181">
                  <c:v>13428</c:v>
                </c:pt>
                <c:pt idx="182">
                  <c:v>13734</c:v>
                </c:pt>
                <c:pt idx="183">
                  <c:v>13734</c:v>
                </c:pt>
                <c:pt idx="184">
                  <c:v>13757</c:v>
                </c:pt>
                <c:pt idx="185">
                  <c:v>13759</c:v>
                </c:pt>
                <c:pt idx="186">
                  <c:v>13765</c:v>
                </c:pt>
                <c:pt idx="187">
                  <c:v>13784</c:v>
                </c:pt>
                <c:pt idx="188">
                  <c:v>13792</c:v>
                </c:pt>
                <c:pt idx="189">
                  <c:v>13792</c:v>
                </c:pt>
                <c:pt idx="190">
                  <c:v>13800</c:v>
                </c:pt>
                <c:pt idx="191">
                  <c:v>13800</c:v>
                </c:pt>
                <c:pt idx="192">
                  <c:v>13800</c:v>
                </c:pt>
                <c:pt idx="193">
                  <c:v>13800</c:v>
                </c:pt>
                <c:pt idx="194">
                  <c:v>13800</c:v>
                </c:pt>
                <c:pt idx="195">
                  <c:v>13806</c:v>
                </c:pt>
                <c:pt idx="196">
                  <c:v>13825</c:v>
                </c:pt>
                <c:pt idx="197">
                  <c:v>13859</c:v>
                </c:pt>
                <c:pt idx="198">
                  <c:v>14123</c:v>
                </c:pt>
                <c:pt idx="199">
                  <c:v>14123</c:v>
                </c:pt>
                <c:pt idx="200">
                  <c:v>14190</c:v>
                </c:pt>
                <c:pt idx="201">
                  <c:v>14536</c:v>
                </c:pt>
                <c:pt idx="202">
                  <c:v>14538</c:v>
                </c:pt>
                <c:pt idx="203">
                  <c:v>14593</c:v>
                </c:pt>
                <c:pt idx="204">
                  <c:v>14604</c:v>
                </c:pt>
                <c:pt idx="205">
                  <c:v>14629</c:v>
                </c:pt>
                <c:pt idx="206">
                  <c:v>14629</c:v>
                </c:pt>
                <c:pt idx="207">
                  <c:v>14629</c:v>
                </c:pt>
                <c:pt idx="208">
                  <c:v>14629</c:v>
                </c:pt>
                <c:pt idx="209">
                  <c:v>14629</c:v>
                </c:pt>
                <c:pt idx="210">
                  <c:v>14629</c:v>
                </c:pt>
                <c:pt idx="211">
                  <c:v>14629</c:v>
                </c:pt>
                <c:pt idx="212">
                  <c:v>14644</c:v>
                </c:pt>
                <c:pt idx="213">
                  <c:v>14851</c:v>
                </c:pt>
                <c:pt idx="214">
                  <c:v>14927</c:v>
                </c:pt>
                <c:pt idx="215">
                  <c:v>14935</c:v>
                </c:pt>
                <c:pt idx="216">
                  <c:v>14944</c:v>
                </c:pt>
                <c:pt idx="217">
                  <c:v>14974</c:v>
                </c:pt>
                <c:pt idx="218">
                  <c:v>14977</c:v>
                </c:pt>
                <c:pt idx="219">
                  <c:v>14983</c:v>
                </c:pt>
                <c:pt idx="220">
                  <c:v>15392</c:v>
                </c:pt>
                <c:pt idx="221">
                  <c:v>15397</c:v>
                </c:pt>
                <c:pt idx="222">
                  <c:v>15398</c:v>
                </c:pt>
                <c:pt idx="223">
                  <c:v>15414</c:v>
                </c:pt>
                <c:pt idx="224">
                  <c:v>15425</c:v>
                </c:pt>
                <c:pt idx="225">
                  <c:v>15475</c:v>
                </c:pt>
                <c:pt idx="226">
                  <c:v>15663</c:v>
                </c:pt>
                <c:pt idx="227">
                  <c:v>15781</c:v>
                </c:pt>
                <c:pt idx="228">
                  <c:v>15814</c:v>
                </c:pt>
                <c:pt idx="229">
                  <c:v>15839</c:v>
                </c:pt>
                <c:pt idx="230">
                  <c:v>15839</c:v>
                </c:pt>
                <c:pt idx="231">
                  <c:v>16176</c:v>
                </c:pt>
                <c:pt idx="232">
                  <c:v>16221</c:v>
                </c:pt>
                <c:pt idx="233">
                  <c:v>16229</c:v>
                </c:pt>
                <c:pt idx="234">
                  <c:v>16229</c:v>
                </c:pt>
                <c:pt idx="235">
                  <c:v>16262</c:v>
                </c:pt>
                <c:pt idx="236">
                  <c:v>16270</c:v>
                </c:pt>
                <c:pt idx="237">
                  <c:v>16320</c:v>
                </c:pt>
                <c:pt idx="238">
                  <c:v>16337</c:v>
                </c:pt>
                <c:pt idx="239">
                  <c:v>16592</c:v>
                </c:pt>
                <c:pt idx="240">
                  <c:v>16635</c:v>
                </c:pt>
                <c:pt idx="241">
                  <c:v>16635</c:v>
                </c:pt>
                <c:pt idx="242">
                  <c:v>16643</c:v>
                </c:pt>
                <c:pt idx="243">
                  <c:v>16660</c:v>
                </c:pt>
                <c:pt idx="244">
                  <c:v>16701</c:v>
                </c:pt>
                <c:pt idx="245">
                  <c:v>16898</c:v>
                </c:pt>
                <c:pt idx="246">
                  <c:v>17046</c:v>
                </c:pt>
                <c:pt idx="247">
                  <c:v>17073</c:v>
                </c:pt>
                <c:pt idx="248">
                  <c:v>17074</c:v>
                </c:pt>
                <c:pt idx="249">
                  <c:v>17107</c:v>
                </c:pt>
                <c:pt idx="250">
                  <c:v>17141</c:v>
                </c:pt>
                <c:pt idx="251">
                  <c:v>17147</c:v>
                </c:pt>
                <c:pt idx="252">
                  <c:v>17149</c:v>
                </c:pt>
                <c:pt idx="253">
                  <c:v>17453</c:v>
                </c:pt>
                <c:pt idx="254">
                  <c:v>17462</c:v>
                </c:pt>
                <c:pt idx="255">
                  <c:v>17480</c:v>
                </c:pt>
                <c:pt idx="256">
                  <c:v>17497</c:v>
                </c:pt>
                <c:pt idx="257">
                  <c:v>17589</c:v>
                </c:pt>
                <c:pt idx="258">
                  <c:v>17801</c:v>
                </c:pt>
                <c:pt idx="259">
                  <c:v>17828</c:v>
                </c:pt>
                <c:pt idx="260">
                  <c:v>17862</c:v>
                </c:pt>
                <c:pt idx="261">
                  <c:v>17862</c:v>
                </c:pt>
                <c:pt idx="262">
                  <c:v>17883</c:v>
                </c:pt>
                <c:pt idx="263">
                  <c:v>17884</c:v>
                </c:pt>
                <c:pt idx="264">
                  <c:v>17928</c:v>
                </c:pt>
                <c:pt idx="265">
                  <c:v>17936</c:v>
                </c:pt>
                <c:pt idx="266">
                  <c:v>17951</c:v>
                </c:pt>
                <c:pt idx="267">
                  <c:v>17953</c:v>
                </c:pt>
                <c:pt idx="268">
                  <c:v>17959</c:v>
                </c:pt>
                <c:pt idx="269">
                  <c:v>18232</c:v>
                </c:pt>
                <c:pt idx="270">
                  <c:v>18259</c:v>
                </c:pt>
                <c:pt idx="271">
                  <c:v>18299</c:v>
                </c:pt>
                <c:pt idx="272">
                  <c:v>18384</c:v>
                </c:pt>
                <c:pt idx="273">
                  <c:v>18390</c:v>
                </c:pt>
                <c:pt idx="274">
                  <c:v>18426</c:v>
                </c:pt>
                <c:pt idx="275">
                  <c:v>18629</c:v>
                </c:pt>
                <c:pt idx="276">
                  <c:v>18647</c:v>
                </c:pt>
                <c:pt idx="277">
                  <c:v>18696</c:v>
                </c:pt>
                <c:pt idx="278">
                  <c:v>18723</c:v>
                </c:pt>
                <c:pt idx="279">
                  <c:v>18762</c:v>
                </c:pt>
                <c:pt idx="280">
                  <c:v>18807</c:v>
                </c:pt>
                <c:pt idx="281">
                  <c:v>18815</c:v>
                </c:pt>
                <c:pt idx="282">
                  <c:v>18840</c:v>
                </c:pt>
                <c:pt idx="283">
                  <c:v>19012</c:v>
                </c:pt>
                <c:pt idx="284">
                  <c:v>19094</c:v>
                </c:pt>
                <c:pt idx="285">
                  <c:v>19160</c:v>
                </c:pt>
                <c:pt idx="286">
                  <c:v>19451</c:v>
                </c:pt>
                <c:pt idx="287">
                  <c:v>19492</c:v>
                </c:pt>
                <c:pt idx="288">
                  <c:v>19505</c:v>
                </c:pt>
                <c:pt idx="289">
                  <c:v>19542</c:v>
                </c:pt>
                <c:pt idx="290">
                  <c:v>19633</c:v>
                </c:pt>
                <c:pt idx="291">
                  <c:v>19667</c:v>
                </c:pt>
                <c:pt idx="292">
                  <c:v>19875</c:v>
                </c:pt>
                <c:pt idx="293">
                  <c:v>19932</c:v>
                </c:pt>
                <c:pt idx="294">
                  <c:v>19940</c:v>
                </c:pt>
                <c:pt idx="295">
                  <c:v>19941</c:v>
                </c:pt>
                <c:pt idx="296">
                  <c:v>19975</c:v>
                </c:pt>
                <c:pt idx="297">
                  <c:v>20031</c:v>
                </c:pt>
                <c:pt idx="298">
                  <c:v>20263</c:v>
                </c:pt>
                <c:pt idx="299">
                  <c:v>20364</c:v>
                </c:pt>
                <c:pt idx="300">
                  <c:v>20370</c:v>
                </c:pt>
                <c:pt idx="301">
                  <c:v>20437</c:v>
                </c:pt>
                <c:pt idx="302">
                  <c:v>20698.5</c:v>
                </c:pt>
                <c:pt idx="303">
                  <c:v>20711</c:v>
                </c:pt>
                <c:pt idx="304">
                  <c:v>20787</c:v>
                </c:pt>
                <c:pt idx="305">
                  <c:v>20804</c:v>
                </c:pt>
                <c:pt idx="306">
                  <c:v>20804</c:v>
                </c:pt>
                <c:pt idx="307">
                  <c:v>20971</c:v>
                </c:pt>
                <c:pt idx="308">
                  <c:v>21179</c:v>
                </c:pt>
                <c:pt idx="309">
                  <c:v>21179</c:v>
                </c:pt>
                <c:pt idx="310">
                  <c:v>21266</c:v>
                </c:pt>
                <c:pt idx="311">
                  <c:v>21277</c:v>
                </c:pt>
                <c:pt idx="312">
                  <c:v>21515</c:v>
                </c:pt>
                <c:pt idx="313">
                  <c:v>21633</c:v>
                </c:pt>
                <c:pt idx="314">
                  <c:v>21658</c:v>
                </c:pt>
                <c:pt idx="315">
                  <c:v>21699</c:v>
                </c:pt>
                <c:pt idx="316">
                  <c:v>21921</c:v>
                </c:pt>
                <c:pt idx="317">
                  <c:v>21949</c:v>
                </c:pt>
                <c:pt idx="318">
                  <c:v>21953</c:v>
                </c:pt>
                <c:pt idx="319">
                  <c:v>22020</c:v>
                </c:pt>
                <c:pt idx="320">
                  <c:v>22070</c:v>
                </c:pt>
                <c:pt idx="321">
                  <c:v>22543.5</c:v>
                </c:pt>
                <c:pt idx="322">
                  <c:v>22792</c:v>
                </c:pt>
                <c:pt idx="323">
                  <c:v>22804.5</c:v>
                </c:pt>
                <c:pt idx="324">
                  <c:v>22821.5</c:v>
                </c:pt>
                <c:pt idx="325">
                  <c:v>22833</c:v>
                </c:pt>
                <c:pt idx="326">
                  <c:v>22835</c:v>
                </c:pt>
                <c:pt idx="327">
                  <c:v>22843</c:v>
                </c:pt>
                <c:pt idx="328">
                  <c:v>22843</c:v>
                </c:pt>
                <c:pt idx="329">
                  <c:v>22848</c:v>
                </c:pt>
                <c:pt idx="330">
                  <c:v>22868</c:v>
                </c:pt>
                <c:pt idx="331">
                  <c:v>22870.5</c:v>
                </c:pt>
                <c:pt idx="332">
                  <c:v>23151.5</c:v>
                </c:pt>
                <c:pt idx="333">
                  <c:v>23246</c:v>
                </c:pt>
                <c:pt idx="334">
                  <c:v>23253.5</c:v>
                </c:pt>
                <c:pt idx="335">
                  <c:v>23274</c:v>
                </c:pt>
                <c:pt idx="336">
                  <c:v>23287</c:v>
                </c:pt>
                <c:pt idx="337">
                  <c:v>23289</c:v>
                </c:pt>
                <c:pt idx="338">
                  <c:v>23291</c:v>
                </c:pt>
                <c:pt idx="339">
                  <c:v>23307</c:v>
                </c:pt>
                <c:pt idx="340">
                  <c:v>23646</c:v>
                </c:pt>
                <c:pt idx="341">
                  <c:v>23661</c:v>
                </c:pt>
                <c:pt idx="342">
                  <c:v>23676</c:v>
                </c:pt>
                <c:pt idx="343">
                  <c:v>23694</c:v>
                </c:pt>
                <c:pt idx="344">
                  <c:v>23700.5</c:v>
                </c:pt>
                <c:pt idx="345">
                  <c:v>24025</c:v>
                </c:pt>
                <c:pt idx="346">
                  <c:v>24089.5</c:v>
                </c:pt>
                <c:pt idx="347">
                  <c:v>24102</c:v>
                </c:pt>
                <c:pt idx="348">
                  <c:v>24483</c:v>
                </c:pt>
                <c:pt idx="349">
                  <c:v>24488</c:v>
                </c:pt>
                <c:pt idx="350">
                  <c:v>24872</c:v>
                </c:pt>
                <c:pt idx="351">
                  <c:v>24894</c:v>
                </c:pt>
                <c:pt idx="352">
                  <c:v>24931</c:v>
                </c:pt>
                <c:pt idx="353">
                  <c:v>24945</c:v>
                </c:pt>
                <c:pt idx="354">
                  <c:v>24945</c:v>
                </c:pt>
                <c:pt idx="355">
                  <c:v>25306</c:v>
                </c:pt>
                <c:pt idx="356">
                  <c:v>25338</c:v>
                </c:pt>
                <c:pt idx="357">
                  <c:v>25379</c:v>
                </c:pt>
                <c:pt idx="358">
                  <c:v>25393</c:v>
                </c:pt>
                <c:pt idx="359">
                  <c:v>25788.5</c:v>
                </c:pt>
                <c:pt idx="360">
                  <c:v>26149</c:v>
                </c:pt>
                <c:pt idx="361">
                  <c:v>26157</c:v>
                </c:pt>
                <c:pt idx="362">
                  <c:v>26158</c:v>
                </c:pt>
                <c:pt idx="363">
                  <c:v>26178.5</c:v>
                </c:pt>
                <c:pt idx="364">
                  <c:v>26183</c:v>
                </c:pt>
                <c:pt idx="365">
                  <c:v>26183</c:v>
                </c:pt>
                <c:pt idx="366">
                  <c:v>26199</c:v>
                </c:pt>
                <c:pt idx="367">
                  <c:v>26199</c:v>
                </c:pt>
                <c:pt idx="368">
                  <c:v>26207</c:v>
                </c:pt>
                <c:pt idx="369">
                  <c:v>26247</c:v>
                </c:pt>
                <c:pt idx="370">
                  <c:v>26589</c:v>
                </c:pt>
                <c:pt idx="371">
                  <c:v>26695</c:v>
                </c:pt>
                <c:pt idx="372">
                  <c:v>27004</c:v>
                </c:pt>
                <c:pt idx="373">
                  <c:v>27076</c:v>
                </c:pt>
                <c:pt idx="374">
                  <c:v>27120</c:v>
                </c:pt>
                <c:pt idx="375">
                  <c:v>27120</c:v>
                </c:pt>
                <c:pt idx="376">
                  <c:v>27364</c:v>
                </c:pt>
                <c:pt idx="377">
                  <c:v>27408</c:v>
                </c:pt>
                <c:pt idx="378">
                  <c:v>27417</c:v>
                </c:pt>
                <c:pt idx="379">
                  <c:v>27490</c:v>
                </c:pt>
                <c:pt idx="380">
                  <c:v>27490</c:v>
                </c:pt>
                <c:pt idx="381">
                  <c:v>27490</c:v>
                </c:pt>
                <c:pt idx="382">
                  <c:v>27491</c:v>
                </c:pt>
                <c:pt idx="383">
                  <c:v>27491</c:v>
                </c:pt>
                <c:pt idx="384">
                  <c:v>27491</c:v>
                </c:pt>
                <c:pt idx="385">
                  <c:v>27524</c:v>
                </c:pt>
                <c:pt idx="386">
                  <c:v>27540</c:v>
                </c:pt>
                <c:pt idx="387">
                  <c:v>27821</c:v>
                </c:pt>
                <c:pt idx="388">
                  <c:v>27831</c:v>
                </c:pt>
                <c:pt idx="389">
                  <c:v>27905</c:v>
                </c:pt>
                <c:pt idx="390">
                  <c:v>28294</c:v>
                </c:pt>
                <c:pt idx="391">
                  <c:v>28313</c:v>
                </c:pt>
                <c:pt idx="392">
                  <c:v>28336</c:v>
                </c:pt>
                <c:pt idx="393">
                  <c:v>28647</c:v>
                </c:pt>
                <c:pt idx="394">
                  <c:v>28710</c:v>
                </c:pt>
                <c:pt idx="395">
                  <c:v>28727</c:v>
                </c:pt>
                <c:pt idx="396">
                  <c:v>28949</c:v>
                </c:pt>
                <c:pt idx="397">
                  <c:v>29064.5</c:v>
                </c:pt>
                <c:pt idx="398">
                  <c:v>29140</c:v>
                </c:pt>
                <c:pt idx="399">
                  <c:v>29150</c:v>
                </c:pt>
                <c:pt idx="400">
                  <c:v>29425</c:v>
                </c:pt>
                <c:pt idx="401">
                  <c:v>29470</c:v>
                </c:pt>
                <c:pt idx="402">
                  <c:v>29598</c:v>
                </c:pt>
              </c:numCache>
            </c:numRef>
          </c:xVal>
          <c:yVal>
            <c:numRef>
              <c:f>Active!$K$21:$K$4006</c:f>
              <c:numCache>
                <c:formatCode>General</c:formatCode>
                <c:ptCount val="3986"/>
                <c:pt idx="308">
                  <c:v>5.4564500023843721E-3</c:v>
                </c:pt>
                <c:pt idx="309">
                  <c:v>6.3564500014763325E-3</c:v>
                </c:pt>
                <c:pt idx="310">
                  <c:v>4.7283000021707267E-3</c:v>
                </c:pt>
                <c:pt idx="311">
                  <c:v>4.8063499998534098E-3</c:v>
                </c:pt>
                <c:pt idx="312">
                  <c:v>-1.3867500019841827E-3</c:v>
                </c:pt>
                <c:pt idx="313">
                  <c:v>1.764150001690723E-3</c:v>
                </c:pt>
                <c:pt idx="314">
                  <c:v>1.4279000024544075E-3</c:v>
                </c:pt>
                <c:pt idx="316">
                  <c:v>-1.6414499987149611E-3</c:v>
                </c:pt>
                <c:pt idx="317">
                  <c:v>-1.5800500041223131E-3</c:v>
                </c:pt>
                <c:pt idx="318">
                  <c:v>-1.3698500042664818E-3</c:v>
                </c:pt>
                <c:pt idx="319">
                  <c:v>-1.9489999976940453E-3</c:v>
                </c:pt>
                <c:pt idx="320">
                  <c:v>-3.1214999980875291E-3</c:v>
                </c:pt>
                <c:pt idx="321">
                  <c:v>-6.1390749979182146E-3</c:v>
                </c:pt>
                <c:pt idx="322">
                  <c:v>-8.1804000001284294E-3</c:v>
                </c:pt>
                <c:pt idx="323">
                  <c:v>-5.823525003506802E-3</c:v>
                </c:pt>
                <c:pt idx="324">
                  <c:v>-8.3301749982638285E-3</c:v>
                </c:pt>
                <c:pt idx="325">
                  <c:v>-8.4258499991847202E-3</c:v>
                </c:pt>
                <c:pt idx="326">
                  <c:v>-8.5207499942043796E-3</c:v>
                </c:pt>
                <c:pt idx="327">
                  <c:v>-8.5303500018198974E-3</c:v>
                </c:pt>
                <c:pt idx="328">
                  <c:v>-7.2103499987861142E-3</c:v>
                </c:pt>
                <c:pt idx="329">
                  <c:v>-8.637599996291101E-3</c:v>
                </c:pt>
                <c:pt idx="330">
                  <c:v>-7.4066000015591271E-3</c:v>
                </c:pt>
                <c:pt idx="331">
                  <c:v>-8.1552250048844144E-3</c:v>
                </c:pt>
                <c:pt idx="332">
                  <c:v>-1.1888675006048288E-2</c:v>
                </c:pt>
                <c:pt idx="333">
                  <c:v>-9.7227000005659647E-3</c:v>
                </c:pt>
                <c:pt idx="334">
                  <c:v>-9.518575003312435E-3</c:v>
                </c:pt>
                <c:pt idx="336">
                  <c:v>-1.0868150005990174E-2</c:v>
                </c:pt>
                <c:pt idx="337">
                  <c:v>-9.7630500022205524E-3</c:v>
                </c:pt>
                <c:pt idx="338">
                  <c:v>-7.9579499943065457E-3</c:v>
                </c:pt>
                <c:pt idx="339">
                  <c:v>-9.9171499969088472E-3</c:v>
                </c:pt>
                <c:pt idx="340">
                  <c:v>-1.2102699998649769E-2</c:v>
                </c:pt>
                <c:pt idx="341">
                  <c:v>-1.1514450008689892E-2</c:v>
                </c:pt>
                <c:pt idx="342">
                  <c:v>-9.1262000059941784E-3</c:v>
                </c:pt>
                <c:pt idx="343">
                  <c:v>-1.1180299996340182E-2</c:v>
                </c:pt>
                <c:pt idx="344">
                  <c:v>-1.1038725002435967E-2</c:v>
                </c:pt>
                <c:pt idx="345">
                  <c:v>-1.2786250001227017E-2</c:v>
                </c:pt>
                <c:pt idx="346">
                  <c:v>-9.0967749929404818E-3</c:v>
                </c:pt>
                <c:pt idx="347">
                  <c:v>-1.3139900001988281E-2</c:v>
                </c:pt>
                <c:pt idx="349">
                  <c:v>-1.4055599996936508E-2</c:v>
                </c:pt>
                <c:pt idx="350">
                  <c:v>-1.4976399994338863E-2</c:v>
                </c:pt>
                <c:pt idx="351">
                  <c:v>-1.3920299999881536E-2</c:v>
                </c:pt>
                <c:pt idx="352">
                  <c:v>-1.4615950000006706E-2</c:v>
                </c:pt>
                <c:pt idx="353">
                  <c:v>-1.4840249998087529E-2</c:v>
                </c:pt>
                <c:pt idx="354">
                  <c:v>-1.4740250000613742E-2</c:v>
                </c:pt>
                <c:pt idx="355">
                  <c:v>-1.466969999455614E-2</c:v>
                </c:pt>
                <c:pt idx="356">
                  <c:v>-1.5108100000361446E-2</c:v>
                </c:pt>
                <c:pt idx="358">
                  <c:v>-1.4197850003256463E-2</c:v>
                </c:pt>
                <c:pt idx="360">
                  <c:v>-1.3070050001260825E-2</c:v>
                </c:pt>
                <c:pt idx="361">
                  <c:v>-1.2749649999022949E-2</c:v>
                </c:pt>
                <c:pt idx="362">
                  <c:v>-1.2897100001282524E-2</c:v>
                </c:pt>
                <c:pt idx="364">
                  <c:v>-1.2353350000921637E-2</c:v>
                </c:pt>
                <c:pt idx="365">
                  <c:v>-1.2293350002437364E-2</c:v>
                </c:pt>
                <c:pt idx="366">
                  <c:v>-1.251254999806406E-2</c:v>
                </c:pt>
                <c:pt idx="367">
                  <c:v>-1.2402549997204915E-2</c:v>
                </c:pt>
                <c:pt idx="368">
                  <c:v>-1.2322150003456045E-2</c:v>
                </c:pt>
                <c:pt idx="369">
                  <c:v>-1.1820150000858121E-2</c:v>
                </c:pt>
                <c:pt idx="370">
                  <c:v>-1.204804999724729E-2</c:v>
                </c:pt>
                <c:pt idx="371">
                  <c:v>-1.1577750003198162E-2</c:v>
                </c:pt>
                <c:pt idx="372">
                  <c:v>-1.1739800000214018E-2</c:v>
                </c:pt>
                <c:pt idx="373">
                  <c:v>-1.0756200004834682E-2</c:v>
                </c:pt>
                <c:pt idx="374">
                  <c:v>-1.0663999884855002E-2</c:v>
                </c:pt>
                <c:pt idx="375">
                  <c:v>-1.0653999808710068E-2</c:v>
                </c:pt>
                <c:pt idx="376">
                  <c:v>-1.0721800004830584E-2</c:v>
                </c:pt>
                <c:pt idx="377">
                  <c:v>-1.1909599998034537E-2</c:v>
                </c:pt>
                <c:pt idx="378">
                  <c:v>-1.1136649998661596E-2</c:v>
                </c:pt>
                <c:pt idx="379">
                  <c:v>-1.4200500001606997E-2</c:v>
                </c:pt>
                <c:pt idx="380">
                  <c:v>-1.4200500001606997E-2</c:v>
                </c:pt>
                <c:pt idx="381">
                  <c:v>-1.4000499999383464E-2</c:v>
                </c:pt>
                <c:pt idx="382">
                  <c:v>-1.4347949996590614E-2</c:v>
                </c:pt>
                <c:pt idx="383">
                  <c:v>-1.4147949994367082E-2</c:v>
                </c:pt>
                <c:pt idx="384">
                  <c:v>-1.3647949999722186E-2</c:v>
                </c:pt>
                <c:pt idx="385">
                  <c:v>-1.2013800005661324E-2</c:v>
                </c:pt>
                <c:pt idx="386">
                  <c:v>-1.2872999999672174E-2</c:v>
                </c:pt>
                <c:pt idx="387">
                  <c:v>-1.1906450003152713E-2</c:v>
                </c:pt>
                <c:pt idx="388">
                  <c:v>-1.158094999846071E-2</c:v>
                </c:pt>
                <c:pt idx="389">
                  <c:v>-1.1692250001942739E-2</c:v>
                </c:pt>
                <c:pt idx="390">
                  <c:v>-1.0950299998512492E-2</c:v>
                </c:pt>
                <c:pt idx="391">
                  <c:v>-1.1151849997986574E-2</c:v>
                </c:pt>
                <c:pt idx="392">
                  <c:v>-1.0843199997907504E-2</c:v>
                </c:pt>
                <c:pt idx="394">
                  <c:v>-9.5895000049495138E-3</c:v>
                </c:pt>
                <c:pt idx="395">
                  <c:v>-9.896149997075554E-3</c:v>
                </c:pt>
                <c:pt idx="396">
                  <c:v>-2.0300500036682934E-3</c:v>
                </c:pt>
                <c:pt idx="397">
                  <c:v>-6.7905249961768277E-3</c:v>
                </c:pt>
                <c:pt idx="398">
                  <c:v>-7.6929999922867864E-3</c:v>
                </c:pt>
                <c:pt idx="399">
                  <c:v>-8.067500006291084E-3</c:v>
                </c:pt>
                <c:pt idx="400">
                  <c:v>-6.6062499972758815E-3</c:v>
                </c:pt>
                <c:pt idx="401">
                  <c:v>-6.9514999995590188E-3</c:v>
                </c:pt>
                <c:pt idx="402">
                  <c:v>-6.325099995592609E-3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7A0-4CFF-B9F2-34267D92817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Active!$F$21:$F$4006</c:f>
              <c:numCache>
                <c:formatCode>General</c:formatCode>
                <c:ptCount val="3986"/>
                <c:pt idx="0">
                  <c:v>-9184</c:v>
                </c:pt>
                <c:pt idx="1">
                  <c:v>-7519</c:v>
                </c:pt>
                <c:pt idx="2">
                  <c:v>-7502</c:v>
                </c:pt>
                <c:pt idx="3">
                  <c:v>-7401</c:v>
                </c:pt>
                <c:pt idx="4">
                  <c:v>-7121</c:v>
                </c:pt>
                <c:pt idx="5">
                  <c:v>-7053</c:v>
                </c:pt>
                <c:pt idx="6">
                  <c:v>-7039</c:v>
                </c:pt>
                <c:pt idx="7">
                  <c:v>-7020</c:v>
                </c:pt>
                <c:pt idx="8">
                  <c:v>-6993</c:v>
                </c:pt>
                <c:pt idx="9">
                  <c:v>-6986</c:v>
                </c:pt>
                <c:pt idx="10">
                  <c:v>-6969</c:v>
                </c:pt>
                <c:pt idx="11">
                  <c:v>-6968</c:v>
                </c:pt>
                <c:pt idx="12">
                  <c:v>-6953</c:v>
                </c:pt>
                <c:pt idx="13">
                  <c:v>-6928</c:v>
                </c:pt>
                <c:pt idx="14">
                  <c:v>-6715</c:v>
                </c:pt>
                <c:pt idx="15">
                  <c:v>-6690</c:v>
                </c:pt>
                <c:pt idx="16">
                  <c:v>-6663</c:v>
                </c:pt>
                <c:pt idx="17">
                  <c:v>-6662</c:v>
                </c:pt>
                <c:pt idx="18">
                  <c:v>-6646</c:v>
                </c:pt>
                <c:pt idx="19">
                  <c:v>-6622</c:v>
                </c:pt>
                <c:pt idx="20">
                  <c:v>-6614</c:v>
                </c:pt>
                <c:pt idx="21">
                  <c:v>-6589</c:v>
                </c:pt>
                <c:pt idx="22">
                  <c:v>-5742</c:v>
                </c:pt>
                <c:pt idx="23">
                  <c:v>-5402</c:v>
                </c:pt>
                <c:pt idx="24">
                  <c:v>-4067</c:v>
                </c:pt>
                <c:pt idx="25">
                  <c:v>-3288</c:v>
                </c:pt>
                <c:pt idx="26">
                  <c:v>-3265</c:v>
                </c:pt>
                <c:pt idx="27">
                  <c:v>-3256</c:v>
                </c:pt>
                <c:pt idx="28">
                  <c:v>-804</c:v>
                </c:pt>
                <c:pt idx="29">
                  <c:v>-788</c:v>
                </c:pt>
                <c:pt idx="30">
                  <c:v>-779</c:v>
                </c:pt>
                <c:pt idx="31">
                  <c:v>-448</c:v>
                </c:pt>
                <c:pt idx="32">
                  <c:v>-422</c:v>
                </c:pt>
                <c:pt idx="33">
                  <c:v>-381</c:v>
                </c:pt>
                <c:pt idx="34">
                  <c:v>0</c:v>
                </c:pt>
                <c:pt idx="35">
                  <c:v>0</c:v>
                </c:pt>
                <c:pt idx="36">
                  <c:v>50</c:v>
                </c:pt>
                <c:pt idx="37">
                  <c:v>406</c:v>
                </c:pt>
                <c:pt idx="38">
                  <c:v>406</c:v>
                </c:pt>
                <c:pt idx="39">
                  <c:v>454</c:v>
                </c:pt>
                <c:pt idx="40">
                  <c:v>531</c:v>
                </c:pt>
                <c:pt idx="41">
                  <c:v>826</c:v>
                </c:pt>
                <c:pt idx="42">
                  <c:v>1235</c:v>
                </c:pt>
                <c:pt idx="43">
                  <c:v>1615</c:v>
                </c:pt>
                <c:pt idx="44">
                  <c:v>1667</c:v>
                </c:pt>
                <c:pt idx="45">
                  <c:v>2046</c:v>
                </c:pt>
                <c:pt idx="46">
                  <c:v>2080</c:v>
                </c:pt>
                <c:pt idx="47">
                  <c:v>2519</c:v>
                </c:pt>
                <c:pt idx="48">
                  <c:v>2578</c:v>
                </c:pt>
                <c:pt idx="49">
                  <c:v>2645</c:v>
                </c:pt>
                <c:pt idx="50">
                  <c:v>2984</c:v>
                </c:pt>
                <c:pt idx="51">
                  <c:v>7161</c:v>
                </c:pt>
                <c:pt idx="52">
                  <c:v>7170</c:v>
                </c:pt>
                <c:pt idx="53">
                  <c:v>7178</c:v>
                </c:pt>
                <c:pt idx="54">
                  <c:v>7245</c:v>
                </c:pt>
                <c:pt idx="55">
                  <c:v>7484</c:v>
                </c:pt>
                <c:pt idx="56">
                  <c:v>7485</c:v>
                </c:pt>
                <c:pt idx="57">
                  <c:v>7485</c:v>
                </c:pt>
                <c:pt idx="58">
                  <c:v>7517</c:v>
                </c:pt>
                <c:pt idx="59">
                  <c:v>7517</c:v>
                </c:pt>
                <c:pt idx="60">
                  <c:v>7534</c:v>
                </c:pt>
                <c:pt idx="61">
                  <c:v>7534</c:v>
                </c:pt>
                <c:pt idx="62">
                  <c:v>7534</c:v>
                </c:pt>
                <c:pt idx="63">
                  <c:v>7848</c:v>
                </c:pt>
                <c:pt idx="64">
                  <c:v>7857</c:v>
                </c:pt>
                <c:pt idx="65">
                  <c:v>7874</c:v>
                </c:pt>
                <c:pt idx="66">
                  <c:v>7907</c:v>
                </c:pt>
                <c:pt idx="67">
                  <c:v>7907</c:v>
                </c:pt>
                <c:pt idx="68">
                  <c:v>7907</c:v>
                </c:pt>
                <c:pt idx="69">
                  <c:v>7957</c:v>
                </c:pt>
                <c:pt idx="70">
                  <c:v>7957</c:v>
                </c:pt>
                <c:pt idx="71">
                  <c:v>7965</c:v>
                </c:pt>
                <c:pt idx="72">
                  <c:v>7965</c:v>
                </c:pt>
                <c:pt idx="73">
                  <c:v>7990</c:v>
                </c:pt>
                <c:pt idx="74">
                  <c:v>7990</c:v>
                </c:pt>
                <c:pt idx="75">
                  <c:v>7990</c:v>
                </c:pt>
                <c:pt idx="76">
                  <c:v>7990</c:v>
                </c:pt>
                <c:pt idx="77">
                  <c:v>8015</c:v>
                </c:pt>
                <c:pt idx="78">
                  <c:v>8015</c:v>
                </c:pt>
                <c:pt idx="79">
                  <c:v>8254</c:v>
                </c:pt>
                <c:pt idx="80">
                  <c:v>8363</c:v>
                </c:pt>
                <c:pt idx="81">
                  <c:v>8413</c:v>
                </c:pt>
                <c:pt idx="82">
                  <c:v>8522</c:v>
                </c:pt>
                <c:pt idx="83">
                  <c:v>8693</c:v>
                </c:pt>
                <c:pt idx="84">
                  <c:v>8694</c:v>
                </c:pt>
                <c:pt idx="85">
                  <c:v>8718</c:v>
                </c:pt>
                <c:pt idx="86">
                  <c:v>8736</c:v>
                </c:pt>
                <c:pt idx="87">
                  <c:v>8761</c:v>
                </c:pt>
                <c:pt idx="88">
                  <c:v>8786</c:v>
                </c:pt>
                <c:pt idx="89">
                  <c:v>8827</c:v>
                </c:pt>
                <c:pt idx="90">
                  <c:v>8827</c:v>
                </c:pt>
                <c:pt idx="91">
                  <c:v>8836</c:v>
                </c:pt>
                <c:pt idx="92">
                  <c:v>9091</c:v>
                </c:pt>
                <c:pt idx="93">
                  <c:v>9099</c:v>
                </c:pt>
                <c:pt idx="94">
                  <c:v>9124</c:v>
                </c:pt>
                <c:pt idx="95">
                  <c:v>9125</c:v>
                </c:pt>
                <c:pt idx="96">
                  <c:v>9150</c:v>
                </c:pt>
                <c:pt idx="97">
                  <c:v>9175</c:v>
                </c:pt>
                <c:pt idx="98">
                  <c:v>9200</c:v>
                </c:pt>
                <c:pt idx="99">
                  <c:v>9250</c:v>
                </c:pt>
                <c:pt idx="100">
                  <c:v>9250</c:v>
                </c:pt>
                <c:pt idx="101">
                  <c:v>9251</c:v>
                </c:pt>
                <c:pt idx="102">
                  <c:v>9259</c:v>
                </c:pt>
                <c:pt idx="103">
                  <c:v>9259</c:v>
                </c:pt>
                <c:pt idx="104">
                  <c:v>9539</c:v>
                </c:pt>
                <c:pt idx="105">
                  <c:v>9547</c:v>
                </c:pt>
                <c:pt idx="106">
                  <c:v>9549</c:v>
                </c:pt>
                <c:pt idx="107">
                  <c:v>9572</c:v>
                </c:pt>
                <c:pt idx="108">
                  <c:v>9573</c:v>
                </c:pt>
                <c:pt idx="109">
                  <c:v>9573</c:v>
                </c:pt>
                <c:pt idx="110">
                  <c:v>9648</c:v>
                </c:pt>
                <c:pt idx="111">
                  <c:v>9945</c:v>
                </c:pt>
                <c:pt idx="112">
                  <c:v>9953</c:v>
                </c:pt>
                <c:pt idx="113">
                  <c:v>9954</c:v>
                </c:pt>
                <c:pt idx="114">
                  <c:v>9954</c:v>
                </c:pt>
                <c:pt idx="115">
                  <c:v>9987</c:v>
                </c:pt>
                <c:pt idx="116">
                  <c:v>9998.5</c:v>
                </c:pt>
                <c:pt idx="117">
                  <c:v>10020</c:v>
                </c:pt>
                <c:pt idx="118">
                  <c:v>10037</c:v>
                </c:pt>
                <c:pt idx="119">
                  <c:v>10054</c:v>
                </c:pt>
                <c:pt idx="120">
                  <c:v>10068</c:v>
                </c:pt>
                <c:pt idx="121">
                  <c:v>10079</c:v>
                </c:pt>
                <c:pt idx="122">
                  <c:v>10096</c:v>
                </c:pt>
                <c:pt idx="123">
                  <c:v>10209</c:v>
                </c:pt>
                <c:pt idx="124">
                  <c:v>10209</c:v>
                </c:pt>
                <c:pt idx="125">
                  <c:v>10317</c:v>
                </c:pt>
                <c:pt idx="126">
                  <c:v>10382</c:v>
                </c:pt>
                <c:pt idx="127">
                  <c:v>10382</c:v>
                </c:pt>
                <c:pt idx="128">
                  <c:v>10401</c:v>
                </c:pt>
                <c:pt idx="129">
                  <c:v>10748</c:v>
                </c:pt>
                <c:pt idx="130">
                  <c:v>10792</c:v>
                </c:pt>
                <c:pt idx="131">
                  <c:v>10833</c:v>
                </c:pt>
                <c:pt idx="132">
                  <c:v>10841</c:v>
                </c:pt>
                <c:pt idx="133">
                  <c:v>10872</c:v>
                </c:pt>
                <c:pt idx="134">
                  <c:v>10883</c:v>
                </c:pt>
                <c:pt idx="135">
                  <c:v>10925</c:v>
                </c:pt>
                <c:pt idx="136">
                  <c:v>10950</c:v>
                </c:pt>
                <c:pt idx="137">
                  <c:v>11188</c:v>
                </c:pt>
                <c:pt idx="138">
                  <c:v>11197</c:v>
                </c:pt>
                <c:pt idx="139">
                  <c:v>11230</c:v>
                </c:pt>
                <c:pt idx="140">
                  <c:v>11247</c:v>
                </c:pt>
                <c:pt idx="141">
                  <c:v>11617</c:v>
                </c:pt>
                <c:pt idx="142">
                  <c:v>11653</c:v>
                </c:pt>
                <c:pt idx="143">
                  <c:v>11670</c:v>
                </c:pt>
                <c:pt idx="144">
                  <c:v>11670</c:v>
                </c:pt>
                <c:pt idx="145">
                  <c:v>11762</c:v>
                </c:pt>
                <c:pt idx="146">
                  <c:v>11779</c:v>
                </c:pt>
                <c:pt idx="147">
                  <c:v>11917</c:v>
                </c:pt>
                <c:pt idx="148">
                  <c:v>11933</c:v>
                </c:pt>
                <c:pt idx="149">
                  <c:v>11958</c:v>
                </c:pt>
                <c:pt idx="150">
                  <c:v>12009</c:v>
                </c:pt>
                <c:pt idx="151">
                  <c:v>12009</c:v>
                </c:pt>
                <c:pt idx="152">
                  <c:v>12018</c:v>
                </c:pt>
                <c:pt idx="153">
                  <c:v>12076</c:v>
                </c:pt>
                <c:pt idx="154">
                  <c:v>12092</c:v>
                </c:pt>
                <c:pt idx="155">
                  <c:v>12093</c:v>
                </c:pt>
                <c:pt idx="156">
                  <c:v>12093</c:v>
                </c:pt>
                <c:pt idx="157">
                  <c:v>12115</c:v>
                </c:pt>
                <c:pt idx="158">
                  <c:v>12415</c:v>
                </c:pt>
                <c:pt idx="159">
                  <c:v>12497</c:v>
                </c:pt>
                <c:pt idx="160">
                  <c:v>12523</c:v>
                </c:pt>
                <c:pt idx="161">
                  <c:v>12565</c:v>
                </c:pt>
                <c:pt idx="162">
                  <c:v>12599</c:v>
                </c:pt>
                <c:pt idx="163">
                  <c:v>12616</c:v>
                </c:pt>
                <c:pt idx="164">
                  <c:v>12897</c:v>
                </c:pt>
                <c:pt idx="165">
                  <c:v>12919</c:v>
                </c:pt>
                <c:pt idx="166">
                  <c:v>12920</c:v>
                </c:pt>
                <c:pt idx="167">
                  <c:v>12922</c:v>
                </c:pt>
                <c:pt idx="168">
                  <c:v>13005</c:v>
                </c:pt>
                <c:pt idx="169">
                  <c:v>13047</c:v>
                </c:pt>
                <c:pt idx="170">
                  <c:v>13227</c:v>
                </c:pt>
                <c:pt idx="171">
                  <c:v>13235</c:v>
                </c:pt>
                <c:pt idx="172">
                  <c:v>13278</c:v>
                </c:pt>
                <c:pt idx="173">
                  <c:v>13320</c:v>
                </c:pt>
                <c:pt idx="174">
                  <c:v>13328</c:v>
                </c:pt>
                <c:pt idx="175">
                  <c:v>13344</c:v>
                </c:pt>
                <c:pt idx="176">
                  <c:v>13345</c:v>
                </c:pt>
                <c:pt idx="177">
                  <c:v>13369</c:v>
                </c:pt>
                <c:pt idx="178">
                  <c:v>13369</c:v>
                </c:pt>
                <c:pt idx="179">
                  <c:v>13394</c:v>
                </c:pt>
                <c:pt idx="180">
                  <c:v>13395</c:v>
                </c:pt>
                <c:pt idx="181">
                  <c:v>13428</c:v>
                </c:pt>
                <c:pt idx="182">
                  <c:v>13734</c:v>
                </c:pt>
                <c:pt idx="183">
                  <c:v>13734</c:v>
                </c:pt>
                <c:pt idx="184">
                  <c:v>13757</c:v>
                </c:pt>
                <c:pt idx="185">
                  <c:v>13759</c:v>
                </c:pt>
                <c:pt idx="186">
                  <c:v>13765</c:v>
                </c:pt>
                <c:pt idx="187">
                  <c:v>13784</c:v>
                </c:pt>
                <c:pt idx="188">
                  <c:v>13792</c:v>
                </c:pt>
                <c:pt idx="189">
                  <c:v>13792</c:v>
                </c:pt>
                <c:pt idx="190">
                  <c:v>13800</c:v>
                </c:pt>
                <c:pt idx="191">
                  <c:v>13800</c:v>
                </c:pt>
                <c:pt idx="192">
                  <c:v>13800</c:v>
                </c:pt>
                <c:pt idx="193">
                  <c:v>13800</c:v>
                </c:pt>
                <c:pt idx="194">
                  <c:v>13800</c:v>
                </c:pt>
                <c:pt idx="195">
                  <c:v>13806</c:v>
                </c:pt>
                <c:pt idx="196">
                  <c:v>13825</c:v>
                </c:pt>
                <c:pt idx="197">
                  <c:v>13859</c:v>
                </c:pt>
                <c:pt idx="198">
                  <c:v>14123</c:v>
                </c:pt>
                <c:pt idx="199">
                  <c:v>14123</c:v>
                </c:pt>
                <c:pt idx="200">
                  <c:v>14190</c:v>
                </c:pt>
                <c:pt idx="201">
                  <c:v>14536</c:v>
                </c:pt>
                <c:pt idx="202">
                  <c:v>14538</c:v>
                </c:pt>
                <c:pt idx="203">
                  <c:v>14593</c:v>
                </c:pt>
                <c:pt idx="204">
                  <c:v>14604</c:v>
                </c:pt>
                <c:pt idx="205">
                  <c:v>14629</c:v>
                </c:pt>
                <c:pt idx="206">
                  <c:v>14629</c:v>
                </c:pt>
                <c:pt idx="207">
                  <c:v>14629</c:v>
                </c:pt>
                <c:pt idx="208">
                  <c:v>14629</c:v>
                </c:pt>
                <c:pt idx="209">
                  <c:v>14629</c:v>
                </c:pt>
                <c:pt idx="210">
                  <c:v>14629</c:v>
                </c:pt>
                <c:pt idx="211">
                  <c:v>14629</c:v>
                </c:pt>
                <c:pt idx="212">
                  <c:v>14644</c:v>
                </c:pt>
                <c:pt idx="213">
                  <c:v>14851</c:v>
                </c:pt>
                <c:pt idx="214">
                  <c:v>14927</c:v>
                </c:pt>
                <c:pt idx="215">
                  <c:v>14935</c:v>
                </c:pt>
                <c:pt idx="216">
                  <c:v>14944</c:v>
                </c:pt>
                <c:pt idx="217">
                  <c:v>14974</c:v>
                </c:pt>
                <c:pt idx="218">
                  <c:v>14977</c:v>
                </c:pt>
                <c:pt idx="219">
                  <c:v>14983</c:v>
                </c:pt>
                <c:pt idx="220">
                  <c:v>15392</c:v>
                </c:pt>
                <c:pt idx="221">
                  <c:v>15397</c:v>
                </c:pt>
                <c:pt idx="222">
                  <c:v>15398</c:v>
                </c:pt>
                <c:pt idx="223">
                  <c:v>15414</c:v>
                </c:pt>
                <c:pt idx="224">
                  <c:v>15425</c:v>
                </c:pt>
                <c:pt idx="225">
                  <c:v>15475</c:v>
                </c:pt>
                <c:pt idx="226">
                  <c:v>15663</c:v>
                </c:pt>
                <c:pt idx="227">
                  <c:v>15781</c:v>
                </c:pt>
                <c:pt idx="228">
                  <c:v>15814</c:v>
                </c:pt>
                <c:pt idx="229">
                  <c:v>15839</c:v>
                </c:pt>
                <c:pt idx="230">
                  <c:v>15839</c:v>
                </c:pt>
                <c:pt idx="231">
                  <c:v>16176</c:v>
                </c:pt>
                <c:pt idx="232">
                  <c:v>16221</c:v>
                </c:pt>
                <c:pt idx="233">
                  <c:v>16229</c:v>
                </c:pt>
                <c:pt idx="234">
                  <c:v>16229</c:v>
                </c:pt>
                <c:pt idx="235">
                  <c:v>16262</c:v>
                </c:pt>
                <c:pt idx="236">
                  <c:v>16270</c:v>
                </c:pt>
                <c:pt idx="237">
                  <c:v>16320</c:v>
                </c:pt>
                <c:pt idx="238">
                  <c:v>16337</c:v>
                </c:pt>
                <c:pt idx="239">
                  <c:v>16592</c:v>
                </c:pt>
                <c:pt idx="240">
                  <c:v>16635</c:v>
                </c:pt>
                <c:pt idx="241">
                  <c:v>16635</c:v>
                </c:pt>
                <c:pt idx="242">
                  <c:v>16643</c:v>
                </c:pt>
                <c:pt idx="243">
                  <c:v>16660</c:v>
                </c:pt>
                <c:pt idx="244">
                  <c:v>16701</c:v>
                </c:pt>
                <c:pt idx="245">
                  <c:v>16898</c:v>
                </c:pt>
                <c:pt idx="246">
                  <c:v>17046</c:v>
                </c:pt>
                <c:pt idx="247">
                  <c:v>17073</c:v>
                </c:pt>
                <c:pt idx="248">
                  <c:v>17074</c:v>
                </c:pt>
                <c:pt idx="249">
                  <c:v>17107</c:v>
                </c:pt>
                <c:pt idx="250">
                  <c:v>17141</c:v>
                </c:pt>
                <c:pt idx="251">
                  <c:v>17147</c:v>
                </c:pt>
                <c:pt idx="252">
                  <c:v>17149</c:v>
                </c:pt>
                <c:pt idx="253">
                  <c:v>17453</c:v>
                </c:pt>
                <c:pt idx="254">
                  <c:v>17462</c:v>
                </c:pt>
                <c:pt idx="255">
                  <c:v>17480</c:v>
                </c:pt>
                <c:pt idx="256">
                  <c:v>17497</c:v>
                </c:pt>
                <c:pt idx="257">
                  <c:v>17589</c:v>
                </c:pt>
                <c:pt idx="258">
                  <c:v>17801</c:v>
                </c:pt>
                <c:pt idx="259">
                  <c:v>17828</c:v>
                </c:pt>
                <c:pt idx="260">
                  <c:v>17862</c:v>
                </c:pt>
                <c:pt idx="261">
                  <c:v>17862</c:v>
                </c:pt>
                <c:pt idx="262">
                  <c:v>17883</c:v>
                </c:pt>
                <c:pt idx="263">
                  <c:v>17884</c:v>
                </c:pt>
                <c:pt idx="264">
                  <c:v>17928</c:v>
                </c:pt>
                <c:pt idx="265">
                  <c:v>17936</c:v>
                </c:pt>
                <c:pt idx="266">
                  <c:v>17951</c:v>
                </c:pt>
                <c:pt idx="267">
                  <c:v>17953</c:v>
                </c:pt>
                <c:pt idx="268">
                  <c:v>17959</c:v>
                </c:pt>
                <c:pt idx="269">
                  <c:v>18232</c:v>
                </c:pt>
                <c:pt idx="270">
                  <c:v>18259</c:v>
                </c:pt>
                <c:pt idx="271">
                  <c:v>18299</c:v>
                </c:pt>
                <c:pt idx="272">
                  <c:v>18384</c:v>
                </c:pt>
                <c:pt idx="273">
                  <c:v>18390</c:v>
                </c:pt>
                <c:pt idx="274">
                  <c:v>18426</c:v>
                </c:pt>
                <c:pt idx="275">
                  <c:v>18629</c:v>
                </c:pt>
                <c:pt idx="276">
                  <c:v>18647</c:v>
                </c:pt>
                <c:pt idx="277">
                  <c:v>18696</c:v>
                </c:pt>
                <c:pt idx="278">
                  <c:v>18723</c:v>
                </c:pt>
                <c:pt idx="279">
                  <c:v>18762</c:v>
                </c:pt>
                <c:pt idx="280">
                  <c:v>18807</c:v>
                </c:pt>
                <c:pt idx="281">
                  <c:v>18815</c:v>
                </c:pt>
                <c:pt idx="282">
                  <c:v>18840</c:v>
                </c:pt>
                <c:pt idx="283">
                  <c:v>19012</c:v>
                </c:pt>
                <c:pt idx="284">
                  <c:v>19094</c:v>
                </c:pt>
                <c:pt idx="285">
                  <c:v>19160</c:v>
                </c:pt>
                <c:pt idx="286">
                  <c:v>19451</c:v>
                </c:pt>
                <c:pt idx="287">
                  <c:v>19492</c:v>
                </c:pt>
                <c:pt idx="288">
                  <c:v>19505</c:v>
                </c:pt>
                <c:pt idx="289">
                  <c:v>19542</c:v>
                </c:pt>
                <c:pt idx="290">
                  <c:v>19633</c:v>
                </c:pt>
                <c:pt idx="291">
                  <c:v>19667</c:v>
                </c:pt>
                <c:pt idx="292">
                  <c:v>19875</c:v>
                </c:pt>
                <c:pt idx="293">
                  <c:v>19932</c:v>
                </c:pt>
                <c:pt idx="294">
                  <c:v>19940</c:v>
                </c:pt>
                <c:pt idx="295">
                  <c:v>19941</c:v>
                </c:pt>
                <c:pt idx="296">
                  <c:v>19975</c:v>
                </c:pt>
                <c:pt idx="297">
                  <c:v>20031</c:v>
                </c:pt>
                <c:pt idx="298">
                  <c:v>20263</c:v>
                </c:pt>
                <c:pt idx="299">
                  <c:v>20364</c:v>
                </c:pt>
                <c:pt idx="300">
                  <c:v>20370</c:v>
                </c:pt>
                <c:pt idx="301">
                  <c:v>20437</c:v>
                </c:pt>
                <c:pt idx="302">
                  <c:v>20698.5</c:v>
                </c:pt>
                <c:pt idx="303">
                  <c:v>20711</c:v>
                </c:pt>
                <c:pt idx="304">
                  <c:v>20787</c:v>
                </c:pt>
                <c:pt idx="305">
                  <c:v>20804</c:v>
                </c:pt>
                <c:pt idx="306">
                  <c:v>20804</c:v>
                </c:pt>
                <c:pt idx="307">
                  <c:v>20971</c:v>
                </c:pt>
                <c:pt idx="308">
                  <c:v>21179</c:v>
                </c:pt>
                <c:pt idx="309">
                  <c:v>21179</c:v>
                </c:pt>
                <c:pt idx="310">
                  <c:v>21266</c:v>
                </c:pt>
                <c:pt idx="311">
                  <c:v>21277</c:v>
                </c:pt>
                <c:pt idx="312">
                  <c:v>21515</c:v>
                </c:pt>
                <c:pt idx="313">
                  <c:v>21633</c:v>
                </c:pt>
                <c:pt idx="314">
                  <c:v>21658</c:v>
                </c:pt>
                <c:pt idx="315">
                  <c:v>21699</c:v>
                </c:pt>
                <c:pt idx="316">
                  <c:v>21921</c:v>
                </c:pt>
                <c:pt idx="317">
                  <c:v>21949</c:v>
                </c:pt>
                <c:pt idx="318">
                  <c:v>21953</c:v>
                </c:pt>
                <c:pt idx="319">
                  <c:v>22020</c:v>
                </c:pt>
                <c:pt idx="320">
                  <c:v>22070</c:v>
                </c:pt>
                <c:pt idx="321">
                  <c:v>22543.5</c:v>
                </c:pt>
                <c:pt idx="322">
                  <c:v>22792</c:v>
                </c:pt>
                <c:pt idx="323">
                  <c:v>22804.5</c:v>
                </c:pt>
                <c:pt idx="324">
                  <c:v>22821.5</c:v>
                </c:pt>
                <c:pt idx="325">
                  <c:v>22833</c:v>
                </c:pt>
                <c:pt idx="326">
                  <c:v>22835</c:v>
                </c:pt>
                <c:pt idx="327">
                  <c:v>22843</c:v>
                </c:pt>
                <c:pt idx="328">
                  <c:v>22843</c:v>
                </c:pt>
                <c:pt idx="329">
                  <c:v>22848</c:v>
                </c:pt>
                <c:pt idx="330">
                  <c:v>22868</c:v>
                </c:pt>
                <c:pt idx="331">
                  <c:v>22870.5</c:v>
                </c:pt>
                <c:pt idx="332">
                  <c:v>23151.5</c:v>
                </c:pt>
                <c:pt idx="333">
                  <c:v>23246</c:v>
                </c:pt>
                <c:pt idx="334">
                  <c:v>23253.5</c:v>
                </c:pt>
                <c:pt idx="335">
                  <c:v>23274</c:v>
                </c:pt>
                <c:pt idx="336">
                  <c:v>23287</c:v>
                </c:pt>
                <c:pt idx="337">
                  <c:v>23289</c:v>
                </c:pt>
                <c:pt idx="338">
                  <c:v>23291</c:v>
                </c:pt>
                <c:pt idx="339">
                  <c:v>23307</c:v>
                </c:pt>
                <c:pt idx="340">
                  <c:v>23646</c:v>
                </c:pt>
                <c:pt idx="341">
                  <c:v>23661</c:v>
                </c:pt>
                <c:pt idx="342">
                  <c:v>23676</c:v>
                </c:pt>
                <c:pt idx="343">
                  <c:v>23694</c:v>
                </c:pt>
                <c:pt idx="344">
                  <c:v>23700.5</c:v>
                </c:pt>
                <c:pt idx="345">
                  <c:v>24025</c:v>
                </c:pt>
                <c:pt idx="346">
                  <c:v>24089.5</c:v>
                </c:pt>
                <c:pt idx="347">
                  <c:v>24102</c:v>
                </c:pt>
                <c:pt idx="348">
                  <c:v>24483</c:v>
                </c:pt>
                <c:pt idx="349">
                  <c:v>24488</c:v>
                </c:pt>
                <c:pt idx="350">
                  <c:v>24872</c:v>
                </c:pt>
                <c:pt idx="351">
                  <c:v>24894</c:v>
                </c:pt>
                <c:pt idx="352">
                  <c:v>24931</c:v>
                </c:pt>
                <c:pt idx="353">
                  <c:v>24945</c:v>
                </c:pt>
                <c:pt idx="354">
                  <c:v>24945</c:v>
                </c:pt>
                <c:pt idx="355">
                  <c:v>25306</c:v>
                </c:pt>
                <c:pt idx="356">
                  <c:v>25338</c:v>
                </c:pt>
                <c:pt idx="357">
                  <c:v>25379</c:v>
                </c:pt>
                <c:pt idx="358">
                  <c:v>25393</c:v>
                </c:pt>
                <c:pt idx="359">
                  <c:v>25788.5</c:v>
                </c:pt>
                <c:pt idx="360">
                  <c:v>26149</c:v>
                </c:pt>
                <c:pt idx="361">
                  <c:v>26157</c:v>
                </c:pt>
                <c:pt idx="362">
                  <c:v>26158</c:v>
                </c:pt>
                <c:pt idx="363">
                  <c:v>26178.5</c:v>
                </c:pt>
                <c:pt idx="364">
                  <c:v>26183</c:v>
                </c:pt>
                <c:pt idx="365">
                  <c:v>26183</c:v>
                </c:pt>
                <c:pt idx="366">
                  <c:v>26199</c:v>
                </c:pt>
                <c:pt idx="367">
                  <c:v>26199</c:v>
                </c:pt>
                <c:pt idx="368">
                  <c:v>26207</c:v>
                </c:pt>
                <c:pt idx="369">
                  <c:v>26247</c:v>
                </c:pt>
                <c:pt idx="370">
                  <c:v>26589</c:v>
                </c:pt>
                <c:pt idx="371">
                  <c:v>26695</c:v>
                </c:pt>
                <c:pt idx="372">
                  <c:v>27004</c:v>
                </c:pt>
                <c:pt idx="373">
                  <c:v>27076</c:v>
                </c:pt>
                <c:pt idx="374">
                  <c:v>27120</c:v>
                </c:pt>
                <c:pt idx="375">
                  <c:v>27120</c:v>
                </c:pt>
                <c:pt idx="376">
                  <c:v>27364</c:v>
                </c:pt>
                <c:pt idx="377">
                  <c:v>27408</c:v>
                </c:pt>
                <c:pt idx="378">
                  <c:v>27417</c:v>
                </c:pt>
                <c:pt idx="379">
                  <c:v>27490</c:v>
                </c:pt>
                <c:pt idx="380">
                  <c:v>27490</c:v>
                </c:pt>
                <c:pt idx="381">
                  <c:v>27490</c:v>
                </c:pt>
                <c:pt idx="382">
                  <c:v>27491</c:v>
                </c:pt>
                <c:pt idx="383">
                  <c:v>27491</c:v>
                </c:pt>
                <c:pt idx="384">
                  <c:v>27491</c:v>
                </c:pt>
                <c:pt idx="385">
                  <c:v>27524</c:v>
                </c:pt>
                <c:pt idx="386">
                  <c:v>27540</c:v>
                </c:pt>
                <c:pt idx="387">
                  <c:v>27821</c:v>
                </c:pt>
                <c:pt idx="388">
                  <c:v>27831</c:v>
                </c:pt>
                <c:pt idx="389">
                  <c:v>27905</c:v>
                </c:pt>
                <c:pt idx="390">
                  <c:v>28294</c:v>
                </c:pt>
                <c:pt idx="391">
                  <c:v>28313</c:v>
                </c:pt>
                <c:pt idx="392">
                  <c:v>28336</c:v>
                </c:pt>
                <c:pt idx="393">
                  <c:v>28647</c:v>
                </c:pt>
                <c:pt idx="394">
                  <c:v>28710</c:v>
                </c:pt>
                <c:pt idx="395">
                  <c:v>28727</c:v>
                </c:pt>
                <c:pt idx="396">
                  <c:v>28949</c:v>
                </c:pt>
                <c:pt idx="397">
                  <c:v>29064.5</c:v>
                </c:pt>
                <c:pt idx="398">
                  <c:v>29140</c:v>
                </c:pt>
                <c:pt idx="399">
                  <c:v>29150</c:v>
                </c:pt>
                <c:pt idx="400">
                  <c:v>29425</c:v>
                </c:pt>
                <c:pt idx="401">
                  <c:v>29470</c:v>
                </c:pt>
                <c:pt idx="402">
                  <c:v>29598</c:v>
                </c:pt>
              </c:numCache>
            </c:numRef>
          </c:xVal>
          <c:yVal>
            <c:numRef>
              <c:f>Active!$N$21:$N$4006</c:f>
              <c:numCache>
                <c:formatCode>General</c:formatCode>
                <c:ptCount val="398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7A0-4CFF-B9F2-34267D92817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Active!$F$21:$F$4006</c:f>
              <c:numCache>
                <c:formatCode>General</c:formatCode>
                <c:ptCount val="3986"/>
                <c:pt idx="0">
                  <c:v>-9184</c:v>
                </c:pt>
                <c:pt idx="1">
                  <c:v>-7519</c:v>
                </c:pt>
                <c:pt idx="2">
                  <c:v>-7502</c:v>
                </c:pt>
                <c:pt idx="3">
                  <c:v>-7401</c:v>
                </c:pt>
                <c:pt idx="4">
                  <c:v>-7121</c:v>
                </c:pt>
                <c:pt idx="5">
                  <c:v>-7053</c:v>
                </c:pt>
                <c:pt idx="6">
                  <c:v>-7039</c:v>
                </c:pt>
                <c:pt idx="7">
                  <c:v>-7020</c:v>
                </c:pt>
                <c:pt idx="8">
                  <c:v>-6993</c:v>
                </c:pt>
                <c:pt idx="9">
                  <c:v>-6986</c:v>
                </c:pt>
                <c:pt idx="10">
                  <c:v>-6969</c:v>
                </c:pt>
                <c:pt idx="11">
                  <c:v>-6968</c:v>
                </c:pt>
                <c:pt idx="12">
                  <c:v>-6953</c:v>
                </c:pt>
                <c:pt idx="13">
                  <c:v>-6928</c:v>
                </c:pt>
                <c:pt idx="14">
                  <c:v>-6715</c:v>
                </c:pt>
                <c:pt idx="15">
                  <c:v>-6690</c:v>
                </c:pt>
                <c:pt idx="16">
                  <c:v>-6663</c:v>
                </c:pt>
                <c:pt idx="17">
                  <c:v>-6662</c:v>
                </c:pt>
                <c:pt idx="18">
                  <c:v>-6646</c:v>
                </c:pt>
                <c:pt idx="19">
                  <c:v>-6622</c:v>
                </c:pt>
                <c:pt idx="20">
                  <c:v>-6614</c:v>
                </c:pt>
                <c:pt idx="21">
                  <c:v>-6589</c:v>
                </c:pt>
                <c:pt idx="22">
                  <c:v>-5742</c:v>
                </c:pt>
                <c:pt idx="23">
                  <c:v>-5402</c:v>
                </c:pt>
                <c:pt idx="24">
                  <c:v>-4067</c:v>
                </c:pt>
                <c:pt idx="25">
                  <c:v>-3288</c:v>
                </c:pt>
                <c:pt idx="26">
                  <c:v>-3265</c:v>
                </c:pt>
                <c:pt idx="27">
                  <c:v>-3256</c:v>
                </c:pt>
                <c:pt idx="28">
                  <c:v>-804</c:v>
                </c:pt>
                <c:pt idx="29">
                  <c:v>-788</c:v>
                </c:pt>
                <c:pt idx="30">
                  <c:v>-779</c:v>
                </c:pt>
                <c:pt idx="31">
                  <c:v>-448</c:v>
                </c:pt>
                <c:pt idx="32">
                  <c:v>-422</c:v>
                </c:pt>
                <c:pt idx="33">
                  <c:v>-381</c:v>
                </c:pt>
                <c:pt idx="34">
                  <c:v>0</c:v>
                </c:pt>
                <c:pt idx="35">
                  <c:v>0</c:v>
                </c:pt>
                <c:pt idx="36">
                  <c:v>50</c:v>
                </c:pt>
                <c:pt idx="37">
                  <c:v>406</c:v>
                </c:pt>
                <c:pt idx="38">
                  <c:v>406</c:v>
                </c:pt>
                <c:pt idx="39">
                  <c:v>454</c:v>
                </c:pt>
                <c:pt idx="40">
                  <c:v>531</c:v>
                </c:pt>
                <c:pt idx="41">
                  <c:v>826</c:v>
                </c:pt>
                <c:pt idx="42">
                  <c:v>1235</c:v>
                </c:pt>
                <c:pt idx="43">
                  <c:v>1615</c:v>
                </c:pt>
                <c:pt idx="44">
                  <c:v>1667</c:v>
                </c:pt>
                <c:pt idx="45">
                  <c:v>2046</c:v>
                </c:pt>
                <c:pt idx="46">
                  <c:v>2080</c:v>
                </c:pt>
                <c:pt idx="47">
                  <c:v>2519</c:v>
                </c:pt>
                <c:pt idx="48">
                  <c:v>2578</c:v>
                </c:pt>
                <c:pt idx="49">
                  <c:v>2645</c:v>
                </c:pt>
                <c:pt idx="50">
                  <c:v>2984</c:v>
                </c:pt>
                <c:pt idx="51">
                  <c:v>7161</c:v>
                </c:pt>
                <c:pt idx="52">
                  <c:v>7170</c:v>
                </c:pt>
                <c:pt idx="53">
                  <c:v>7178</c:v>
                </c:pt>
                <c:pt idx="54">
                  <c:v>7245</c:v>
                </c:pt>
                <c:pt idx="55">
                  <c:v>7484</c:v>
                </c:pt>
                <c:pt idx="56">
                  <c:v>7485</c:v>
                </c:pt>
                <c:pt idx="57">
                  <c:v>7485</c:v>
                </c:pt>
                <c:pt idx="58">
                  <c:v>7517</c:v>
                </c:pt>
                <c:pt idx="59">
                  <c:v>7517</c:v>
                </c:pt>
                <c:pt idx="60">
                  <c:v>7534</c:v>
                </c:pt>
                <c:pt idx="61">
                  <c:v>7534</c:v>
                </c:pt>
                <c:pt idx="62">
                  <c:v>7534</c:v>
                </c:pt>
                <c:pt idx="63">
                  <c:v>7848</c:v>
                </c:pt>
                <c:pt idx="64">
                  <c:v>7857</c:v>
                </c:pt>
                <c:pt idx="65">
                  <c:v>7874</c:v>
                </c:pt>
                <c:pt idx="66">
                  <c:v>7907</c:v>
                </c:pt>
                <c:pt idx="67">
                  <c:v>7907</c:v>
                </c:pt>
                <c:pt idx="68">
                  <c:v>7907</c:v>
                </c:pt>
                <c:pt idx="69">
                  <c:v>7957</c:v>
                </c:pt>
                <c:pt idx="70">
                  <c:v>7957</c:v>
                </c:pt>
                <c:pt idx="71">
                  <c:v>7965</c:v>
                </c:pt>
                <c:pt idx="72">
                  <c:v>7965</c:v>
                </c:pt>
                <c:pt idx="73">
                  <c:v>7990</c:v>
                </c:pt>
                <c:pt idx="74">
                  <c:v>7990</c:v>
                </c:pt>
                <c:pt idx="75">
                  <c:v>7990</c:v>
                </c:pt>
                <c:pt idx="76">
                  <c:v>7990</c:v>
                </c:pt>
                <c:pt idx="77">
                  <c:v>8015</c:v>
                </c:pt>
                <c:pt idx="78">
                  <c:v>8015</c:v>
                </c:pt>
                <c:pt idx="79">
                  <c:v>8254</c:v>
                </c:pt>
                <c:pt idx="80">
                  <c:v>8363</c:v>
                </c:pt>
                <c:pt idx="81">
                  <c:v>8413</c:v>
                </c:pt>
                <c:pt idx="82">
                  <c:v>8522</c:v>
                </c:pt>
                <c:pt idx="83">
                  <c:v>8693</c:v>
                </c:pt>
                <c:pt idx="84">
                  <c:v>8694</c:v>
                </c:pt>
                <c:pt idx="85">
                  <c:v>8718</c:v>
                </c:pt>
                <c:pt idx="86">
                  <c:v>8736</c:v>
                </c:pt>
                <c:pt idx="87">
                  <c:v>8761</c:v>
                </c:pt>
                <c:pt idx="88">
                  <c:v>8786</c:v>
                </c:pt>
                <c:pt idx="89">
                  <c:v>8827</c:v>
                </c:pt>
                <c:pt idx="90">
                  <c:v>8827</c:v>
                </c:pt>
                <c:pt idx="91">
                  <c:v>8836</c:v>
                </c:pt>
                <c:pt idx="92">
                  <c:v>9091</c:v>
                </c:pt>
                <c:pt idx="93">
                  <c:v>9099</c:v>
                </c:pt>
                <c:pt idx="94">
                  <c:v>9124</c:v>
                </c:pt>
                <c:pt idx="95">
                  <c:v>9125</c:v>
                </c:pt>
                <c:pt idx="96">
                  <c:v>9150</c:v>
                </c:pt>
                <c:pt idx="97">
                  <c:v>9175</c:v>
                </c:pt>
                <c:pt idx="98">
                  <c:v>9200</c:v>
                </c:pt>
                <c:pt idx="99">
                  <c:v>9250</c:v>
                </c:pt>
                <c:pt idx="100">
                  <c:v>9250</c:v>
                </c:pt>
                <c:pt idx="101">
                  <c:v>9251</c:v>
                </c:pt>
                <c:pt idx="102">
                  <c:v>9259</c:v>
                </c:pt>
                <c:pt idx="103">
                  <c:v>9259</c:v>
                </c:pt>
                <c:pt idx="104">
                  <c:v>9539</c:v>
                </c:pt>
                <c:pt idx="105">
                  <c:v>9547</c:v>
                </c:pt>
                <c:pt idx="106">
                  <c:v>9549</c:v>
                </c:pt>
                <c:pt idx="107">
                  <c:v>9572</c:v>
                </c:pt>
                <c:pt idx="108">
                  <c:v>9573</c:v>
                </c:pt>
                <c:pt idx="109">
                  <c:v>9573</c:v>
                </c:pt>
                <c:pt idx="110">
                  <c:v>9648</c:v>
                </c:pt>
                <c:pt idx="111">
                  <c:v>9945</c:v>
                </c:pt>
                <c:pt idx="112">
                  <c:v>9953</c:v>
                </c:pt>
                <c:pt idx="113">
                  <c:v>9954</c:v>
                </c:pt>
                <c:pt idx="114">
                  <c:v>9954</c:v>
                </c:pt>
                <c:pt idx="115">
                  <c:v>9987</c:v>
                </c:pt>
                <c:pt idx="116">
                  <c:v>9998.5</c:v>
                </c:pt>
                <c:pt idx="117">
                  <c:v>10020</c:v>
                </c:pt>
                <c:pt idx="118">
                  <c:v>10037</c:v>
                </c:pt>
                <c:pt idx="119">
                  <c:v>10054</c:v>
                </c:pt>
                <c:pt idx="120">
                  <c:v>10068</c:v>
                </c:pt>
                <c:pt idx="121">
                  <c:v>10079</c:v>
                </c:pt>
                <c:pt idx="122">
                  <c:v>10096</c:v>
                </c:pt>
                <c:pt idx="123">
                  <c:v>10209</c:v>
                </c:pt>
                <c:pt idx="124">
                  <c:v>10209</c:v>
                </c:pt>
                <c:pt idx="125">
                  <c:v>10317</c:v>
                </c:pt>
                <c:pt idx="126">
                  <c:v>10382</c:v>
                </c:pt>
                <c:pt idx="127">
                  <c:v>10382</c:v>
                </c:pt>
                <c:pt idx="128">
                  <c:v>10401</c:v>
                </c:pt>
                <c:pt idx="129">
                  <c:v>10748</c:v>
                </c:pt>
                <c:pt idx="130">
                  <c:v>10792</c:v>
                </c:pt>
                <c:pt idx="131">
                  <c:v>10833</c:v>
                </c:pt>
                <c:pt idx="132">
                  <c:v>10841</c:v>
                </c:pt>
                <c:pt idx="133">
                  <c:v>10872</c:v>
                </c:pt>
                <c:pt idx="134">
                  <c:v>10883</c:v>
                </c:pt>
                <c:pt idx="135">
                  <c:v>10925</c:v>
                </c:pt>
                <c:pt idx="136">
                  <c:v>10950</c:v>
                </c:pt>
                <c:pt idx="137">
                  <c:v>11188</c:v>
                </c:pt>
                <c:pt idx="138">
                  <c:v>11197</c:v>
                </c:pt>
                <c:pt idx="139">
                  <c:v>11230</c:v>
                </c:pt>
                <c:pt idx="140">
                  <c:v>11247</c:v>
                </c:pt>
                <c:pt idx="141">
                  <c:v>11617</c:v>
                </c:pt>
                <c:pt idx="142">
                  <c:v>11653</c:v>
                </c:pt>
                <c:pt idx="143">
                  <c:v>11670</c:v>
                </c:pt>
                <c:pt idx="144">
                  <c:v>11670</c:v>
                </c:pt>
                <c:pt idx="145">
                  <c:v>11762</c:v>
                </c:pt>
                <c:pt idx="146">
                  <c:v>11779</c:v>
                </c:pt>
                <c:pt idx="147">
                  <c:v>11917</c:v>
                </c:pt>
                <c:pt idx="148">
                  <c:v>11933</c:v>
                </c:pt>
                <c:pt idx="149">
                  <c:v>11958</c:v>
                </c:pt>
                <c:pt idx="150">
                  <c:v>12009</c:v>
                </c:pt>
                <c:pt idx="151">
                  <c:v>12009</c:v>
                </c:pt>
                <c:pt idx="152">
                  <c:v>12018</c:v>
                </c:pt>
                <c:pt idx="153">
                  <c:v>12076</c:v>
                </c:pt>
                <c:pt idx="154">
                  <c:v>12092</c:v>
                </c:pt>
                <c:pt idx="155">
                  <c:v>12093</c:v>
                </c:pt>
                <c:pt idx="156">
                  <c:v>12093</c:v>
                </c:pt>
                <c:pt idx="157">
                  <c:v>12115</c:v>
                </c:pt>
                <c:pt idx="158">
                  <c:v>12415</c:v>
                </c:pt>
                <c:pt idx="159">
                  <c:v>12497</c:v>
                </c:pt>
                <c:pt idx="160">
                  <c:v>12523</c:v>
                </c:pt>
                <c:pt idx="161">
                  <c:v>12565</c:v>
                </c:pt>
                <c:pt idx="162">
                  <c:v>12599</c:v>
                </c:pt>
                <c:pt idx="163">
                  <c:v>12616</c:v>
                </c:pt>
                <c:pt idx="164">
                  <c:v>12897</c:v>
                </c:pt>
                <c:pt idx="165">
                  <c:v>12919</c:v>
                </c:pt>
                <c:pt idx="166">
                  <c:v>12920</c:v>
                </c:pt>
                <c:pt idx="167">
                  <c:v>12922</c:v>
                </c:pt>
                <c:pt idx="168">
                  <c:v>13005</c:v>
                </c:pt>
                <c:pt idx="169">
                  <c:v>13047</c:v>
                </c:pt>
                <c:pt idx="170">
                  <c:v>13227</c:v>
                </c:pt>
                <c:pt idx="171">
                  <c:v>13235</c:v>
                </c:pt>
                <c:pt idx="172">
                  <c:v>13278</c:v>
                </c:pt>
                <c:pt idx="173">
                  <c:v>13320</c:v>
                </c:pt>
                <c:pt idx="174">
                  <c:v>13328</c:v>
                </c:pt>
                <c:pt idx="175">
                  <c:v>13344</c:v>
                </c:pt>
                <c:pt idx="176">
                  <c:v>13345</c:v>
                </c:pt>
                <c:pt idx="177">
                  <c:v>13369</c:v>
                </c:pt>
                <c:pt idx="178">
                  <c:v>13369</c:v>
                </c:pt>
                <c:pt idx="179">
                  <c:v>13394</c:v>
                </c:pt>
                <c:pt idx="180">
                  <c:v>13395</c:v>
                </c:pt>
                <c:pt idx="181">
                  <c:v>13428</c:v>
                </c:pt>
                <c:pt idx="182">
                  <c:v>13734</c:v>
                </c:pt>
                <c:pt idx="183">
                  <c:v>13734</c:v>
                </c:pt>
                <c:pt idx="184">
                  <c:v>13757</c:v>
                </c:pt>
                <c:pt idx="185">
                  <c:v>13759</c:v>
                </c:pt>
                <c:pt idx="186">
                  <c:v>13765</c:v>
                </c:pt>
                <c:pt idx="187">
                  <c:v>13784</c:v>
                </c:pt>
                <c:pt idx="188">
                  <c:v>13792</c:v>
                </c:pt>
                <c:pt idx="189">
                  <c:v>13792</c:v>
                </c:pt>
                <c:pt idx="190">
                  <c:v>13800</c:v>
                </c:pt>
                <c:pt idx="191">
                  <c:v>13800</c:v>
                </c:pt>
                <c:pt idx="192">
                  <c:v>13800</c:v>
                </c:pt>
                <c:pt idx="193">
                  <c:v>13800</c:v>
                </c:pt>
                <c:pt idx="194">
                  <c:v>13800</c:v>
                </c:pt>
                <c:pt idx="195">
                  <c:v>13806</c:v>
                </c:pt>
                <c:pt idx="196">
                  <c:v>13825</c:v>
                </c:pt>
                <c:pt idx="197">
                  <c:v>13859</c:v>
                </c:pt>
                <c:pt idx="198">
                  <c:v>14123</c:v>
                </c:pt>
                <c:pt idx="199">
                  <c:v>14123</c:v>
                </c:pt>
                <c:pt idx="200">
                  <c:v>14190</c:v>
                </c:pt>
                <c:pt idx="201">
                  <c:v>14536</c:v>
                </c:pt>
                <c:pt idx="202">
                  <c:v>14538</c:v>
                </c:pt>
                <c:pt idx="203">
                  <c:v>14593</c:v>
                </c:pt>
                <c:pt idx="204">
                  <c:v>14604</c:v>
                </c:pt>
                <c:pt idx="205">
                  <c:v>14629</c:v>
                </c:pt>
                <c:pt idx="206">
                  <c:v>14629</c:v>
                </c:pt>
                <c:pt idx="207">
                  <c:v>14629</c:v>
                </c:pt>
                <c:pt idx="208">
                  <c:v>14629</c:v>
                </c:pt>
                <c:pt idx="209">
                  <c:v>14629</c:v>
                </c:pt>
                <c:pt idx="210">
                  <c:v>14629</c:v>
                </c:pt>
                <c:pt idx="211">
                  <c:v>14629</c:v>
                </c:pt>
                <c:pt idx="212">
                  <c:v>14644</c:v>
                </c:pt>
                <c:pt idx="213">
                  <c:v>14851</c:v>
                </c:pt>
                <c:pt idx="214">
                  <c:v>14927</c:v>
                </c:pt>
                <c:pt idx="215">
                  <c:v>14935</c:v>
                </c:pt>
                <c:pt idx="216">
                  <c:v>14944</c:v>
                </c:pt>
                <c:pt idx="217">
                  <c:v>14974</c:v>
                </c:pt>
                <c:pt idx="218">
                  <c:v>14977</c:v>
                </c:pt>
                <c:pt idx="219">
                  <c:v>14983</c:v>
                </c:pt>
                <c:pt idx="220">
                  <c:v>15392</c:v>
                </c:pt>
                <c:pt idx="221">
                  <c:v>15397</c:v>
                </c:pt>
                <c:pt idx="222">
                  <c:v>15398</c:v>
                </c:pt>
                <c:pt idx="223">
                  <c:v>15414</c:v>
                </c:pt>
                <c:pt idx="224">
                  <c:v>15425</c:v>
                </c:pt>
                <c:pt idx="225">
                  <c:v>15475</c:v>
                </c:pt>
                <c:pt idx="226">
                  <c:v>15663</c:v>
                </c:pt>
                <c:pt idx="227">
                  <c:v>15781</c:v>
                </c:pt>
                <c:pt idx="228">
                  <c:v>15814</c:v>
                </c:pt>
                <c:pt idx="229">
                  <c:v>15839</c:v>
                </c:pt>
                <c:pt idx="230">
                  <c:v>15839</c:v>
                </c:pt>
                <c:pt idx="231">
                  <c:v>16176</c:v>
                </c:pt>
                <c:pt idx="232">
                  <c:v>16221</c:v>
                </c:pt>
                <c:pt idx="233">
                  <c:v>16229</c:v>
                </c:pt>
                <c:pt idx="234">
                  <c:v>16229</c:v>
                </c:pt>
                <c:pt idx="235">
                  <c:v>16262</c:v>
                </c:pt>
                <c:pt idx="236">
                  <c:v>16270</c:v>
                </c:pt>
                <c:pt idx="237">
                  <c:v>16320</c:v>
                </c:pt>
                <c:pt idx="238">
                  <c:v>16337</c:v>
                </c:pt>
                <c:pt idx="239">
                  <c:v>16592</c:v>
                </c:pt>
                <c:pt idx="240">
                  <c:v>16635</c:v>
                </c:pt>
                <c:pt idx="241">
                  <c:v>16635</c:v>
                </c:pt>
                <c:pt idx="242">
                  <c:v>16643</c:v>
                </c:pt>
                <c:pt idx="243">
                  <c:v>16660</c:v>
                </c:pt>
                <c:pt idx="244">
                  <c:v>16701</c:v>
                </c:pt>
                <c:pt idx="245">
                  <c:v>16898</c:v>
                </c:pt>
                <c:pt idx="246">
                  <c:v>17046</c:v>
                </c:pt>
                <c:pt idx="247">
                  <c:v>17073</c:v>
                </c:pt>
                <c:pt idx="248">
                  <c:v>17074</c:v>
                </c:pt>
                <c:pt idx="249">
                  <c:v>17107</c:v>
                </c:pt>
                <c:pt idx="250">
                  <c:v>17141</c:v>
                </c:pt>
                <c:pt idx="251">
                  <c:v>17147</c:v>
                </c:pt>
                <c:pt idx="252">
                  <c:v>17149</c:v>
                </c:pt>
                <c:pt idx="253">
                  <c:v>17453</c:v>
                </c:pt>
                <c:pt idx="254">
                  <c:v>17462</c:v>
                </c:pt>
                <c:pt idx="255">
                  <c:v>17480</c:v>
                </c:pt>
                <c:pt idx="256">
                  <c:v>17497</c:v>
                </c:pt>
                <c:pt idx="257">
                  <c:v>17589</c:v>
                </c:pt>
                <c:pt idx="258">
                  <c:v>17801</c:v>
                </c:pt>
                <c:pt idx="259">
                  <c:v>17828</c:v>
                </c:pt>
                <c:pt idx="260">
                  <c:v>17862</c:v>
                </c:pt>
                <c:pt idx="261">
                  <c:v>17862</c:v>
                </c:pt>
                <c:pt idx="262">
                  <c:v>17883</c:v>
                </c:pt>
                <c:pt idx="263">
                  <c:v>17884</c:v>
                </c:pt>
                <c:pt idx="264">
                  <c:v>17928</c:v>
                </c:pt>
                <c:pt idx="265">
                  <c:v>17936</c:v>
                </c:pt>
                <c:pt idx="266">
                  <c:v>17951</c:v>
                </c:pt>
                <c:pt idx="267">
                  <c:v>17953</c:v>
                </c:pt>
                <c:pt idx="268">
                  <c:v>17959</c:v>
                </c:pt>
                <c:pt idx="269">
                  <c:v>18232</c:v>
                </c:pt>
                <c:pt idx="270">
                  <c:v>18259</c:v>
                </c:pt>
                <c:pt idx="271">
                  <c:v>18299</c:v>
                </c:pt>
                <c:pt idx="272">
                  <c:v>18384</c:v>
                </c:pt>
                <c:pt idx="273">
                  <c:v>18390</c:v>
                </c:pt>
                <c:pt idx="274">
                  <c:v>18426</c:v>
                </c:pt>
                <c:pt idx="275">
                  <c:v>18629</c:v>
                </c:pt>
                <c:pt idx="276">
                  <c:v>18647</c:v>
                </c:pt>
                <c:pt idx="277">
                  <c:v>18696</c:v>
                </c:pt>
                <c:pt idx="278">
                  <c:v>18723</c:v>
                </c:pt>
                <c:pt idx="279">
                  <c:v>18762</c:v>
                </c:pt>
                <c:pt idx="280">
                  <c:v>18807</c:v>
                </c:pt>
                <c:pt idx="281">
                  <c:v>18815</c:v>
                </c:pt>
                <c:pt idx="282">
                  <c:v>18840</c:v>
                </c:pt>
                <c:pt idx="283">
                  <c:v>19012</c:v>
                </c:pt>
                <c:pt idx="284">
                  <c:v>19094</c:v>
                </c:pt>
                <c:pt idx="285">
                  <c:v>19160</c:v>
                </c:pt>
                <c:pt idx="286">
                  <c:v>19451</c:v>
                </c:pt>
                <c:pt idx="287">
                  <c:v>19492</c:v>
                </c:pt>
                <c:pt idx="288">
                  <c:v>19505</c:v>
                </c:pt>
                <c:pt idx="289">
                  <c:v>19542</c:v>
                </c:pt>
                <c:pt idx="290">
                  <c:v>19633</c:v>
                </c:pt>
                <c:pt idx="291">
                  <c:v>19667</c:v>
                </c:pt>
                <c:pt idx="292">
                  <c:v>19875</c:v>
                </c:pt>
                <c:pt idx="293">
                  <c:v>19932</c:v>
                </c:pt>
                <c:pt idx="294">
                  <c:v>19940</c:v>
                </c:pt>
                <c:pt idx="295">
                  <c:v>19941</c:v>
                </c:pt>
                <c:pt idx="296">
                  <c:v>19975</c:v>
                </c:pt>
                <c:pt idx="297">
                  <c:v>20031</c:v>
                </c:pt>
                <c:pt idx="298">
                  <c:v>20263</c:v>
                </c:pt>
                <c:pt idx="299">
                  <c:v>20364</c:v>
                </c:pt>
                <c:pt idx="300">
                  <c:v>20370</c:v>
                </c:pt>
                <c:pt idx="301">
                  <c:v>20437</c:v>
                </c:pt>
                <c:pt idx="302">
                  <c:v>20698.5</c:v>
                </c:pt>
                <c:pt idx="303">
                  <c:v>20711</c:v>
                </c:pt>
                <c:pt idx="304">
                  <c:v>20787</c:v>
                </c:pt>
                <c:pt idx="305">
                  <c:v>20804</c:v>
                </c:pt>
                <c:pt idx="306">
                  <c:v>20804</c:v>
                </c:pt>
                <c:pt idx="307">
                  <c:v>20971</c:v>
                </c:pt>
                <c:pt idx="308">
                  <c:v>21179</c:v>
                </c:pt>
                <c:pt idx="309">
                  <c:v>21179</c:v>
                </c:pt>
                <c:pt idx="310">
                  <c:v>21266</c:v>
                </c:pt>
                <c:pt idx="311">
                  <c:v>21277</c:v>
                </c:pt>
                <c:pt idx="312">
                  <c:v>21515</c:v>
                </c:pt>
                <c:pt idx="313">
                  <c:v>21633</c:v>
                </c:pt>
                <c:pt idx="314">
                  <c:v>21658</c:v>
                </c:pt>
                <c:pt idx="315">
                  <c:v>21699</c:v>
                </c:pt>
                <c:pt idx="316">
                  <c:v>21921</c:v>
                </c:pt>
                <c:pt idx="317">
                  <c:v>21949</c:v>
                </c:pt>
                <c:pt idx="318">
                  <c:v>21953</c:v>
                </c:pt>
                <c:pt idx="319">
                  <c:v>22020</c:v>
                </c:pt>
                <c:pt idx="320">
                  <c:v>22070</c:v>
                </c:pt>
                <c:pt idx="321">
                  <c:v>22543.5</c:v>
                </c:pt>
                <c:pt idx="322">
                  <c:v>22792</c:v>
                </c:pt>
                <c:pt idx="323">
                  <c:v>22804.5</c:v>
                </c:pt>
                <c:pt idx="324">
                  <c:v>22821.5</c:v>
                </c:pt>
                <c:pt idx="325">
                  <c:v>22833</c:v>
                </c:pt>
                <c:pt idx="326">
                  <c:v>22835</c:v>
                </c:pt>
                <c:pt idx="327">
                  <c:v>22843</c:v>
                </c:pt>
                <c:pt idx="328">
                  <c:v>22843</c:v>
                </c:pt>
                <c:pt idx="329">
                  <c:v>22848</c:v>
                </c:pt>
                <c:pt idx="330">
                  <c:v>22868</c:v>
                </c:pt>
                <c:pt idx="331">
                  <c:v>22870.5</c:v>
                </c:pt>
                <c:pt idx="332">
                  <c:v>23151.5</c:v>
                </c:pt>
                <c:pt idx="333">
                  <c:v>23246</c:v>
                </c:pt>
                <c:pt idx="334">
                  <c:v>23253.5</c:v>
                </c:pt>
                <c:pt idx="335">
                  <c:v>23274</c:v>
                </c:pt>
                <c:pt idx="336">
                  <c:v>23287</c:v>
                </c:pt>
                <c:pt idx="337">
                  <c:v>23289</c:v>
                </c:pt>
                <c:pt idx="338">
                  <c:v>23291</c:v>
                </c:pt>
                <c:pt idx="339">
                  <c:v>23307</c:v>
                </c:pt>
                <c:pt idx="340">
                  <c:v>23646</c:v>
                </c:pt>
                <c:pt idx="341">
                  <c:v>23661</c:v>
                </c:pt>
                <c:pt idx="342">
                  <c:v>23676</c:v>
                </c:pt>
                <c:pt idx="343">
                  <c:v>23694</c:v>
                </c:pt>
                <c:pt idx="344">
                  <c:v>23700.5</c:v>
                </c:pt>
                <c:pt idx="345">
                  <c:v>24025</c:v>
                </c:pt>
                <c:pt idx="346">
                  <c:v>24089.5</c:v>
                </c:pt>
                <c:pt idx="347">
                  <c:v>24102</c:v>
                </c:pt>
                <c:pt idx="348">
                  <c:v>24483</c:v>
                </c:pt>
                <c:pt idx="349">
                  <c:v>24488</c:v>
                </c:pt>
                <c:pt idx="350">
                  <c:v>24872</c:v>
                </c:pt>
                <c:pt idx="351">
                  <c:v>24894</c:v>
                </c:pt>
                <c:pt idx="352">
                  <c:v>24931</c:v>
                </c:pt>
                <c:pt idx="353">
                  <c:v>24945</c:v>
                </c:pt>
                <c:pt idx="354">
                  <c:v>24945</c:v>
                </c:pt>
                <c:pt idx="355">
                  <c:v>25306</c:v>
                </c:pt>
                <c:pt idx="356">
                  <c:v>25338</c:v>
                </c:pt>
                <c:pt idx="357">
                  <c:v>25379</c:v>
                </c:pt>
                <c:pt idx="358">
                  <c:v>25393</c:v>
                </c:pt>
                <c:pt idx="359">
                  <c:v>25788.5</c:v>
                </c:pt>
                <c:pt idx="360">
                  <c:v>26149</c:v>
                </c:pt>
                <c:pt idx="361">
                  <c:v>26157</c:v>
                </c:pt>
                <c:pt idx="362">
                  <c:v>26158</c:v>
                </c:pt>
                <c:pt idx="363">
                  <c:v>26178.5</c:v>
                </c:pt>
                <c:pt idx="364">
                  <c:v>26183</c:v>
                </c:pt>
                <c:pt idx="365">
                  <c:v>26183</c:v>
                </c:pt>
                <c:pt idx="366">
                  <c:v>26199</c:v>
                </c:pt>
                <c:pt idx="367">
                  <c:v>26199</c:v>
                </c:pt>
                <c:pt idx="368">
                  <c:v>26207</c:v>
                </c:pt>
                <c:pt idx="369">
                  <c:v>26247</c:v>
                </c:pt>
                <c:pt idx="370">
                  <c:v>26589</c:v>
                </c:pt>
                <c:pt idx="371">
                  <c:v>26695</c:v>
                </c:pt>
                <c:pt idx="372">
                  <c:v>27004</c:v>
                </c:pt>
                <c:pt idx="373">
                  <c:v>27076</c:v>
                </c:pt>
                <c:pt idx="374">
                  <c:v>27120</c:v>
                </c:pt>
                <c:pt idx="375">
                  <c:v>27120</c:v>
                </c:pt>
                <c:pt idx="376">
                  <c:v>27364</c:v>
                </c:pt>
                <c:pt idx="377">
                  <c:v>27408</c:v>
                </c:pt>
                <c:pt idx="378">
                  <c:v>27417</c:v>
                </c:pt>
                <c:pt idx="379">
                  <c:v>27490</c:v>
                </c:pt>
                <c:pt idx="380">
                  <c:v>27490</c:v>
                </c:pt>
                <c:pt idx="381">
                  <c:v>27490</c:v>
                </c:pt>
                <c:pt idx="382">
                  <c:v>27491</c:v>
                </c:pt>
                <c:pt idx="383">
                  <c:v>27491</c:v>
                </c:pt>
                <c:pt idx="384">
                  <c:v>27491</c:v>
                </c:pt>
                <c:pt idx="385">
                  <c:v>27524</c:v>
                </c:pt>
                <c:pt idx="386">
                  <c:v>27540</c:v>
                </c:pt>
                <c:pt idx="387">
                  <c:v>27821</c:v>
                </c:pt>
                <c:pt idx="388">
                  <c:v>27831</c:v>
                </c:pt>
                <c:pt idx="389">
                  <c:v>27905</c:v>
                </c:pt>
                <c:pt idx="390">
                  <c:v>28294</c:v>
                </c:pt>
                <c:pt idx="391">
                  <c:v>28313</c:v>
                </c:pt>
                <c:pt idx="392">
                  <c:v>28336</c:v>
                </c:pt>
                <c:pt idx="393">
                  <c:v>28647</c:v>
                </c:pt>
                <c:pt idx="394">
                  <c:v>28710</c:v>
                </c:pt>
                <c:pt idx="395">
                  <c:v>28727</c:v>
                </c:pt>
                <c:pt idx="396">
                  <c:v>28949</c:v>
                </c:pt>
                <c:pt idx="397">
                  <c:v>29064.5</c:v>
                </c:pt>
                <c:pt idx="398">
                  <c:v>29140</c:v>
                </c:pt>
                <c:pt idx="399">
                  <c:v>29150</c:v>
                </c:pt>
                <c:pt idx="400">
                  <c:v>29425</c:v>
                </c:pt>
                <c:pt idx="401">
                  <c:v>29470</c:v>
                </c:pt>
                <c:pt idx="402">
                  <c:v>29598</c:v>
                </c:pt>
              </c:numCache>
            </c:numRef>
          </c:xVal>
          <c:yVal>
            <c:numRef>
              <c:f>Active!$O$21:$O$4006</c:f>
              <c:numCache>
                <c:formatCode>General</c:formatCode>
                <c:ptCount val="3986"/>
                <c:pt idx="0">
                  <c:v>-8.2129023904902634E-2</c:v>
                </c:pt>
                <c:pt idx="1">
                  <c:v>-7.8918775758413814E-2</c:v>
                </c:pt>
                <c:pt idx="2">
                  <c:v>-7.8885998450011222E-2</c:v>
                </c:pt>
                <c:pt idx="3">
                  <c:v>-7.8691262676560556E-2</c:v>
                </c:pt>
                <c:pt idx="4">
                  <c:v>-7.8151401126400274E-2</c:v>
                </c:pt>
                <c:pt idx="5">
                  <c:v>-7.8020291892789917E-2</c:v>
                </c:pt>
                <c:pt idx="6">
                  <c:v>-7.79932988152819E-2</c:v>
                </c:pt>
                <c:pt idx="7">
                  <c:v>-7.7956665352949595E-2</c:v>
                </c:pt>
                <c:pt idx="8">
                  <c:v>-7.7904607274898424E-2</c:v>
                </c:pt>
                <c:pt idx="9">
                  <c:v>-7.7891110736144423E-2</c:v>
                </c:pt>
                <c:pt idx="10">
                  <c:v>-7.785833342774183E-2</c:v>
                </c:pt>
                <c:pt idx="11">
                  <c:v>-7.7856405350776967E-2</c:v>
                </c:pt>
                <c:pt idx="12">
                  <c:v>-7.78274841963041E-2</c:v>
                </c:pt>
                <c:pt idx="13">
                  <c:v>-7.7779282272182643E-2</c:v>
                </c:pt>
                <c:pt idx="14">
                  <c:v>-7.7368601878667856E-2</c:v>
                </c:pt>
                <c:pt idx="15">
                  <c:v>-7.7320399954546412E-2</c:v>
                </c:pt>
                <c:pt idx="16">
                  <c:v>-7.7268341876495242E-2</c:v>
                </c:pt>
                <c:pt idx="17">
                  <c:v>-7.7266413799530378E-2</c:v>
                </c:pt>
                <c:pt idx="18">
                  <c:v>-7.7235564568092649E-2</c:v>
                </c:pt>
                <c:pt idx="19">
                  <c:v>-7.7189290720936055E-2</c:v>
                </c:pt>
                <c:pt idx="20">
                  <c:v>-7.717386610521719E-2</c:v>
                </c:pt>
                <c:pt idx="21">
                  <c:v>-7.7125664181095732E-2</c:v>
                </c:pt>
                <c:pt idx="22">
                  <c:v>-7.5492582991860874E-2</c:v>
                </c:pt>
                <c:pt idx="23">
                  <c:v>-7.4837036823809114E-2</c:v>
                </c:pt>
                <c:pt idx="24">
                  <c:v>-7.2263054075723476E-2</c:v>
                </c:pt>
                <c:pt idx="25">
                  <c:v>-7.0761082120098975E-2</c:v>
                </c:pt>
                <c:pt idx="26">
                  <c:v>-7.0716736349907244E-2</c:v>
                </c:pt>
                <c:pt idx="27">
                  <c:v>-7.0699383657223516E-2</c:v>
                </c:pt>
                <c:pt idx="28">
                  <c:v>-6.5971738939391344E-2</c:v>
                </c:pt>
                <c:pt idx="29">
                  <c:v>-6.5940889707953601E-2</c:v>
                </c:pt>
                <c:pt idx="30">
                  <c:v>-6.5923537015269887E-2</c:v>
                </c:pt>
                <c:pt idx="31">
                  <c:v>-6.5285343539901841E-2</c:v>
                </c:pt>
                <c:pt idx="32">
                  <c:v>-6.523521353881552E-2</c:v>
                </c:pt>
                <c:pt idx="33">
                  <c:v>-6.5156162383256347E-2</c:v>
                </c:pt>
                <c:pt idx="34">
                  <c:v>-6.4421565059645386E-2</c:v>
                </c:pt>
                <c:pt idx="35">
                  <c:v>-6.4421565059645386E-2</c:v>
                </c:pt>
                <c:pt idx="36">
                  <c:v>-6.4325161211402485E-2</c:v>
                </c:pt>
                <c:pt idx="37">
                  <c:v>-6.3638765811912981E-2</c:v>
                </c:pt>
                <c:pt idx="38">
                  <c:v>-6.3638765811912981E-2</c:v>
                </c:pt>
                <c:pt idx="39">
                  <c:v>-6.3546218117599793E-2</c:v>
                </c:pt>
                <c:pt idx="40">
                  <c:v>-6.3397756191305707E-2</c:v>
                </c:pt>
                <c:pt idx="41">
                  <c:v>-6.282897348667256E-2</c:v>
                </c:pt>
                <c:pt idx="42">
                  <c:v>-6.2040390008045572E-2</c:v>
                </c:pt>
                <c:pt idx="43">
                  <c:v>-6.1307720761399474E-2</c:v>
                </c:pt>
                <c:pt idx="44">
                  <c:v>-6.1207460759226853E-2</c:v>
                </c:pt>
                <c:pt idx="45">
                  <c:v>-6.0476719589545612E-2</c:v>
                </c:pt>
                <c:pt idx="46">
                  <c:v>-6.0411164972740433E-2</c:v>
                </c:pt>
                <c:pt idx="47">
                  <c:v>-5.9564739185167706E-2</c:v>
                </c:pt>
                <c:pt idx="48">
                  <c:v>-5.9450982644241077E-2</c:v>
                </c:pt>
                <c:pt idx="49">
                  <c:v>-5.9321801487595582E-2</c:v>
                </c:pt>
                <c:pt idx="50">
                  <c:v>-5.8668183396508665E-2</c:v>
                </c:pt>
                <c:pt idx="51">
                  <c:v>-5.0614605914296174E-2</c:v>
                </c:pt>
                <c:pt idx="52">
                  <c:v>-5.0597253221612452E-2</c:v>
                </c:pt>
                <c:pt idx="53">
                  <c:v>-5.0581828605893588E-2</c:v>
                </c:pt>
                <c:pt idx="54">
                  <c:v>-5.0452647449248093E-2</c:v>
                </c:pt>
                <c:pt idx="55">
                  <c:v>-4.9991837054646993E-2</c:v>
                </c:pt>
                <c:pt idx="56">
                  <c:v>-4.9989908977682136E-2</c:v>
                </c:pt>
                <c:pt idx="57">
                  <c:v>-4.9989908977682136E-2</c:v>
                </c:pt>
                <c:pt idx="58">
                  <c:v>-4.9928210514806677E-2</c:v>
                </c:pt>
                <c:pt idx="59">
                  <c:v>-4.9928210514806677E-2</c:v>
                </c:pt>
                <c:pt idx="60">
                  <c:v>-4.9895433206404091E-2</c:v>
                </c:pt>
                <c:pt idx="61">
                  <c:v>-4.9895433206404091E-2</c:v>
                </c:pt>
                <c:pt idx="62">
                  <c:v>-4.9895433206404091E-2</c:v>
                </c:pt>
                <c:pt idx="63">
                  <c:v>-4.9290017039438624E-2</c:v>
                </c:pt>
                <c:pt idx="64">
                  <c:v>-4.9272664346754903E-2</c:v>
                </c:pt>
                <c:pt idx="65">
                  <c:v>-4.9239887038352317E-2</c:v>
                </c:pt>
                <c:pt idx="66">
                  <c:v>-4.9176260498511995E-2</c:v>
                </c:pt>
                <c:pt idx="67">
                  <c:v>-4.9176260498511995E-2</c:v>
                </c:pt>
                <c:pt idx="68">
                  <c:v>-4.9176260498511995E-2</c:v>
                </c:pt>
                <c:pt idx="69">
                  <c:v>-4.9079856650269094E-2</c:v>
                </c:pt>
                <c:pt idx="70">
                  <c:v>-4.9079856650269094E-2</c:v>
                </c:pt>
                <c:pt idx="71">
                  <c:v>-4.9064432034550229E-2</c:v>
                </c:pt>
                <c:pt idx="72">
                  <c:v>-4.9064432034550229E-2</c:v>
                </c:pt>
                <c:pt idx="73">
                  <c:v>-4.9016230110428771E-2</c:v>
                </c:pt>
                <c:pt idx="74">
                  <c:v>-4.9016230110428771E-2</c:v>
                </c:pt>
                <c:pt idx="75">
                  <c:v>-4.9016230110428771E-2</c:v>
                </c:pt>
                <c:pt idx="76">
                  <c:v>-4.9016230110428771E-2</c:v>
                </c:pt>
                <c:pt idx="77">
                  <c:v>-4.8968028186307314E-2</c:v>
                </c:pt>
                <c:pt idx="78">
                  <c:v>-4.8968028186307314E-2</c:v>
                </c:pt>
                <c:pt idx="79">
                  <c:v>-4.850721779170622E-2</c:v>
                </c:pt>
                <c:pt idx="80">
                  <c:v>-4.8297057402536682E-2</c:v>
                </c:pt>
                <c:pt idx="81">
                  <c:v>-4.8200653554293774E-2</c:v>
                </c:pt>
                <c:pt idx="82">
                  <c:v>-4.7990493165124236E-2</c:v>
                </c:pt>
                <c:pt idx="83">
                  <c:v>-4.7660792004133493E-2</c:v>
                </c:pt>
                <c:pt idx="84">
                  <c:v>-4.7658863927168629E-2</c:v>
                </c:pt>
                <c:pt idx="85">
                  <c:v>-4.7612590080012035E-2</c:v>
                </c:pt>
                <c:pt idx="86">
                  <c:v>-4.7577884694644593E-2</c:v>
                </c:pt>
                <c:pt idx="87">
                  <c:v>-4.7529682770523135E-2</c:v>
                </c:pt>
                <c:pt idx="88">
                  <c:v>-4.7481480846401684E-2</c:v>
                </c:pt>
                <c:pt idx="89">
                  <c:v>-4.7402429690842504E-2</c:v>
                </c:pt>
                <c:pt idx="90">
                  <c:v>-4.7402429690842504E-2</c:v>
                </c:pt>
                <c:pt idx="91">
                  <c:v>-4.7385076998158776E-2</c:v>
                </c:pt>
                <c:pt idx="92">
                  <c:v>-4.6893417372119953E-2</c:v>
                </c:pt>
                <c:pt idx="93">
                  <c:v>-4.6877992756401088E-2</c:v>
                </c:pt>
                <c:pt idx="94">
                  <c:v>-4.682979083227963E-2</c:v>
                </c:pt>
                <c:pt idx="95">
                  <c:v>-4.6827862755314767E-2</c:v>
                </c:pt>
                <c:pt idx="96">
                  <c:v>-4.6779660831193316E-2</c:v>
                </c:pt>
                <c:pt idx="97">
                  <c:v>-4.6731458907071866E-2</c:v>
                </c:pt>
                <c:pt idx="98">
                  <c:v>-4.6683256982950408E-2</c:v>
                </c:pt>
                <c:pt idx="99">
                  <c:v>-4.6586853134707507E-2</c:v>
                </c:pt>
                <c:pt idx="100">
                  <c:v>-4.6586853134707507E-2</c:v>
                </c:pt>
                <c:pt idx="101">
                  <c:v>-4.6584925057742643E-2</c:v>
                </c:pt>
                <c:pt idx="102">
                  <c:v>-4.6569500442023778E-2</c:v>
                </c:pt>
                <c:pt idx="103">
                  <c:v>-4.6569500442023778E-2</c:v>
                </c:pt>
                <c:pt idx="104">
                  <c:v>-4.6029638891863497E-2</c:v>
                </c:pt>
                <c:pt idx="105">
                  <c:v>-4.6014214276144633E-2</c:v>
                </c:pt>
                <c:pt idx="106">
                  <c:v>-4.601035812221492E-2</c:v>
                </c:pt>
                <c:pt idx="107">
                  <c:v>-4.5966012352023175E-2</c:v>
                </c:pt>
                <c:pt idx="108">
                  <c:v>-4.5964084275058326E-2</c:v>
                </c:pt>
                <c:pt idx="109">
                  <c:v>-4.5964084275058326E-2</c:v>
                </c:pt>
                <c:pt idx="110">
                  <c:v>-4.581947850269396E-2</c:v>
                </c:pt>
                <c:pt idx="111">
                  <c:v>-4.5246839644131093E-2</c:v>
                </c:pt>
                <c:pt idx="112">
                  <c:v>-4.5231415028412228E-2</c:v>
                </c:pt>
                <c:pt idx="113">
                  <c:v>-4.5229486951447365E-2</c:v>
                </c:pt>
                <c:pt idx="114">
                  <c:v>-4.5229486951447365E-2</c:v>
                </c:pt>
                <c:pt idx="115">
                  <c:v>-4.5165860411607042E-2</c:v>
                </c:pt>
                <c:pt idx="116">
                  <c:v>-4.5143687526511177E-2</c:v>
                </c:pt>
                <c:pt idx="117">
                  <c:v>-4.5102233871766727E-2</c:v>
                </c:pt>
                <c:pt idx="118">
                  <c:v>-4.5069456563364141E-2</c:v>
                </c:pt>
                <c:pt idx="119">
                  <c:v>-4.5036679254961548E-2</c:v>
                </c:pt>
                <c:pt idx="120">
                  <c:v>-4.5009686177453538E-2</c:v>
                </c:pt>
                <c:pt idx="121">
                  <c:v>-4.4988477330840097E-2</c:v>
                </c:pt>
                <c:pt idx="122">
                  <c:v>-4.4955700022437511E-2</c:v>
                </c:pt>
                <c:pt idx="123">
                  <c:v>-4.4737827325408541E-2</c:v>
                </c:pt>
                <c:pt idx="124">
                  <c:v>-4.4737827325408541E-2</c:v>
                </c:pt>
                <c:pt idx="125">
                  <c:v>-4.452959501320386E-2</c:v>
                </c:pt>
                <c:pt idx="126">
                  <c:v>-4.4404270010488078E-2</c:v>
                </c:pt>
                <c:pt idx="127">
                  <c:v>-4.4404270010488078E-2</c:v>
                </c:pt>
                <c:pt idx="128">
                  <c:v>-4.4367636548155773E-2</c:v>
                </c:pt>
                <c:pt idx="129">
                  <c:v>-4.3698593841349997E-2</c:v>
                </c:pt>
                <c:pt idx="130">
                  <c:v>-4.3613758454896234E-2</c:v>
                </c:pt>
                <c:pt idx="131">
                  <c:v>-4.3534707299337054E-2</c:v>
                </c:pt>
                <c:pt idx="132">
                  <c:v>-4.3519282683618182E-2</c:v>
                </c:pt>
                <c:pt idx="133">
                  <c:v>-4.3459512297707587E-2</c:v>
                </c:pt>
                <c:pt idx="134">
                  <c:v>-4.3438303451094146E-2</c:v>
                </c:pt>
                <c:pt idx="135">
                  <c:v>-4.3357324218570102E-2</c:v>
                </c:pt>
                <c:pt idx="136">
                  <c:v>-4.3309122294448651E-2</c:v>
                </c:pt>
                <c:pt idx="137">
                  <c:v>-4.2850239976812407E-2</c:v>
                </c:pt>
                <c:pt idx="138">
                  <c:v>-4.2832887284128686E-2</c:v>
                </c:pt>
                <c:pt idx="139">
                  <c:v>-4.276926074428837E-2</c:v>
                </c:pt>
                <c:pt idx="140">
                  <c:v>-4.2736483435885778E-2</c:v>
                </c:pt>
                <c:pt idx="141">
                  <c:v>-4.2023094958888264E-2</c:v>
                </c:pt>
                <c:pt idx="142">
                  <c:v>-4.1953684188153373E-2</c:v>
                </c:pt>
                <c:pt idx="143">
                  <c:v>-4.192090687975078E-2</c:v>
                </c:pt>
                <c:pt idx="144">
                  <c:v>-4.192090687975078E-2</c:v>
                </c:pt>
                <c:pt idx="145">
                  <c:v>-4.1743523798983828E-2</c:v>
                </c:pt>
                <c:pt idx="146">
                  <c:v>-4.1710746490581242E-2</c:v>
                </c:pt>
                <c:pt idx="147">
                  <c:v>-4.1444671869430821E-2</c:v>
                </c:pt>
                <c:pt idx="148">
                  <c:v>-4.1413822637993092E-2</c:v>
                </c:pt>
                <c:pt idx="149">
                  <c:v>-4.1365620713871634E-2</c:v>
                </c:pt>
                <c:pt idx="150">
                  <c:v>-4.126728878866387E-2</c:v>
                </c:pt>
                <c:pt idx="151">
                  <c:v>-4.126728878866387E-2</c:v>
                </c:pt>
                <c:pt idx="152">
                  <c:v>-4.1249936095980141E-2</c:v>
                </c:pt>
                <c:pt idx="153">
                  <c:v>-4.1138107632018375E-2</c:v>
                </c:pt>
                <c:pt idx="154">
                  <c:v>-4.1107258400580646E-2</c:v>
                </c:pt>
                <c:pt idx="155">
                  <c:v>-4.1105330323615782E-2</c:v>
                </c:pt>
                <c:pt idx="156">
                  <c:v>-4.1105330323615782E-2</c:v>
                </c:pt>
                <c:pt idx="157">
                  <c:v>-4.1062912630388901E-2</c:v>
                </c:pt>
                <c:pt idx="158">
                  <c:v>-4.0484489540931465E-2</c:v>
                </c:pt>
                <c:pt idx="159">
                  <c:v>-4.032638722981309E-2</c:v>
                </c:pt>
                <c:pt idx="160">
                  <c:v>-4.0276257228726783E-2</c:v>
                </c:pt>
                <c:pt idx="161">
                  <c:v>-4.0195277996202733E-2</c:v>
                </c:pt>
                <c:pt idx="162">
                  <c:v>-4.0129723379397561E-2</c:v>
                </c:pt>
                <c:pt idx="163">
                  <c:v>-4.0096946070994968E-2</c:v>
                </c:pt>
                <c:pt idx="164">
                  <c:v>-3.9555156443869831E-2</c:v>
                </c:pt>
                <c:pt idx="165">
                  <c:v>-3.9512738750642956E-2</c:v>
                </c:pt>
                <c:pt idx="166">
                  <c:v>-3.9510810673678093E-2</c:v>
                </c:pt>
                <c:pt idx="167">
                  <c:v>-3.950695451974838E-2</c:v>
                </c:pt>
                <c:pt idx="168">
                  <c:v>-3.9346924131665156E-2</c:v>
                </c:pt>
                <c:pt idx="169">
                  <c:v>-3.9265944899141106E-2</c:v>
                </c:pt>
                <c:pt idx="170">
                  <c:v>-3.8918891045466641E-2</c:v>
                </c:pt>
                <c:pt idx="171">
                  <c:v>-3.8903466429747777E-2</c:v>
                </c:pt>
                <c:pt idx="172">
                  <c:v>-3.8820559120258877E-2</c:v>
                </c:pt>
                <c:pt idx="173">
                  <c:v>-3.8739579887734833E-2</c:v>
                </c:pt>
                <c:pt idx="174">
                  <c:v>-3.8724155272015968E-2</c:v>
                </c:pt>
                <c:pt idx="175">
                  <c:v>-3.8693306040578239E-2</c:v>
                </c:pt>
                <c:pt idx="176">
                  <c:v>-3.8691377963613383E-2</c:v>
                </c:pt>
                <c:pt idx="177">
                  <c:v>-3.8645104116456788E-2</c:v>
                </c:pt>
                <c:pt idx="178">
                  <c:v>-3.8645104116456788E-2</c:v>
                </c:pt>
                <c:pt idx="179">
                  <c:v>-3.8596902192335331E-2</c:v>
                </c:pt>
                <c:pt idx="180">
                  <c:v>-3.8594974115370474E-2</c:v>
                </c:pt>
                <c:pt idx="181">
                  <c:v>-3.8531347575530159E-2</c:v>
                </c:pt>
                <c:pt idx="182">
                  <c:v>-3.7941356024283557E-2</c:v>
                </c:pt>
                <c:pt idx="183">
                  <c:v>-3.7941356024283557E-2</c:v>
                </c:pt>
                <c:pt idx="184">
                  <c:v>-3.7897010254091826E-2</c:v>
                </c:pt>
                <c:pt idx="185">
                  <c:v>-3.7893154100162106E-2</c:v>
                </c:pt>
                <c:pt idx="186">
                  <c:v>-3.7881585638372961E-2</c:v>
                </c:pt>
                <c:pt idx="187">
                  <c:v>-3.7844952176040655E-2</c:v>
                </c:pt>
                <c:pt idx="188">
                  <c:v>-3.7829527560321791E-2</c:v>
                </c:pt>
                <c:pt idx="189">
                  <c:v>-3.7829527560321791E-2</c:v>
                </c:pt>
                <c:pt idx="190">
                  <c:v>-3.7814102944602926E-2</c:v>
                </c:pt>
                <c:pt idx="191">
                  <c:v>-3.7814102944602926E-2</c:v>
                </c:pt>
                <c:pt idx="192">
                  <c:v>-3.7814102944602926E-2</c:v>
                </c:pt>
                <c:pt idx="193">
                  <c:v>-3.7814102944602926E-2</c:v>
                </c:pt>
                <c:pt idx="194">
                  <c:v>-3.7814102944602926E-2</c:v>
                </c:pt>
                <c:pt idx="195">
                  <c:v>-3.7802534482813774E-2</c:v>
                </c:pt>
                <c:pt idx="196">
                  <c:v>-3.7765901020481468E-2</c:v>
                </c:pt>
                <c:pt idx="197">
                  <c:v>-3.7700346403676296E-2</c:v>
                </c:pt>
                <c:pt idx="198">
                  <c:v>-3.7191334084953745E-2</c:v>
                </c:pt>
                <c:pt idx="199">
                  <c:v>-3.7191334084953745E-2</c:v>
                </c:pt>
                <c:pt idx="200">
                  <c:v>-3.7062152928308244E-2</c:v>
                </c:pt>
                <c:pt idx="201">
                  <c:v>-3.6395038298467325E-2</c:v>
                </c:pt>
                <c:pt idx="202">
                  <c:v>-3.6391182144537612E-2</c:v>
                </c:pt>
                <c:pt idx="203">
                  <c:v>-3.6285137911470408E-2</c:v>
                </c:pt>
                <c:pt idx="204">
                  <c:v>-3.6263929064856967E-2</c:v>
                </c:pt>
                <c:pt idx="205">
                  <c:v>-3.6215727140735517E-2</c:v>
                </c:pt>
                <c:pt idx="206">
                  <c:v>-3.6215727140735517E-2</c:v>
                </c:pt>
                <c:pt idx="207">
                  <c:v>-3.6215727140735517E-2</c:v>
                </c:pt>
                <c:pt idx="208">
                  <c:v>-3.6215727140735517E-2</c:v>
                </c:pt>
                <c:pt idx="209">
                  <c:v>-3.6215727140735517E-2</c:v>
                </c:pt>
                <c:pt idx="210">
                  <c:v>-3.6215727140735517E-2</c:v>
                </c:pt>
                <c:pt idx="211">
                  <c:v>-3.6215727140735517E-2</c:v>
                </c:pt>
                <c:pt idx="212">
                  <c:v>-3.6186805986262643E-2</c:v>
                </c:pt>
                <c:pt idx="213">
                  <c:v>-3.5787694054537009E-2</c:v>
                </c:pt>
                <c:pt idx="214">
                  <c:v>-3.5641160205207786E-2</c:v>
                </c:pt>
                <c:pt idx="215">
                  <c:v>-3.5625735589488922E-2</c:v>
                </c:pt>
                <c:pt idx="216">
                  <c:v>-3.56083828968052E-2</c:v>
                </c:pt>
                <c:pt idx="217">
                  <c:v>-3.5550540587859454E-2</c:v>
                </c:pt>
                <c:pt idx="218">
                  <c:v>-3.5544756356964885E-2</c:v>
                </c:pt>
                <c:pt idx="219">
                  <c:v>-3.5533187895175733E-2</c:v>
                </c:pt>
                <c:pt idx="220">
                  <c:v>-3.4744604416548752E-2</c:v>
                </c:pt>
                <c:pt idx="221">
                  <c:v>-3.4734964031724457E-2</c:v>
                </c:pt>
                <c:pt idx="222">
                  <c:v>-3.47330359547596E-2</c:v>
                </c:pt>
                <c:pt idx="223">
                  <c:v>-3.4702186723321871E-2</c:v>
                </c:pt>
                <c:pt idx="224">
                  <c:v>-3.468097787670843E-2</c:v>
                </c:pt>
                <c:pt idx="225">
                  <c:v>-3.4584574028465521E-2</c:v>
                </c:pt>
                <c:pt idx="226">
                  <c:v>-3.4222095559072185E-2</c:v>
                </c:pt>
                <c:pt idx="227">
                  <c:v>-3.3994582477218926E-2</c:v>
                </c:pt>
                <c:pt idx="228">
                  <c:v>-3.3930955937378611E-2</c:v>
                </c:pt>
                <c:pt idx="229">
                  <c:v>-3.388275401325716E-2</c:v>
                </c:pt>
                <c:pt idx="230">
                  <c:v>-3.388275401325716E-2</c:v>
                </c:pt>
                <c:pt idx="231">
                  <c:v>-3.3232992076099963E-2</c:v>
                </c:pt>
                <c:pt idx="232">
                  <c:v>-3.3146228612681343E-2</c:v>
                </c:pt>
                <c:pt idx="233">
                  <c:v>-3.3130803996962478E-2</c:v>
                </c:pt>
                <c:pt idx="234">
                  <c:v>-3.3130803996962478E-2</c:v>
                </c:pt>
                <c:pt idx="235">
                  <c:v>-3.3067177457122156E-2</c:v>
                </c:pt>
                <c:pt idx="236">
                  <c:v>-3.3051752841403291E-2</c:v>
                </c:pt>
                <c:pt idx="237">
                  <c:v>-3.2955348993160383E-2</c:v>
                </c:pt>
                <c:pt idx="238">
                  <c:v>-3.2922571684757797E-2</c:v>
                </c:pt>
                <c:pt idx="239">
                  <c:v>-3.2430912058718966E-2</c:v>
                </c:pt>
                <c:pt idx="240">
                  <c:v>-3.2348004749230067E-2</c:v>
                </c:pt>
                <c:pt idx="241">
                  <c:v>-3.2348004749230067E-2</c:v>
                </c:pt>
                <c:pt idx="242">
                  <c:v>-3.2332580133511202E-2</c:v>
                </c:pt>
                <c:pt idx="243">
                  <c:v>-3.2299802825108616E-2</c:v>
                </c:pt>
                <c:pt idx="244">
                  <c:v>-3.2220751669549429E-2</c:v>
                </c:pt>
                <c:pt idx="245">
                  <c:v>-3.1840920507472378E-2</c:v>
                </c:pt>
                <c:pt idx="246">
                  <c:v>-3.1555565116673366E-2</c:v>
                </c:pt>
                <c:pt idx="247">
                  <c:v>-3.1503507038622203E-2</c:v>
                </c:pt>
                <c:pt idx="248">
                  <c:v>-3.1501578961657339E-2</c:v>
                </c:pt>
                <c:pt idx="249">
                  <c:v>-3.1437952421817024E-2</c:v>
                </c:pt>
                <c:pt idx="250">
                  <c:v>-3.1372397805011845E-2</c:v>
                </c:pt>
                <c:pt idx="251">
                  <c:v>-3.1360829343222693E-2</c:v>
                </c:pt>
                <c:pt idx="252">
                  <c:v>-3.135697318929298E-2</c:v>
                </c:pt>
                <c:pt idx="253">
                  <c:v>-3.0770837791976105E-2</c:v>
                </c:pt>
                <c:pt idx="254">
                  <c:v>-3.0753485099292377E-2</c:v>
                </c:pt>
                <c:pt idx="255">
                  <c:v>-3.0718779713924935E-2</c:v>
                </c:pt>
                <c:pt idx="256">
                  <c:v>-3.0686002405522342E-2</c:v>
                </c:pt>
                <c:pt idx="257">
                  <c:v>-3.0508619324755397E-2</c:v>
                </c:pt>
                <c:pt idx="258">
                  <c:v>-3.0099867008205466E-2</c:v>
                </c:pt>
                <c:pt idx="259">
                  <c:v>-3.0047808930154296E-2</c:v>
                </c:pt>
                <c:pt idx="260">
                  <c:v>-2.9982254313349117E-2</c:v>
                </c:pt>
                <c:pt idx="261">
                  <c:v>-2.9982254313349117E-2</c:v>
                </c:pt>
                <c:pt idx="262">
                  <c:v>-2.9941764697087099E-2</c:v>
                </c:pt>
                <c:pt idx="263">
                  <c:v>-2.9939836620122243E-2</c:v>
                </c:pt>
                <c:pt idx="264">
                  <c:v>-2.9855001233668479E-2</c:v>
                </c:pt>
                <c:pt idx="265">
                  <c:v>-2.9839576617949615E-2</c:v>
                </c:pt>
                <c:pt idx="266">
                  <c:v>-2.9810655463476742E-2</c:v>
                </c:pt>
                <c:pt idx="267">
                  <c:v>-2.9806799309547029E-2</c:v>
                </c:pt>
                <c:pt idx="268">
                  <c:v>-2.9795230847757877E-2</c:v>
                </c:pt>
                <c:pt idx="269">
                  <c:v>-2.9268865836351604E-2</c:v>
                </c:pt>
                <c:pt idx="270">
                  <c:v>-2.9216807758300434E-2</c:v>
                </c:pt>
                <c:pt idx="271">
                  <c:v>-2.913968467970611E-2</c:v>
                </c:pt>
                <c:pt idx="272">
                  <c:v>-2.8975798137693166E-2</c:v>
                </c:pt>
                <c:pt idx="273">
                  <c:v>-2.8964229675904014E-2</c:v>
                </c:pt>
                <c:pt idx="274">
                  <c:v>-2.8894818905169123E-2</c:v>
                </c:pt>
                <c:pt idx="275">
                  <c:v>-2.8503419281302921E-2</c:v>
                </c:pt>
                <c:pt idx="276">
                  <c:v>-2.8468713895935471E-2</c:v>
                </c:pt>
                <c:pt idx="277">
                  <c:v>-2.8374238124657426E-2</c:v>
                </c:pt>
                <c:pt idx="278">
                  <c:v>-2.8322180046606256E-2</c:v>
                </c:pt>
                <c:pt idx="279">
                  <c:v>-2.8246985044976788E-2</c:v>
                </c:pt>
                <c:pt idx="280">
                  <c:v>-2.8160221581558169E-2</c:v>
                </c:pt>
                <c:pt idx="281">
                  <c:v>-2.8144796965839304E-2</c:v>
                </c:pt>
                <c:pt idx="282">
                  <c:v>-2.8096595041717846E-2</c:v>
                </c:pt>
                <c:pt idx="283">
                  <c:v>-2.7764965803762247E-2</c:v>
                </c:pt>
                <c:pt idx="284">
                  <c:v>-2.7606863492643879E-2</c:v>
                </c:pt>
                <c:pt idx="285">
                  <c:v>-2.7479610412963242E-2</c:v>
                </c:pt>
                <c:pt idx="286">
                  <c:v>-2.691854001618952E-2</c:v>
                </c:pt>
                <c:pt idx="287">
                  <c:v>-2.6839488860630333E-2</c:v>
                </c:pt>
                <c:pt idx="288">
                  <c:v>-2.6814423860087179E-2</c:v>
                </c:pt>
                <c:pt idx="289">
                  <c:v>-2.6743085012387431E-2</c:v>
                </c:pt>
                <c:pt idx="290">
                  <c:v>-2.6567630008585336E-2</c:v>
                </c:pt>
                <c:pt idx="291">
                  <c:v>-2.6502075391780157E-2</c:v>
                </c:pt>
                <c:pt idx="292">
                  <c:v>-2.6101035383089666E-2</c:v>
                </c:pt>
                <c:pt idx="293">
                  <c:v>-2.5991134996092749E-2</c:v>
                </c:pt>
                <c:pt idx="294">
                  <c:v>-2.5975710380373884E-2</c:v>
                </c:pt>
                <c:pt idx="295">
                  <c:v>-2.5973782303409028E-2</c:v>
                </c:pt>
                <c:pt idx="296">
                  <c:v>-2.5908227686603849E-2</c:v>
                </c:pt>
                <c:pt idx="297">
                  <c:v>-2.5800255376571796E-2</c:v>
                </c:pt>
                <c:pt idx="298">
                  <c:v>-2.5352941520724703E-2</c:v>
                </c:pt>
                <c:pt idx="299">
                  <c:v>-2.515820574727403E-2</c:v>
                </c:pt>
                <c:pt idx="300">
                  <c:v>-2.5146637285484878E-2</c:v>
                </c:pt>
                <c:pt idx="301">
                  <c:v>-2.5017456128839384E-2</c:v>
                </c:pt>
                <c:pt idx="302">
                  <c:v>-2.4513264002528977E-2</c:v>
                </c:pt>
                <c:pt idx="303">
                  <c:v>-2.4489163040468255E-2</c:v>
                </c:pt>
                <c:pt idx="304">
                  <c:v>-2.4342629191139033E-2</c:v>
                </c:pt>
                <c:pt idx="305">
                  <c:v>-2.4309851882736447E-2</c:v>
                </c:pt>
                <c:pt idx="306">
                  <c:v>-2.4309851882736447E-2</c:v>
                </c:pt>
                <c:pt idx="307">
                  <c:v>-2.3987863029605136E-2</c:v>
                </c:pt>
                <c:pt idx="308">
                  <c:v>-2.3586823020914638E-2</c:v>
                </c:pt>
                <c:pt idx="309">
                  <c:v>-2.3586823020914638E-2</c:v>
                </c:pt>
                <c:pt idx="310">
                  <c:v>-2.3419080324971982E-2</c:v>
                </c:pt>
                <c:pt idx="311">
                  <c:v>-2.3397871478358541E-2</c:v>
                </c:pt>
                <c:pt idx="312">
                  <c:v>-2.2938989160722296E-2</c:v>
                </c:pt>
                <c:pt idx="313">
                  <c:v>-2.2711476078869038E-2</c:v>
                </c:pt>
                <c:pt idx="314">
                  <c:v>-2.2663274154747587E-2</c:v>
                </c:pt>
                <c:pt idx="315">
                  <c:v>-2.25842229991884E-2</c:v>
                </c:pt>
                <c:pt idx="316">
                  <c:v>-2.2156189912989892E-2</c:v>
                </c:pt>
                <c:pt idx="317">
                  <c:v>-2.2102203757973865E-2</c:v>
                </c:pt>
                <c:pt idx="318">
                  <c:v>-2.2094491450114433E-2</c:v>
                </c:pt>
                <c:pt idx="319">
                  <c:v>-2.1965310293468931E-2</c:v>
                </c:pt>
                <c:pt idx="320">
                  <c:v>-2.1868906445226023E-2</c:v>
                </c:pt>
                <c:pt idx="321">
                  <c:v>-2.0955962002365693E-2</c:v>
                </c:pt>
                <c:pt idx="322">
                  <c:v>-2.0476834876598446E-2</c:v>
                </c:pt>
                <c:pt idx="323">
                  <c:v>-2.0452733914537717E-2</c:v>
                </c:pt>
                <c:pt idx="324">
                  <c:v>-2.0419956606135124E-2</c:v>
                </c:pt>
                <c:pt idx="325">
                  <c:v>-2.0397783721039259E-2</c:v>
                </c:pt>
                <c:pt idx="326">
                  <c:v>-2.0393927567109539E-2</c:v>
                </c:pt>
                <c:pt idx="327">
                  <c:v>-2.0378502951390674E-2</c:v>
                </c:pt>
                <c:pt idx="328">
                  <c:v>-2.0378502951390674E-2</c:v>
                </c:pt>
                <c:pt idx="329">
                  <c:v>-2.0368862566566386E-2</c:v>
                </c:pt>
                <c:pt idx="330">
                  <c:v>-2.0330301027269224E-2</c:v>
                </c:pt>
                <c:pt idx="331">
                  <c:v>-2.0325480834857079E-2</c:v>
                </c:pt>
                <c:pt idx="332">
                  <c:v>-1.9783691207731935E-2</c:v>
                </c:pt>
                <c:pt idx="333">
                  <c:v>-1.9601487934552846E-2</c:v>
                </c:pt>
                <c:pt idx="334">
                  <c:v>-1.9587027357316406E-2</c:v>
                </c:pt>
                <c:pt idx="335">
                  <c:v>-1.9547501779536812E-2</c:v>
                </c:pt>
                <c:pt idx="336">
                  <c:v>-1.9522436778993658E-2</c:v>
                </c:pt>
                <c:pt idx="337">
                  <c:v>-1.9518580625063939E-2</c:v>
                </c:pt>
                <c:pt idx="338">
                  <c:v>-1.9514724471134226E-2</c:v>
                </c:pt>
                <c:pt idx="339">
                  <c:v>-1.9483875239696496E-2</c:v>
                </c:pt>
                <c:pt idx="340">
                  <c:v>-1.8830257148609586E-2</c:v>
                </c:pt>
                <c:pt idx="341">
                  <c:v>-1.8801335994136713E-2</c:v>
                </c:pt>
                <c:pt idx="342">
                  <c:v>-1.877241483966384E-2</c:v>
                </c:pt>
                <c:pt idx="343">
                  <c:v>-1.873770945429639E-2</c:v>
                </c:pt>
                <c:pt idx="344">
                  <c:v>-1.8725176954024814E-2</c:v>
                </c:pt>
                <c:pt idx="345">
                  <c:v>-1.8099515978928345E-2</c:v>
                </c:pt>
                <c:pt idx="346">
                  <c:v>-1.7975155014694995E-2</c:v>
                </c:pt>
                <c:pt idx="347">
                  <c:v>-1.7951054052634266E-2</c:v>
                </c:pt>
                <c:pt idx="348">
                  <c:v>-1.7216456729023312E-2</c:v>
                </c:pt>
                <c:pt idx="349">
                  <c:v>-1.7206816344199023E-2</c:v>
                </c:pt>
                <c:pt idx="350">
                  <c:v>-1.6466434789693493E-2</c:v>
                </c:pt>
                <c:pt idx="351">
                  <c:v>-1.6424017096466612E-2</c:v>
                </c:pt>
                <c:pt idx="352">
                  <c:v>-1.6352678248766864E-2</c:v>
                </c:pt>
                <c:pt idx="353">
                  <c:v>-1.6325685171258847E-2</c:v>
                </c:pt>
                <c:pt idx="354">
                  <c:v>-1.6325685171258847E-2</c:v>
                </c:pt>
                <c:pt idx="355">
                  <c:v>-1.5629649386945055E-2</c:v>
                </c:pt>
                <c:pt idx="356">
                  <c:v>-1.5567950924069596E-2</c:v>
                </c:pt>
                <c:pt idx="357">
                  <c:v>-1.5488899768510409E-2</c:v>
                </c:pt>
                <c:pt idx="358">
                  <c:v>-1.5461906691002399E-2</c:v>
                </c:pt>
                <c:pt idx="359">
                  <c:v>-1.4699352251400996E-2</c:v>
                </c:pt>
                <c:pt idx="360">
                  <c:v>-1.4004280505569636E-2</c:v>
                </c:pt>
                <c:pt idx="361">
                  <c:v>-1.3988855889850771E-2</c:v>
                </c:pt>
                <c:pt idx="362">
                  <c:v>-1.3986927812885915E-2</c:v>
                </c:pt>
                <c:pt idx="363">
                  <c:v>-1.3947402235106321E-2</c:v>
                </c:pt>
                <c:pt idx="364">
                  <c:v>-1.3938725888764457E-2</c:v>
                </c:pt>
                <c:pt idx="365">
                  <c:v>-1.3938725888764457E-2</c:v>
                </c:pt>
                <c:pt idx="366">
                  <c:v>-1.3907876657326727E-2</c:v>
                </c:pt>
                <c:pt idx="367">
                  <c:v>-1.3907876657326727E-2</c:v>
                </c:pt>
                <c:pt idx="368">
                  <c:v>-1.3892452041607863E-2</c:v>
                </c:pt>
                <c:pt idx="369">
                  <c:v>-1.3815328963013539E-2</c:v>
                </c:pt>
                <c:pt idx="370">
                  <c:v>-1.3155926641032052E-2</c:v>
                </c:pt>
                <c:pt idx="371">
                  <c:v>-1.2951550482757083E-2</c:v>
                </c:pt>
                <c:pt idx="372">
                  <c:v>-1.2355774700615919E-2</c:v>
                </c:pt>
                <c:pt idx="373">
                  <c:v>-1.2216953159146129E-2</c:v>
                </c:pt>
                <c:pt idx="374">
                  <c:v>-1.2132117772692373E-2</c:v>
                </c:pt>
                <c:pt idx="375">
                  <c:v>-1.2132117772692373E-2</c:v>
                </c:pt>
                <c:pt idx="376">
                  <c:v>-1.1661666993266984E-2</c:v>
                </c:pt>
                <c:pt idx="377">
                  <c:v>-1.1576831606813227E-2</c:v>
                </c:pt>
                <c:pt idx="378">
                  <c:v>-1.1559478914129499E-2</c:v>
                </c:pt>
                <c:pt idx="379">
                  <c:v>-1.1418729295694853E-2</c:v>
                </c:pt>
                <c:pt idx="380">
                  <c:v>-1.1418729295694853E-2</c:v>
                </c:pt>
                <c:pt idx="381">
                  <c:v>-1.1418729295694853E-2</c:v>
                </c:pt>
                <c:pt idx="382">
                  <c:v>-1.1416801218729997E-2</c:v>
                </c:pt>
                <c:pt idx="383">
                  <c:v>-1.1416801218729997E-2</c:v>
                </c:pt>
                <c:pt idx="384">
                  <c:v>-1.1416801218729997E-2</c:v>
                </c:pt>
                <c:pt idx="385">
                  <c:v>-1.1353174678889681E-2</c:v>
                </c:pt>
                <c:pt idx="386">
                  <c:v>-1.1322325447451952E-2</c:v>
                </c:pt>
                <c:pt idx="387">
                  <c:v>-1.0780535820326807E-2</c:v>
                </c:pt>
                <c:pt idx="388">
                  <c:v>-1.076125505067823E-2</c:v>
                </c:pt>
                <c:pt idx="389">
                  <c:v>-1.0618577355278727E-2</c:v>
                </c:pt>
                <c:pt idx="390">
                  <c:v>-9.8685554159489014E-3</c:v>
                </c:pt>
                <c:pt idx="391">
                  <c:v>-9.8319219536165958E-3</c:v>
                </c:pt>
                <c:pt idx="392">
                  <c:v>-9.7875761834248648E-3</c:v>
                </c:pt>
                <c:pt idx="393">
                  <c:v>-9.1879442473539741E-3</c:v>
                </c:pt>
                <c:pt idx="394">
                  <c:v>-9.0664753985679122E-3</c:v>
                </c:pt>
                <c:pt idx="395">
                  <c:v>-9.0336980901653263E-3</c:v>
                </c:pt>
                <c:pt idx="396">
                  <c:v>-8.6056650039668184E-3</c:v>
                </c:pt>
                <c:pt idx="397">
                  <c:v>-8.3829721145256969E-3</c:v>
                </c:pt>
                <c:pt idx="398">
                  <c:v>-8.2374023036789062E-3</c:v>
                </c:pt>
                <c:pt idx="399">
                  <c:v>-8.2181215340303287E-3</c:v>
                </c:pt>
                <c:pt idx="400">
                  <c:v>-7.6879003686943365E-3</c:v>
                </c:pt>
                <c:pt idx="401">
                  <c:v>-7.6011369052757169E-3</c:v>
                </c:pt>
                <c:pt idx="402">
                  <c:v>-7.3543430537738735E-3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7A0-4CFF-B9F2-34267D928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942224"/>
        <c:axId val="1"/>
        <c:extLst>
          <c:ext xmlns:c15="http://schemas.microsoft.com/office/drawing/2012/chart" uri="{02D57815-91ED-43cb-92C2-25804820EDAC}">
            <c15:filteredScatte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Active!$L$20</c15:sqref>
                        </c15:formulaRef>
                      </c:ext>
                    </c:extLst>
                    <c:strCache>
                      <c:ptCount val="1"/>
                      <c:pt idx="0">
                        <c:v>S4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quare"/>
                  <c:size val="4"/>
                  <c:spPr>
                    <a:solidFill>
                      <a:srgbClr val="00FF00"/>
                    </a:solidFill>
                    <a:ln>
                      <a:solidFill>
                        <a:srgbClr val="00FF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Active!$F$21:$F$4006</c15:sqref>
                        </c15:formulaRef>
                      </c:ext>
                    </c:extLst>
                    <c:numCache>
                      <c:formatCode>General</c:formatCode>
                      <c:ptCount val="3986"/>
                      <c:pt idx="0">
                        <c:v>-9184</c:v>
                      </c:pt>
                      <c:pt idx="1">
                        <c:v>-7519</c:v>
                      </c:pt>
                      <c:pt idx="2">
                        <c:v>-7502</c:v>
                      </c:pt>
                      <c:pt idx="3">
                        <c:v>-7401</c:v>
                      </c:pt>
                      <c:pt idx="4">
                        <c:v>-7121</c:v>
                      </c:pt>
                      <c:pt idx="5">
                        <c:v>-7053</c:v>
                      </c:pt>
                      <c:pt idx="6">
                        <c:v>-7039</c:v>
                      </c:pt>
                      <c:pt idx="7">
                        <c:v>-7020</c:v>
                      </c:pt>
                      <c:pt idx="8">
                        <c:v>-6993</c:v>
                      </c:pt>
                      <c:pt idx="9">
                        <c:v>-6986</c:v>
                      </c:pt>
                      <c:pt idx="10">
                        <c:v>-6969</c:v>
                      </c:pt>
                      <c:pt idx="11">
                        <c:v>-6968</c:v>
                      </c:pt>
                      <c:pt idx="12">
                        <c:v>-6953</c:v>
                      </c:pt>
                      <c:pt idx="13">
                        <c:v>-6928</c:v>
                      </c:pt>
                      <c:pt idx="14">
                        <c:v>-6715</c:v>
                      </c:pt>
                      <c:pt idx="15">
                        <c:v>-6690</c:v>
                      </c:pt>
                      <c:pt idx="16">
                        <c:v>-6663</c:v>
                      </c:pt>
                      <c:pt idx="17">
                        <c:v>-6662</c:v>
                      </c:pt>
                      <c:pt idx="18">
                        <c:v>-6646</c:v>
                      </c:pt>
                      <c:pt idx="19">
                        <c:v>-6622</c:v>
                      </c:pt>
                      <c:pt idx="20">
                        <c:v>-6614</c:v>
                      </c:pt>
                      <c:pt idx="21">
                        <c:v>-6589</c:v>
                      </c:pt>
                      <c:pt idx="22">
                        <c:v>-5742</c:v>
                      </c:pt>
                      <c:pt idx="23">
                        <c:v>-5402</c:v>
                      </c:pt>
                      <c:pt idx="24">
                        <c:v>-4067</c:v>
                      </c:pt>
                      <c:pt idx="25">
                        <c:v>-3288</c:v>
                      </c:pt>
                      <c:pt idx="26">
                        <c:v>-3265</c:v>
                      </c:pt>
                      <c:pt idx="27">
                        <c:v>-3256</c:v>
                      </c:pt>
                      <c:pt idx="28">
                        <c:v>-804</c:v>
                      </c:pt>
                      <c:pt idx="29">
                        <c:v>-788</c:v>
                      </c:pt>
                      <c:pt idx="30">
                        <c:v>-779</c:v>
                      </c:pt>
                      <c:pt idx="31">
                        <c:v>-448</c:v>
                      </c:pt>
                      <c:pt idx="32">
                        <c:v>-422</c:v>
                      </c:pt>
                      <c:pt idx="33">
                        <c:v>-381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50</c:v>
                      </c:pt>
                      <c:pt idx="37">
                        <c:v>406</c:v>
                      </c:pt>
                      <c:pt idx="38">
                        <c:v>406</c:v>
                      </c:pt>
                      <c:pt idx="39">
                        <c:v>454</c:v>
                      </c:pt>
                      <c:pt idx="40">
                        <c:v>531</c:v>
                      </c:pt>
                      <c:pt idx="41">
                        <c:v>826</c:v>
                      </c:pt>
                      <c:pt idx="42">
                        <c:v>1235</c:v>
                      </c:pt>
                      <c:pt idx="43">
                        <c:v>1615</c:v>
                      </c:pt>
                      <c:pt idx="44">
                        <c:v>1667</c:v>
                      </c:pt>
                      <c:pt idx="45">
                        <c:v>2046</c:v>
                      </c:pt>
                      <c:pt idx="46">
                        <c:v>2080</c:v>
                      </c:pt>
                      <c:pt idx="47">
                        <c:v>2519</c:v>
                      </c:pt>
                      <c:pt idx="48">
                        <c:v>2578</c:v>
                      </c:pt>
                      <c:pt idx="49">
                        <c:v>2645</c:v>
                      </c:pt>
                      <c:pt idx="50">
                        <c:v>2984</c:v>
                      </c:pt>
                      <c:pt idx="51">
                        <c:v>7161</c:v>
                      </c:pt>
                      <c:pt idx="52">
                        <c:v>7170</c:v>
                      </c:pt>
                      <c:pt idx="53">
                        <c:v>7178</c:v>
                      </c:pt>
                      <c:pt idx="54">
                        <c:v>7245</c:v>
                      </c:pt>
                      <c:pt idx="55">
                        <c:v>7484</c:v>
                      </c:pt>
                      <c:pt idx="56">
                        <c:v>7485</c:v>
                      </c:pt>
                      <c:pt idx="57">
                        <c:v>7485</c:v>
                      </c:pt>
                      <c:pt idx="58">
                        <c:v>7517</c:v>
                      </c:pt>
                      <c:pt idx="59">
                        <c:v>7517</c:v>
                      </c:pt>
                      <c:pt idx="60">
                        <c:v>7534</c:v>
                      </c:pt>
                      <c:pt idx="61">
                        <c:v>7534</c:v>
                      </c:pt>
                      <c:pt idx="62">
                        <c:v>7534</c:v>
                      </c:pt>
                      <c:pt idx="63">
                        <c:v>7848</c:v>
                      </c:pt>
                      <c:pt idx="64">
                        <c:v>7857</c:v>
                      </c:pt>
                      <c:pt idx="65">
                        <c:v>7874</c:v>
                      </c:pt>
                      <c:pt idx="66">
                        <c:v>7907</c:v>
                      </c:pt>
                      <c:pt idx="67">
                        <c:v>7907</c:v>
                      </c:pt>
                      <c:pt idx="68">
                        <c:v>7907</c:v>
                      </c:pt>
                      <c:pt idx="69">
                        <c:v>7957</c:v>
                      </c:pt>
                      <c:pt idx="70">
                        <c:v>7957</c:v>
                      </c:pt>
                      <c:pt idx="71">
                        <c:v>7965</c:v>
                      </c:pt>
                      <c:pt idx="72">
                        <c:v>7965</c:v>
                      </c:pt>
                      <c:pt idx="73">
                        <c:v>7990</c:v>
                      </c:pt>
                      <c:pt idx="74">
                        <c:v>7990</c:v>
                      </c:pt>
                      <c:pt idx="75">
                        <c:v>7990</c:v>
                      </c:pt>
                      <c:pt idx="76">
                        <c:v>7990</c:v>
                      </c:pt>
                      <c:pt idx="77">
                        <c:v>8015</c:v>
                      </c:pt>
                      <c:pt idx="78">
                        <c:v>8015</c:v>
                      </c:pt>
                      <c:pt idx="79">
                        <c:v>8254</c:v>
                      </c:pt>
                      <c:pt idx="80">
                        <c:v>8363</c:v>
                      </c:pt>
                      <c:pt idx="81">
                        <c:v>8413</c:v>
                      </c:pt>
                      <c:pt idx="82">
                        <c:v>8522</c:v>
                      </c:pt>
                      <c:pt idx="83">
                        <c:v>8693</c:v>
                      </c:pt>
                      <c:pt idx="84">
                        <c:v>8694</c:v>
                      </c:pt>
                      <c:pt idx="85">
                        <c:v>8718</c:v>
                      </c:pt>
                      <c:pt idx="86">
                        <c:v>8736</c:v>
                      </c:pt>
                      <c:pt idx="87">
                        <c:v>8761</c:v>
                      </c:pt>
                      <c:pt idx="88">
                        <c:v>8786</c:v>
                      </c:pt>
                      <c:pt idx="89">
                        <c:v>8827</c:v>
                      </c:pt>
                      <c:pt idx="90">
                        <c:v>8827</c:v>
                      </c:pt>
                      <c:pt idx="91">
                        <c:v>8836</c:v>
                      </c:pt>
                      <c:pt idx="92">
                        <c:v>9091</c:v>
                      </c:pt>
                      <c:pt idx="93">
                        <c:v>9099</c:v>
                      </c:pt>
                      <c:pt idx="94">
                        <c:v>9124</c:v>
                      </c:pt>
                      <c:pt idx="95">
                        <c:v>9125</c:v>
                      </c:pt>
                      <c:pt idx="96">
                        <c:v>9150</c:v>
                      </c:pt>
                      <c:pt idx="97">
                        <c:v>9175</c:v>
                      </c:pt>
                      <c:pt idx="98">
                        <c:v>9200</c:v>
                      </c:pt>
                      <c:pt idx="99">
                        <c:v>9250</c:v>
                      </c:pt>
                      <c:pt idx="100">
                        <c:v>9250</c:v>
                      </c:pt>
                      <c:pt idx="101">
                        <c:v>9251</c:v>
                      </c:pt>
                      <c:pt idx="102">
                        <c:v>9259</c:v>
                      </c:pt>
                      <c:pt idx="103">
                        <c:v>9259</c:v>
                      </c:pt>
                      <c:pt idx="104">
                        <c:v>9539</c:v>
                      </c:pt>
                      <c:pt idx="105">
                        <c:v>9547</c:v>
                      </c:pt>
                      <c:pt idx="106">
                        <c:v>9549</c:v>
                      </c:pt>
                      <c:pt idx="107">
                        <c:v>9572</c:v>
                      </c:pt>
                      <c:pt idx="108">
                        <c:v>9573</c:v>
                      </c:pt>
                      <c:pt idx="109">
                        <c:v>9573</c:v>
                      </c:pt>
                      <c:pt idx="110">
                        <c:v>9648</c:v>
                      </c:pt>
                      <c:pt idx="111">
                        <c:v>9945</c:v>
                      </c:pt>
                      <c:pt idx="112">
                        <c:v>9953</c:v>
                      </c:pt>
                      <c:pt idx="113">
                        <c:v>9954</c:v>
                      </c:pt>
                      <c:pt idx="114">
                        <c:v>9954</c:v>
                      </c:pt>
                      <c:pt idx="115">
                        <c:v>9987</c:v>
                      </c:pt>
                      <c:pt idx="116">
                        <c:v>9998.5</c:v>
                      </c:pt>
                      <c:pt idx="117">
                        <c:v>10020</c:v>
                      </c:pt>
                      <c:pt idx="118">
                        <c:v>10037</c:v>
                      </c:pt>
                      <c:pt idx="119">
                        <c:v>10054</c:v>
                      </c:pt>
                      <c:pt idx="120">
                        <c:v>10068</c:v>
                      </c:pt>
                      <c:pt idx="121">
                        <c:v>10079</c:v>
                      </c:pt>
                      <c:pt idx="122">
                        <c:v>10096</c:v>
                      </c:pt>
                      <c:pt idx="123">
                        <c:v>10209</c:v>
                      </c:pt>
                      <c:pt idx="124">
                        <c:v>10209</c:v>
                      </c:pt>
                      <c:pt idx="125">
                        <c:v>10317</c:v>
                      </c:pt>
                      <c:pt idx="126">
                        <c:v>10382</c:v>
                      </c:pt>
                      <c:pt idx="127">
                        <c:v>10382</c:v>
                      </c:pt>
                      <c:pt idx="128">
                        <c:v>10401</c:v>
                      </c:pt>
                      <c:pt idx="129">
                        <c:v>10748</c:v>
                      </c:pt>
                      <c:pt idx="130">
                        <c:v>10792</c:v>
                      </c:pt>
                      <c:pt idx="131">
                        <c:v>10833</c:v>
                      </c:pt>
                      <c:pt idx="132">
                        <c:v>10841</c:v>
                      </c:pt>
                      <c:pt idx="133">
                        <c:v>10872</c:v>
                      </c:pt>
                      <c:pt idx="134">
                        <c:v>10883</c:v>
                      </c:pt>
                      <c:pt idx="135">
                        <c:v>10925</c:v>
                      </c:pt>
                      <c:pt idx="136">
                        <c:v>10950</c:v>
                      </c:pt>
                      <c:pt idx="137">
                        <c:v>11188</c:v>
                      </c:pt>
                      <c:pt idx="138">
                        <c:v>11197</c:v>
                      </c:pt>
                      <c:pt idx="139">
                        <c:v>11230</c:v>
                      </c:pt>
                      <c:pt idx="140">
                        <c:v>11247</c:v>
                      </c:pt>
                      <c:pt idx="141">
                        <c:v>11617</c:v>
                      </c:pt>
                      <c:pt idx="142">
                        <c:v>11653</c:v>
                      </c:pt>
                      <c:pt idx="143">
                        <c:v>11670</c:v>
                      </c:pt>
                      <c:pt idx="144">
                        <c:v>11670</c:v>
                      </c:pt>
                      <c:pt idx="145">
                        <c:v>11762</c:v>
                      </c:pt>
                      <c:pt idx="146">
                        <c:v>11779</c:v>
                      </c:pt>
                      <c:pt idx="147">
                        <c:v>11917</c:v>
                      </c:pt>
                      <c:pt idx="148">
                        <c:v>11933</c:v>
                      </c:pt>
                      <c:pt idx="149">
                        <c:v>11958</c:v>
                      </c:pt>
                      <c:pt idx="150">
                        <c:v>12009</c:v>
                      </c:pt>
                      <c:pt idx="151">
                        <c:v>12009</c:v>
                      </c:pt>
                      <c:pt idx="152">
                        <c:v>12018</c:v>
                      </c:pt>
                      <c:pt idx="153">
                        <c:v>12076</c:v>
                      </c:pt>
                      <c:pt idx="154">
                        <c:v>12092</c:v>
                      </c:pt>
                      <c:pt idx="155">
                        <c:v>12093</c:v>
                      </c:pt>
                      <c:pt idx="156">
                        <c:v>12093</c:v>
                      </c:pt>
                      <c:pt idx="157">
                        <c:v>12115</c:v>
                      </c:pt>
                      <c:pt idx="158">
                        <c:v>12415</c:v>
                      </c:pt>
                      <c:pt idx="159">
                        <c:v>12497</c:v>
                      </c:pt>
                      <c:pt idx="160">
                        <c:v>12523</c:v>
                      </c:pt>
                      <c:pt idx="161">
                        <c:v>12565</c:v>
                      </c:pt>
                      <c:pt idx="162">
                        <c:v>12599</c:v>
                      </c:pt>
                      <c:pt idx="163">
                        <c:v>12616</c:v>
                      </c:pt>
                      <c:pt idx="164">
                        <c:v>12897</c:v>
                      </c:pt>
                      <c:pt idx="165">
                        <c:v>12919</c:v>
                      </c:pt>
                      <c:pt idx="166">
                        <c:v>12920</c:v>
                      </c:pt>
                      <c:pt idx="167">
                        <c:v>12922</c:v>
                      </c:pt>
                      <c:pt idx="168">
                        <c:v>13005</c:v>
                      </c:pt>
                      <c:pt idx="169">
                        <c:v>13047</c:v>
                      </c:pt>
                      <c:pt idx="170">
                        <c:v>13227</c:v>
                      </c:pt>
                      <c:pt idx="171">
                        <c:v>13235</c:v>
                      </c:pt>
                      <c:pt idx="172">
                        <c:v>13278</c:v>
                      </c:pt>
                      <c:pt idx="173">
                        <c:v>13320</c:v>
                      </c:pt>
                      <c:pt idx="174">
                        <c:v>13328</c:v>
                      </c:pt>
                      <c:pt idx="175">
                        <c:v>13344</c:v>
                      </c:pt>
                      <c:pt idx="176">
                        <c:v>13345</c:v>
                      </c:pt>
                      <c:pt idx="177">
                        <c:v>13369</c:v>
                      </c:pt>
                      <c:pt idx="178">
                        <c:v>13369</c:v>
                      </c:pt>
                      <c:pt idx="179">
                        <c:v>13394</c:v>
                      </c:pt>
                      <c:pt idx="180">
                        <c:v>13395</c:v>
                      </c:pt>
                      <c:pt idx="181">
                        <c:v>13428</c:v>
                      </c:pt>
                      <c:pt idx="182">
                        <c:v>13734</c:v>
                      </c:pt>
                      <c:pt idx="183">
                        <c:v>13734</c:v>
                      </c:pt>
                      <c:pt idx="184">
                        <c:v>13757</c:v>
                      </c:pt>
                      <c:pt idx="185">
                        <c:v>13759</c:v>
                      </c:pt>
                      <c:pt idx="186">
                        <c:v>13765</c:v>
                      </c:pt>
                      <c:pt idx="187">
                        <c:v>13784</c:v>
                      </c:pt>
                      <c:pt idx="188">
                        <c:v>13792</c:v>
                      </c:pt>
                      <c:pt idx="189">
                        <c:v>13792</c:v>
                      </c:pt>
                      <c:pt idx="190">
                        <c:v>13800</c:v>
                      </c:pt>
                      <c:pt idx="191">
                        <c:v>13800</c:v>
                      </c:pt>
                      <c:pt idx="192">
                        <c:v>13800</c:v>
                      </c:pt>
                      <c:pt idx="193">
                        <c:v>13800</c:v>
                      </c:pt>
                      <c:pt idx="194">
                        <c:v>13800</c:v>
                      </c:pt>
                      <c:pt idx="195">
                        <c:v>13806</c:v>
                      </c:pt>
                      <c:pt idx="196">
                        <c:v>13825</c:v>
                      </c:pt>
                      <c:pt idx="197">
                        <c:v>13859</c:v>
                      </c:pt>
                      <c:pt idx="198">
                        <c:v>14123</c:v>
                      </c:pt>
                      <c:pt idx="199">
                        <c:v>14123</c:v>
                      </c:pt>
                      <c:pt idx="200">
                        <c:v>14190</c:v>
                      </c:pt>
                      <c:pt idx="201">
                        <c:v>14536</c:v>
                      </c:pt>
                      <c:pt idx="202">
                        <c:v>14538</c:v>
                      </c:pt>
                      <c:pt idx="203">
                        <c:v>14593</c:v>
                      </c:pt>
                      <c:pt idx="204">
                        <c:v>14604</c:v>
                      </c:pt>
                      <c:pt idx="205">
                        <c:v>14629</c:v>
                      </c:pt>
                      <c:pt idx="206">
                        <c:v>14629</c:v>
                      </c:pt>
                      <c:pt idx="207">
                        <c:v>14629</c:v>
                      </c:pt>
                      <c:pt idx="208">
                        <c:v>14629</c:v>
                      </c:pt>
                      <c:pt idx="209">
                        <c:v>14629</c:v>
                      </c:pt>
                      <c:pt idx="210">
                        <c:v>14629</c:v>
                      </c:pt>
                      <c:pt idx="211">
                        <c:v>14629</c:v>
                      </c:pt>
                      <c:pt idx="212">
                        <c:v>14644</c:v>
                      </c:pt>
                      <c:pt idx="213">
                        <c:v>14851</c:v>
                      </c:pt>
                      <c:pt idx="214">
                        <c:v>14927</c:v>
                      </c:pt>
                      <c:pt idx="215">
                        <c:v>14935</c:v>
                      </c:pt>
                      <c:pt idx="216">
                        <c:v>14944</c:v>
                      </c:pt>
                      <c:pt idx="217">
                        <c:v>14974</c:v>
                      </c:pt>
                      <c:pt idx="218">
                        <c:v>14977</c:v>
                      </c:pt>
                      <c:pt idx="219">
                        <c:v>14983</c:v>
                      </c:pt>
                      <c:pt idx="220">
                        <c:v>15392</c:v>
                      </c:pt>
                      <c:pt idx="221">
                        <c:v>15397</c:v>
                      </c:pt>
                      <c:pt idx="222">
                        <c:v>15398</c:v>
                      </c:pt>
                      <c:pt idx="223">
                        <c:v>15414</c:v>
                      </c:pt>
                      <c:pt idx="224">
                        <c:v>15425</c:v>
                      </c:pt>
                      <c:pt idx="225">
                        <c:v>15475</c:v>
                      </c:pt>
                      <c:pt idx="226">
                        <c:v>15663</c:v>
                      </c:pt>
                      <c:pt idx="227">
                        <c:v>15781</c:v>
                      </c:pt>
                      <c:pt idx="228">
                        <c:v>15814</c:v>
                      </c:pt>
                      <c:pt idx="229">
                        <c:v>15839</c:v>
                      </c:pt>
                      <c:pt idx="230">
                        <c:v>15839</c:v>
                      </c:pt>
                      <c:pt idx="231">
                        <c:v>16176</c:v>
                      </c:pt>
                      <c:pt idx="232">
                        <c:v>16221</c:v>
                      </c:pt>
                      <c:pt idx="233">
                        <c:v>16229</c:v>
                      </c:pt>
                      <c:pt idx="234">
                        <c:v>16229</c:v>
                      </c:pt>
                      <c:pt idx="235">
                        <c:v>16262</c:v>
                      </c:pt>
                      <c:pt idx="236">
                        <c:v>16270</c:v>
                      </c:pt>
                      <c:pt idx="237">
                        <c:v>16320</c:v>
                      </c:pt>
                      <c:pt idx="238">
                        <c:v>16337</c:v>
                      </c:pt>
                      <c:pt idx="239">
                        <c:v>16592</c:v>
                      </c:pt>
                      <c:pt idx="240">
                        <c:v>16635</c:v>
                      </c:pt>
                      <c:pt idx="241">
                        <c:v>16635</c:v>
                      </c:pt>
                      <c:pt idx="242">
                        <c:v>16643</c:v>
                      </c:pt>
                      <c:pt idx="243">
                        <c:v>16660</c:v>
                      </c:pt>
                      <c:pt idx="244">
                        <c:v>16701</c:v>
                      </c:pt>
                      <c:pt idx="245">
                        <c:v>16898</c:v>
                      </c:pt>
                      <c:pt idx="246">
                        <c:v>17046</c:v>
                      </c:pt>
                      <c:pt idx="247">
                        <c:v>17073</c:v>
                      </c:pt>
                      <c:pt idx="248">
                        <c:v>17074</c:v>
                      </c:pt>
                      <c:pt idx="249">
                        <c:v>17107</c:v>
                      </c:pt>
                      <c:pt idx="250">
                        <c:v>17141</c:v>
                      </c:pt>
                      <c:pt idx="251">
                        <c:v>17147</c:v>
                      </c:pt>
                      <c:pt idx="252">
                        <c:v>17149</c:v>
                      </c:pt>
                      <c:pt idx="253">
                        <c:v>17453</c:v>
                      </c:pt>
                      <c:pt idx="254">
                        <c:v>17462</c:v>
                      </c:pt>
                      <c:pt idx="255">
                        <c:v>17480</c:v>
                      </c:pt>
                      <c:pt idx="256">
                        <c:v>17497</c:v>
                      </c:pt>
                      <c:pt idx="257">
                        <c:v>17589</c:v>
                      </c:pt>
                      <c:pt idx="258">
                        <c:v>17801</c:v>
                      </c:pt>
                      <c:pt idx="259">
                        <c:v>17828</c:v>
                      </c:pt>
                      <c:pt idx="260">
                        <c:v>17862</c:v>
                      </c:pt>
                      <c:pt idx="261">
                        <c:v>17862</c:v>
                      </c:pt>
                      <c:pt idx="262">
                        <c:v>17883</c:v>
                      </c:pt>
                      <c:pt idx="263">
                        <c:v>17884</c:v>
                      </c:pt>
                      <c:pt idx="264">
                        <c:v>17928</c:v>
                      </c:pt>
                      <c:pt idx="265">
                        <c:v>17936</c:v>
                      </c:pt>
                      <c:pt idx="266">
                        <c:v>17951</c:v>
                      </c:pt>
                      <c:pt idx="267">
                        <c:v>17953</c:v>
                      </c:pt>
                      <c:pt idx="268">
                        <c:v>17959</c:v>
                      </c:pt>
                      <c:pt idx="269">
                        <c:v>18232</c:v>
                      </c:pt>
                      <c:pt idx="270">
                        <c:v>18259</c:v>
                      </c:pt>
                      <c:pt idx="271">
                        <c:v>18299</c:v>
                      </c:pt>
                      <c:pt idx="272">
                        <c:v>18384</c:v>
                      </c:pt>
                      <c:pt idx="273">
                        <c:v>18390</c:v>
                      </c:pt>
                      <c:pt idx="274">
                        <c:v>18426</c:v>
                      </c:pt>
                      <c:pt idx="275">
                        <c:v>18629</c:v>
                      </c:pt>
                      <c:pt idx="276">
                        <c:v>18647</c:v>
                      </c:pt>
                      <c:pt idx="277">
                        <c:v>18696</c:v>
                      </c:pt>
                      <c:pt idx="278">
                        <c:v>18723</c:v>
                      </c:pt>
                      <c:pt idx="279">
                        <c:v>18762</c:v>
                      </c:pt>
                      <c:pt idx="280">
                        <c:v>18807</c:v>
                      </c:pt>
                      <c:pt idx="281">
                        <c:v>18815</c:v>
                      </c:pt>
                      <c:pt idx="282">
                        <c:v>18840</c:v>
                      </c:pt>
                      <c:pt idx="283">
                        <c:v>19012</c:v>
                      </c:pt>
                      <c:pt idx="284">
                        <c:v>19094</c:v>
                      </c:pt>
                      <c:pt idx="285">
                        <c:v>19160</c:v>
                      </c:pt>
                      <c:pt idx="286">
                        <c:v>19451</c:v>
                      </c:pt>
                      <c:pt idx="287">
                        <c:v>19492</c:v>
                      </c:pt>
                      <c:pt idx="288">
                        <c:v>19505</c:v>
                      </c:pt>
                      <c:pt idx="289">
                        <c:v>19542</c:v>
                      </c:pt>
                      <c:pt idx="290">
                        <c:v>19633</c:v>
                      </c:pt>
                      <c:pt idx="291">
                        <c:v>19667</c:v>
                      </c:pt>
                      <c:pt idx="292">
                        <c:v>19875</c:v>
                      </c:pt>
                      <c:pt idx="293">
                        <c:v>19932</c:v>
                      </c:pt>
                      <c:pt idx="294">
                        <c:v>19940</c:v>
                      </c:pt>
                      <c:pt idx="295">
                        <c:v>19941</c:v>
                      </c:pt>
                      <c:pt idx="296">
                        <c:v>19975</c:v>
                      </c:pt>
                      <c:pt idx="297">
                        <c:v>20031</c:v>
                      </c:pt>
                      <c:pt idx="298">
                        <c:v>20263</c:v>
                      </c:pt>
                      <c:pt idx="299">
                        <c:v>20364</c:v>
                      </c:pt>
                      <c:pt idx="300">
                        <c:v>20370</c:v>
                      </c:pt>
                      <c:pt idx="301">
                        <c:v>20437</c:v>
                      </c:pt>
                      <c:pt idx="302">
                        <c:v>20698.5</c:v>
                      </c:pt>
                      <c:pt idx="303">
                        <c:v>20711</c:v>
                      </c:pt>
                      <c:pt idx="304">
                        <c:v>20787</c:v>
                      </c:pt>
                      <c:pt idx="305">
                        <c:v>20804</c:v>
                      </c:pt>
                      <c:pt idx="306">
                        <c:v>20804</c:v>
                      </c:pt>
                      <c:pt idx="307">
                        <c:v>20971</c:v>
                      </c:pt>
                      <c:pt idx="308">
                        <c:v>21179</c:v>
                      </c:pt>
                      <c:pt idx="309">
                        <c:v>21179</c:v>
                      </c:pt>
                      <c:pt idx="310">
                        <c:v>21266</c:v>
                      </c:pt>
                      <c:pt idx="311">
                        <c:v>21277</c:v>
                      </c:pt>
                      <c:pt idx="312">
                        <c:v>21515</c:v>
                      </c:pt>
                      <c:pt idx="313">
                        <c:v>21633</c:v>
                      </c:pt>
                      <c:pt idx="314">
                        <c:v>21658</c:v>
                      </c:pt>
                      <c:pt idx="315">
                        <c:v>21699</c:v>
                      </c:pt>
                      <c:pt idx="316">
                        <c:v>21921</c:v>
                      </c:pt>
                      <c:pt idx="317">
                        <c:v>21949</c:v>
                      </c:pt>
                      <c:pt idx="318">
                        <c:v>21953</c:v>
                      </c:pt>
                      <c:pt idx="319">
                        <c:v>22020</c:v>
                      </c:pt>
                      <c:pt idx="320">
                        <c:v>22070</c:v>
                      </c:pt>
                      <c:pt idx="321">
                        <c:v>22543.5</c:v>
                      </c:pt>
                      <c:pt idx="322">
                        <c:v>22792</c:v>
                      </c:pt>
                      <c:pt idx="323">
                        <c:v>22804.5</c:v>
                      </c:pt>
                      <c:pt idx="324">
                        <c:v>22821.5</c:v>
                      </c:pt>
                      <c:pt idx="325">
                        <c:v>22833</c:v>
                      </c:pt>
                      <c:pt idx="326">
                        <c:v>22835</c:v>
                      </c:pt>
                      <c:pt idx="327">
                        <c:v>22843</c:v>
                      </c:pt>
                      <c:pt idx="328">
                        <c:v>22843</c:v>
                      </c:pt>
                      <c:pt idx="329">
                        <c:v>22848</c:v>
                      </c:pt>
                      <c:pt idx="330">
                        <c:v>22868</c:v>
                      </c:pt>
                      <c:pt idx="331">
                        <c:v>22870.5</c:v>
                      </c:pt>
                      <c:pt idx="332">
                        <c:v>23151.5</c:v>
                      </c:pt>
                      <c:pt idx="333">
                        <c:v>23246</c:v>
                      </c:pt>
                      <c:pt idx="334">
                        <c:v>23253.5</c:v>
                      </c:pt>
                      <c:pt idx="335">
                        <c:v>23274</c:v>
                      </c:pt>
                      <c:pt idx="336">
                        <c:v>23287</c:v>
                      </c:pt>
                      <c:pt idx="337">
                        <c:v>23289</c:v>
                      </c:pt>
                      <c:pt idx="338">
                        <c:v>23291</c:v>
                      </c:pt>
                      <c:pt idx="339">
                        <c:v>23307</c:v>
                      </c:pt>
                      <c:pt idx="340">
                        <c:v>23646</c:v>
                      </c:pt>
                      <c:pt idx="341">
                        <c:v>23661</c:v>
                      </c:pt>
                      <c:pt idx="342">
                        <c:v>23676</c:v>
                      </c:pt>
                      <c:pt idx="343">
                        <c:v>23694</c:v>
                      </c:pt>
                      <c:pt idx="344">
                        <c:v>23700.5</c:v>
                      </c:pt>
                      <c:pt idx="345">
                        <c:v>24025</c:v>
                      </c:pt>
                      <c:pt idx="346">
                        <c:v>24089.5</c:v>
                      </c:pt>
                      <c:pt idx="347">
                        <c:v>24102</c:v>
                      </c:pt>
                      <c:pt idx="348">
                        <c:v>24483</c:v>
                      </c:pt>
                      <c:pt idx="349">
                        <c:v>24488</c:v>
                      </c:pt>
                      <c:pt idx="350">
                        <c:v>24872</c:v>
                      </c:pt>
                      <c:pt idx="351">
                        <c:v>24894</c:v>
                      </c:pt>
                      <c:pt idx="352">
                        <c:v>24931</c:v>
                      </c:pt>
                      <c:pt idx="353">
                        <c:v>24945</c:v>
                      </c:pt>
                      <c:pt idx="354">
                        <c:v>24945</c:v>
                      </c:pt>
                      <c:pt idx="355">
                        <c:v>25306</c:v>
                      </c:pt>
                      <c:pt idx="356">
                        <c:v>25338</c:v>
                      </c:pt>
                      <c:pt idx="357">
                        <c:v>25379</c:v>
                      </c:pt>
                      <c:pt idx="358">
                        <c:v>25393</c:v>
                      </c:pt>
                      <c:pt idx="359">
                        <c:v>25788.5</c:v>
                      </c:pt>
                      <c:pt idx="360">
                        <c:v>26149</c:v>
                      </c:pt>
                      <c:pt idx="361">
                        <c:v>26157</c:v>
                      </c:pt>
                      <c:pt idx="362">
                        <c:v>26158</c:v>
                      </c:pt>
                      <c:pt idx="363">
                        <c:v>26178.5</c:v>
                      </c:pt>
                      <c:pt idx="364">
                        <c:v>26183</c:v>
                      </c:pt>
                      <c:pt idx="365">
                        <c:v>26183</c:v>
                      </c:pt>
                      <c:pt idx="366">
                        <c:v>26199</c:v>
                      </c:pt>
                      <c:pt idx="367">
                        <c:v>26199</c:v>
                      </c:pt>
                      <c:pt idx="368">
                        <c:v>26207</c:v>
                      </c:pt>
                      <c:pt idx="369">
                        <c:v>26247</c:v>
                      </c:pt>
                      <c:pt idx="370">
                        <c:v>26589</c:v>
                      </c:pt>
                      <c:pt idx="371">
                        <c:v>26695</c:v>
                      </c:pt>
                      <c:pt idx="372">
                        <c:v>27004</c:v>
                      </c:pt>
                      <c:pt idx="373">
                        <c:v>27076</c:v>
                      </c:pt>
                      <c:pt idx="374">
                        <c:v>27120</c:v>
                      </c:pt>
                      <c:pt idx="375">
                        <c:v>27120</c:v>
                      </c:pt>
                      <c:pt idx="376">
                        <c:v>27364</c:v>
                      </c:pt>
                      <c:pt idx="377">
                        <c:v>27408</c:v>
                      </c:pt>
                      <c:pt idx="378">
                        <c:v>27417</c:v>
                      </c:pt>
                      <c:pt idx="379">
                        <c:v>27490</c:v>
                      </c:pt>
                      <c:pt idx="380">
                        <c:v>27490</c:v>
                      </c:pt>
                      <c:pt idx="381">
                        <c:v>27490</c:v>
                      </c:pt>
                      <c:pt idx="382">
                        <c:v>27491</c:v>
                      </c:pt>
                      <c:pt idx="383">
                        <c:v>27491</c:v>
                      </c:pt>
                      <c:pt idx="384">
                        <c:v>27491</c:v>
                      </c:pt>
                      <c:pt idx="385">
                        <c:v>27524</c:v>
                      </c:pt>
                      <c:pt idx="386">
                        <c:v>27540</c:v>
                      </c:pt>
                      <c:pt idx="387">
                        <c:v>27821</c:v>
                      </c:pt>
                      <c:pt idx="388">
                        <c:v>27831</c:v>
                      </c:pt>
                      <c:pt idx="389">
                        <c:v>27905</c:v>
                      </c:pt>
                      <c:pt idx="390">
                        <c:v>28294</c:v>
                      </c:pt>
                      <c:pt idx="391">
                        <c:v>28313</c:v>
                      </c:pt>
                      <c:pt idx="392">
                        <c:v>28336</c:v>
                      </c:pt>
                      <c:pt idx="393">
                        <c:v>28647</c:v>
                      </c:pt>
                      <c:pt idx="394">
                        <c:v>28710</c:v>
                      </c:pt>
                      <c:pt idx="395">
                        <c:v>28727</c:v>
                      </c:pt>
                      <c:pt idx="396">
                        <c:v>28949</c:v>
                      </c:pt>
                      <c:pt idx="397">
                        <c:v>29064.5</c:v>
                      </c:pt>
                      <c:pt idx="398">
                        <c:v>29140</c:v>
                      </c:pt>
                      <c:pt idx="399">
                        <c:v>29150</c:v>
                      </c:pt>
                      <c:pt idx="400">
                        <c:v>29425</c:v>
                      </c:pt>
                      <c:pt idx="401">
                        <c:v>29470</c:v>
                      </c:pt>
                      <c:pt idx="402">
                        <c:v>29598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Active!$L$21:$L$4006</c15:sqref>
                        </c15:formulaRef>
                      </c:ext>
                    </c:extLst>
                    <c:numCache>
                      <c:formatCode>General</c:formatCode>
                      <c:ptCount val="3986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4-07A0-4CFF-B9F2-34267D928179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Active!$M$20</c15:sqref>
                        </c15:formulaRef>
                      </c:ext>
                    </c:extLst>
                    <c:strCache>
                      <c:ptCount val="1"/>
                      <c:pt idx="0">
                        <c:v>S5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circle"/>
                  <c:size val="4"/>
                  <c:spPr>
                    <a:solidFill>
                      <a:srgbClr val="0000FF"/>
                    </a:solidFill>
                    <a:ln>
                      <a:solidFill>
                        <a:srgbClr val="0000FF"/>
                      </a:solidFill>
                      <a:prstDash val="solid"/>
                    </a:ln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Active!$F$21:$F$4006</c15:sqref>
                        </c15:formulaRef>
                      </c:ext>
                    </c:extLst>
                    <c:numCache>
                      <c:formatCode>General</c:formatCode>
                      <c:ptCount val="3986"/>
                      <c:pt idx="0">
                        <c:v>-9184</c:v>
                      </c:pt>
                      <c:pt idx="1">
                        <c:v>-7519</c:v>
                      </c:pt>
                      <c:pt idx="2">
                        <c:v>-7502</c:v>
                      </c:pt>
                      <c:pt idx="3">
                        <c:v>-7401</c:v>
                      </c:pt>
                      <c:pt idx="4">
                        <c:v>-7121</c:v>
                      </c:pt>
                      <c:pt idx="5">
                        <c:v>-7053</c:v>
                      </c:pt>
                      <c:pt idx="6">
                        <c:v>-7039</c:v>
                      </c:pt>
                      <c:pt idx="7">
                        <c:v>-7020</c:v>
                      </c:pt>
                      <c:pt idx="8">
                        <c:v>-6993</c:v>
                      </c:pt>
                      <c:pt idx="9">
                        <c:v>-6986</c:v>
                      </c:pt>
                      <c:pt idx="10">
                        <c:v>-6969</c:v>
                      </c:pt>
                      <c:pt idx="11">
                        <c:v>-6968</c:v>
                      </c:pt>
                      <c:pt idx="12">
                        <c:v>-6953</c:v>
                      </c:pt>
                      <c:pt idx="13">
                        <c:v>-6928</c:v>
                      </c:pt>
                      <c:pt idx="14">
                        <c:v>-6715</c:v>
                      </c:pt>
                      <c:pt idx="15">
                        <c:v>-6690</c:v>
                      </c:pt>
                      <c:pt idx="16">
                        <c:v>-6663</c:v>
                      </c:pt>
                      <c:pt idx="17">
                        <c:v>-6662</c:v>
                      </c:pt>
                      <c:pt idx="18">
                        <c:v>-6646</c:v>
                      </c:pt>
                      <c:pt idx="19">
                        <c:v>-6622</c:v>
                      </c:pt>
                      <c:pt idx="20">
                        <c:v>-6614</c:v>
                      </c:pt>
                      <c:pt idx="21">
                        <c:v>-6589</c:v>
                      </c:pt>
                      <c:pt idx="22">
                        <c:v>-5742</c:v>
                      </c:pt>
                      <c:pt idx="23">
                        <c:v>-5402</c:v>
                      </c:pt>
                      <c:pt idx="24">
                        <c:v>-4067</c:v>
                      </c:pt>
                      <c:pt idx="25">
                        <c:v>-3288</c:v>
                      </c:pt>
                      <c:pt idx="26">
                        <c:v>-3265</c:v>
                      </c:pt>
                      <c:pt idx="27">
                        <c:v>-3256</c:v>
                      </c:pt>
                      <c:pt idx="28">
                        <c:v>-804</c:v>
                      </c:pt>
                      <c:pt idx="29">
                        <c:v>-788</c:v>
                      </c:pt>
                      <c:pt idx="30">
                        <c:v>-779</c:v>
                      </c:pt>
                      <c:pt idx="31">
                        <c:v>-448</c:v>
                      </c:pt>
                      <c:pt idx="32">
                        <c:v>-422</c:v>
                      </c:pt>
                      <c:pt idx="33">
                        <c:v>-381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50</c:v>
                      </c:pt>
                      <c:pt idx="37">
                        <c:v>406</c:v>
                      </c:pt>
                      <c:pt idx="38">
                        <c:v>406</c:v>
                      </c:pt>
                      <c:pt idx="39">
                        <c:v>454</c:v>
                      </c:pt>
                      <c:pt idx="40">
                        <c:v>531</c:v>
                      </c:pt>
                      <c:pt idx="41">
                        <c:v>826</c:v>
                      </c:pt>
                      <c:pt idx="42">
                        <c:v>1235</c:v>
                      </c:pt>
                      <c:pt idx="43">
                        <c:v>1615</c:v>
                      </c:pt>
                      <c:pt idx="44">
                        <c:v>1667</c:v>
                      </c:pt>
                      <c:pt idx="45">
                        <c:v>2046</c:v>
                      </c:pt>
                      <c:pt idx="46">
                        <c:v>2080</c:v>
                      </c:pt>
                      <c:pt idx="47">
                        <c:v>2519</c:v>
                      </c:pt>
                      <c:pt idx="48">
                        <c:v>2578</c:v>
                      </c:pt>
                      <c:pt idx="49">
                        <c:v>2645</c:v>
                      </c:pt>
                      <c:pt idx="50">
                        <c:v>2984</c:v>
                      </c:pt>
                      <c:pt idx="51">
                        <c:v>7161</c:v>
                      </c:pt>
                      <c:pt idx="52">
                        <c:v>7170</c:v>
                      </c:pt>
                      <c:pt idx="53">
                        <c:v>7178</c:v>
                      </c:pt>
                      <c:pt idx="54">
                        <c:v>7245</c:v>
                      </c:pt>
                      <c:pt idx="55">
                        <c:v>7484</c:v>
                      </c:pt>
                      <c:pt idx="56">
                        <c:v>7485</c:v>
                      </c:pt>
                      <c:pt idx="57">
                        <c:v>7485</c:v>
                      </c:pt>
                      <c:pt idx="58">
                        <c:v>7517</c:v>
                      </c:pt>
                      <c:pt idx="59">
                        <c:v>7517</c:v>
                      </c:pt>
                      <c:pt idx="60">
                        <c:v>7534</c:v>
                      </c:pt>
                      <c:pt idx="61">
                        <c:v>7534</c:v>
                      </c:pt>
                      <c:pt idx="62">
                        <c:v>7534</c:v>
                      </c:pt>
                      <c:pt idx="63">
                        <c:v>7848</c:v>
                      </c:pt>
                      <c:pt idx="64">
                        <c:v>7857</c:v>
                      </c:pt>
                      <c:pt idx="65">
                        <c:v>7874</c:v>
                      </c:pt>
                      <c:pt idx="66">
                        <c:v>7907</c:v>
                      </c:pt>
                      <c:pt idx="67">
                        <c:v>7907</c:v>
                      </c:pt>
                      <c:pt idx="68">
                        <c:v>7907</c:v>
                      </c:pt>
                      <c:pt idx="69">
                        <c:v>7957</c:v>
                      </c:pt>
                      <c:pt idx="70">
                        <c:v>7957</c:v>
                      </c:pt>
                      <c:pt idx="71">
                        <c:v>7965</c:v>
                      </c:pt>
                      <c:pt idx="72">
                        <c:v>7965</c:v>
                      </c:pt>
                      <c:pt idx="73">
                        <c:v>7990</c:v>
                      </c:pt>
                      <c:pt idx="74">
                        <c:v>7990</c:v>
                      </c:pt>
                      <c:pt idx="75">
                        <c:v>7990</c:v>
                      </c:pt>
                      <c:pt idx="76">
                        <c:v>7990</c:v>
                      </c:pt>
                      <c:pt idx="77">
                        <c:v>8015</c:v>
                      </c:pt>
                      <c:pt idx="78">
                        <c:v>8015</c:v>
                      </c:pt>
                      <c:pt idx="79">
                        <c:v>8254</c:v>
                      </c:pt>
                      <c:pt idx="80">
                        <c:v>8363</c:v>
                      </c:pt>
                      <c:pt idx="81">
                        <c:v>8413</c:v>
                      </c:pt>
                      <c:pt idx="82">
                        <c:v>8522</c:v>
                      </c:pt>
                      <c:pt idx="83">
                        <c:v>8693</c:v>
                      </c:pt>
                      <c:pt idx="84">
                        <c:v>8694</c:v>
                      </c:pt>
                      <c:pt idx="85">
                        <c:v>8718</c:v>
                      </c:pt>
                      <c:pt idx="86">
                        <c:v>8736</c:v>
                      </c:pt>
                      <c:pt idx="87">
                        <c:v>8761</c:v>
                      </c:pt>
                      <c:pt idx="88">
                        <c:v>8786</c:v>
                      </c:pt>
                      <c:pt idx="89">
                        <c:v>8827</c:v>
                      </c:pt>
                      <c:pt idx="90">
                        <c:v>8827</c:v>
                      </c:pt>
                      <c:pt idx="91">
                        <c:v>8836</c:v>
                      </c:pt>
                      <c:pt idx="92">
                        <c:v>9091</c:v>
                      </c:pt>
                      <c:pt idx="93">
                        <c:v>9099</c:v>
                      </c:pt>
                      <c:pt idx="94">
                        <c:v>9124</c:v>
                      </c:pt>
                      <c:pt idx="95">
                        <c:v>9125</c:v>
                      </c:pt>
                      <c:pt idx="96">
                        <c:v>9150</c:v>
                      </c:pt>
                      <c:pt idx="97">
                        <c:v>9175</c:v>
                      </c:pt>
                      <c:pt idx="98">
                        <c:v>9200</c:v>
                      </c:pt>
                      <c:pt idx="99">
                        <c:v>9250</c:v>
                      </c:pt>
                      <c:pt idx="100">
                        <c:v>9250</c:v>
                      </c:pt>
                      <c:pt idx="101">
                        <c:v>9251</c:v>
                      </c:pt>
                      <c:pt idx="102">
                        <c:v>9259</c:v>
                      </c:pt>
                      <c:pt idx="103">
                        <c:v>9259</c:v>
                      </c:pt>
                      <c:pt idx="104">
                        <c:v>9539</c:v>
                      </c:pt>
                      <c:pt idx="105">
                        <c:v>9547</c:v>
                      </c:pt>
                      <c:pt idx="106">
                        <c:v>9549</c:v>
                      </c:pt>
                      <c:pt idx="107">
                        <c:v>9572</c:v>
                      </c:pt>
                      <c:pt idx="108">
                        <c:v>9573</c:v>
                      </c:pt>
                      <c:pt idx="109">
                        <c:v>9573</c:v>
                      </c:pt>
                      <c:pt idx="110">
                        <c:v>9648</c:v>
                      </c:pt>
                      <c:pt idx="111">
                        <c:v>9945</c:v>
                      </c:pt>
                      <c:pt idx="112">
                        <c:v>9953</c:v>
                      </c:pt>
                      <c:pt idx="113">
                        <c:v>9954</c:v>
                      </c:pt>
                      <c:pt idx="114">
                        <c:v>9954</c:v>
                      </c:pt>
                      <c:pt idx="115">
                        <c:v>9987</c:v>
                      </c:pt>
                      <c:pt idx="116">
                        <c:v>9998.5</c:v>
                      </c:pt>
                      <c:pt idx="117">
                        <c:v>10020</c:v>
                      </c:pt>
                      <c:pt idx="118">
                        <c:v>10037</c:v>
                      </c:pt>
                      <c:pt idx="119">
                        <c:v>10054</c:v>
                      </c:pt>
                      <c:pt idx="120">
                        <c:v>10068</c:v>
                      </c:pt>
                      <c:pt idx="121">
                        <c:v>10079</c:v>
                      </c:pt>
                      <c:pt idx="122">
                        <c:v>10096</c:v>
                      </c:pt>
                      <c:pt idx="123">
                        <c:v>10209</c:v>
                      </c:pt>
                      <c:pt idx="124">
                        <c:v>10209</c:v>
                      </c:pt>
                      <c:pt idx="125">
                        <c:v>10317</c:v>
                      </c:pt>
                      <c:pt idx="126">
                        <c:v>10382</c:v>
                      </c:pt>
                      <c:pt idx="127">
                        <c:v>10382</c:v>
                      </c:pt>
                      <c:pt idx="128">
                        <c:v>10401</c:v>
                      </c:pt>
                      <c:pt idx="129">
                        <c:v>10748</c:v>
                      </c:pt>
                      <c:pt idx="130">
                        <c:v>10792</c:v>
                      </c:pt>
                      <c:pt idx="131">
                        <c:v>10833</c:v>
                      </c:pt>
                      <c:pt idx="132">
                        <c:v>10841</c:v>
                      </c:pt>
                      <c:pt idx="133">
                        <c:v>10872</c:v>
                      </c:pt>
                      <c:pt idx="134">
                        <c:v>10883</c:v>
                      </c:pt>
                      <c:pt idx="135">
                        <c:v>10925</c:v>
                      </c:pt>
                      <c:pt idx="136">
                        <c:v>10950</c:v>
                      </c:pt>
                      <c:pt idx="137">
                        <c:v>11188</c:v>
                      </c:pt>
                      <c:pt idx="138">
                        <c:v>11197</c:v>
                      </c:pt>
                      <c:pt idx="139">
                        <c:v>11230</c:v>
                      </c:pt>
                      <c:pt idx="140">
                        <c:v>11247</c:v>
                      </c:pt>
                      <c:pt idx="141">
                        <c:v>11617</c:v>
                      </c:pt>
                      <c:pt idx="142">
                        <c:v>11653</c:v>
                      </c:pt>
                      <c:pt idx="143">
                        <c:v>11670</c:v>
                      </c:pt>
                      <c:pt idx="144">
                        <c:v>11670</c:v>
                      </c:pt>
                      <c:pt idx="145">
                        <c:v>11762</c:v>
                      </c:pt>
                      <c:pt idx="146">
                        <c:v>11779</c:v>
                      </c:pt>
                      <c:pt idx="147">
                        <c:v>11917</c:v>
                      </c:pt>
                      <c:pt idx="148">
                        <c:v>11933</c:v>
                      </c:pt>
                      <c:pt idx="149">
                        <c:v>11958</c:v>
                      </c:pt>
                      <c:pt idx="150">
                        <c:v>12009</c:v>
                      </c:pt>
                      <c:pt idx="151">
                        <c:v>12009</c:v>
                      </c:pt>
                      <c:pt idx="152">
                        <c:v>12018</c:v>
                      </c:pt>
                      <c:pt idx="153">
                        <c:v>12076</c:v>
                      </c:pt>
                      <c:pt idx="154">
                        <c:v>12092</c:v>
                      </c:pt>
                      <c:pt idx="155">
                        <c:v>12093</c:v>
                      </c:pt>
                      <c:pt idx="156">
                        <c:v>12093</c:v>
                      </c:pt>
                      <c:pt idx="157">
                        <c:v>12115</c:v>
                      </c:pt>
                      <c:pt idx="158">
                        <c:v>12415</c:v>
                      </c:pt>
                      <c:pt idx="159">
                        <c:v>12497</c:v>
                      </c:pt>
                      <c:pt idx="160">
                        <c:v>12523</c:v>
                      </c:pt>
                      <c:pt idx="161">
                        <c:v>12565</c:v>
                      </c:pt>
                      <c:pt idx="162">
                        <c:v>12599</c:v>
                      </c:pt>
                      <c:pt idx="163">
                        <c:v>12616</c:v>
                      </c:pt>
                      <c:pt idx="164">
                        <c:v>12897</c:v>
                      </c:pt>
                      <c:pt idx="165">
                        <c:v>12919</c:v>
                      </c:pt>
                      <c:pt idx="166">
                        <c:v>12920</c:v>
                      </c:pt>
                      <c:pt idx="167">
                        <c:v>12922</c:v>
                      </c:pt>
                      <c:pt idx="168">
                        <c:v>13005</c:v>
                      </c:pt>
                      <c:pt idx="169">
                        <c:v>13047</c:v>
                      </c:pt>
                      <c:pt idx="170">
                        <c:v>13227</c:v>
                      </c:pt>
                      <c:pt idx="171">
                        <c:v>13235</c:v>
                      </c:pt>
                      <c:pt idx="172">
                        <c:v>13278</c:v>
                      </c:pt>
                      <c:pt idx="173">
                        <c:v>13320</c:v>
                      </c:pt>
                      <c:pt idx="174">
                        <c:v>13328</c:v>
                      </c:pt>
                      <c:pt idx="175">
                        <c:v>13344</c:v>
                      </c:pt>
                      <c:pt idx="176">
                        <c:v>13345</c:v>
                      </c:pt>
                      <c:pt idx="177">
                        <c:v>13369</c:v>
                      </c:pt>
                      <c:pt idx="178">
                        <c:v>13369</c:v>
                      </c:pt>
                      <c:pt idx="179">
                        <c:v>13394</c:v>
                      </c:pt>
                      <c:pt idx="180">
                        <c:v>13395</c:v>
                      </c:pt>
                      <c:pt idx="181">
                        <c:v>13428</c:v>
                      </c:pt>
                      <c:pt idx="182">
                        <c:v>13734</c:v>
                      </c:pt>
                      <c:pt idx="183">
                        <c:v>13734</c:v>
                      </c:pt>
                      <c:pt idx="184">
                        <c:v>13757</c:v>
                      </c:pt>
                      <c:pt idx="185">
                        <c:v>13759</c:v>
                      </c:pt>
                      <c:pt idx="186">
                        <c:v>13765</c:v>
                      </c:pt>
                      <c:pt idx="187">
                        <c:v>13784</c:v>
                      </c:pt>
                      <c:pt idx="188">
                        <c:v>13792</c:v>
                      </c:pt>
                      <c:pt idx="189">
                        <c:v>13792</c:v>
                      </c:pt>
                      <c:pt idx="190">
                        <c:v>13800</c:v>
                      </c:pt>
                      <c:pt idx="191">
                        <c:v>13800</c:v>
                      </c:pt>
                      <c:pt idx="192">
                        <c:v>13800</c:v>
                      </c:pt>
                      <c:pt idx="193">
                        <c:v>13800</c:v>
                      </c:pt>
                      <c:pt idx="194">
                        <c:v>13800</c:v>
                      </c:pt>
                      <c:pt idx="195">
                        <c:v>13806</c:v>
                      </c:pt>
                      <c:pt idx="196">
                        <c:v>13825</c:v>
                      </c:pt>
                      <c:pt idx="197">
                        <c:v>13859</c:v>
                      </c:pt>
                      <c:pt idx="198">
                        <c:v>14123</c:v>
                      </c:pt>
                      <c:pt idx="199">
                        <c:v>14123</c:v>
                      </c:pt>
                      <c:pt idx="200">
                        <c:v>14190</c:v>
                      </c:pt>
                      <c:pt idx="201">
                        <c:v>14536</c:v>
                      </c:pt>
                      <c:pt idx="202">
                        <c:v>14538</c:v>
                      </c:pt>
                      <c:pt idx="203">
                        <c:v>14593</c:v>
                      </c:pt>
                      <c:pt idx="204">
                        <c:v>14604</c:v>
                      </c:pt>
                      <c:pt idx="205">
                        <c:v>14629</c:v>
                      </c:pt>
                      <c:pt idx="206">
                        <c:v>14629</c:v>
                      </c:pt>
                      <c:pt idx="207">
                        <c:v>14629</c:v>
                      </c:pt>
                      <c:pt idx="208">
                        <c:v>14629</c:v>
                      </c:pt>
                      <c:pt idx="209">
                        <c:v>14629</c:v>
                      </c:pt>
                      <c:pt idx="210">
                        <c:v>14629</c:v>
                      </c:pt>
                      <c:pt idx="211">
                        <c:v>14629</c:v>
                      </c:pt>
                      <c:pt idx="212">
                        <c:v>14644</c:v>
                      </c:pt>
                      <c:pt idx="213">
                        <c:v>14851</c:v>
                      </c:pt>
                      <c:pt idx="214">
                        <c:v>14927</c:v>
                      </c:pt>
                      <c:pt idx="215">
                        <c:v>14935</c:v>
                      </c:pt>
                      <c:pt idx="216">
                        <c:v>14944</c:v>
                      </c:pt>
                      <c:pt idx="217">
                        <c:v>14974</c:v>
                      </c:pt>
                      <c:pt idx="218">
                        <c:v>14977</c:v>
                      </c:pt>
                      <c:pt idx="219">
                        <c:v>14983</c:v>
                      </c:pt>
                      <c:pt idx="220">
                        <c:v>15392</c:v>
                      </c:pt>
                      <c:pt idx="221">
                        <c:v>15397</c:v>
                      </c:pt>
                      <c:pt idx="222">
                        <c:v>15398</c:v>
                      </c:pt>
                      <c:pt idx="223">
                        <c:v>15414</c:v>
                      </c:pt>
                      <c:pt idx="224">
                        <c:v>15425</c:v>
                      </c:pt>
                      <c:pt idx="225">
                        <c:v>15475</c:v>
                      </c:pt>
                      <c:pt idx="226">
                        <c:v>15663</c:v>
                      </c:pt>
                      <c:pt idx="227">
                        <c:v>15781</c:v>
                      </c:pt>
                      <c:pt idx="228">
                        <c:v>15814</c:v>
                      </c:pt>
                      <c:pt idx="229">
                        <c:v>15839</c:v>
                      </c:pt>
                      <c:pt idx="230">
                        <c:v>15839</c:v>
                      </c:pt>
                      <c:pt idx="231">
                        <c:v>16176</c:v>
                      </c:pt>
                      <c:pt idx="232">
                        <c:v>16221</c:v>
                      </c:pt>
                      <c:pt idx="233">
                        <c:v>16229</c:v>
                      </c:pt>
                      <c:pt idx="234">
                        <c:v>16229</c:v>
                      </c:pt>
                      <c:pt idx="235">
                        <c:v>16262</c:v>
                      </c:pt>
                      <c:pt idx="236">
                        <c:v>16270</c:v>
                      </c:pt>
                      <c:pt idx="237">
                        <c:v>16320</c:v>
                      </c:pt>
                      <c:pt idx="238">
                        <c:v>16337</c:v>
                      </c:pt>
                      <c:pt idx="239">
                        <c:v>16592</c:v>
                      </c:pt>
                      <c:pt idx="240">
                        <c:v>16635</c:v>
                      </c:pt>
                      <c:pt idx="241">
                        <c:v>16635</c:v>
                      </c:pt>
                      <c:pt idx="242">
                        <c:v>16643</c:v>
                      </c:pt>
                      <c:pt idx="243">
                        <c:v>16660</c:v>
                      </c:pt>
                      <c:pt idx="244">
                        <c:v>16701</c:v>
                      </c:pt>
                      <c:pt idx="245">
                        <c:v>16898</c:v>
                      </c:pt>
                      <c:pt idx="246">
                        <c:v>17046</c:v>
                      </c:pt>
                      <c:pt idx="247">
                        <c:v>17073</c:v>
                      </c:pt>
                      <c:pt idx="248">
                        <c:v>17074</c:v>
                      </c:pt>
                      <c:pt idx="249">
                        <c:v>17107</c:v>
                      </c:pt>
                      <c:pt idx="250">
                        <c:v>17141</c:v>
                      </c:pt>
                      <c:pt idx="251">
                        <c:v>17147</c:v>
                      </c:pt>
                      <c:pt idx="252">
                        <c:v>17149</c:v>
                      </c:pt>
                      <c:pt idx="253">
                        <c:v>17453</c:v>
                      </c:pt>
                      <c:pt idx="254">
                        <c:v>17462</c:v>
                      </c:pt>
                      <c:pt idx="255">
                        <c:v>17480</c:v>
                      </c:pt>
                      <c:pt idx="256">
                        <c:v>17497</c:v>
                      </c:pt>
                      <c:pt idx="257">
                        <c:v>17589</c:v>
                      </c:pt>
                      <c:pt idx="258">
                        <c:v>17801</c:v>
                      </c:pt>
                      <c:pt idx="259">
                        <c:v>17828</c:v>
                      </c:pt>
                      <c:pt idx="260">
                        <c:v>17862</c:v>
                      </c:pt>
                      <c:pt idx="261">
                        <c:v>17862</c:v>
                      </c:pt>
                      <c:pt idx="262">
                        <c:v>17883</c:v>
                      </c:pt>
                      <c:pt idx="263">
                        <c:v>17884</c:v>
                      </c:pt>
                      <c:pt idx="264">
                        <c:v>17928</c:v>
                      </c:pt>
                      <c:pt idx="265">
                        <c:v>17936</c:v>
                      </c:pt>
                      <c:pt idx="266">
                        <c:v>17951</c:v>
                      </c:pt>
                      <c:pt idx="267">
                        <c:v>17953</c:v>
                      </c:pt>
                      <c:pt idx="268">
                        <c:v>17959</c:v>
                      </c:pt>
                      <c:pt idx="269">
                        <c:v>18232</c:v>
                      </c:pt>
                      <c:pt idx="270">
                        <c:v>18259</c:v>
                      </c:pt>
                      <c:pt idx="271">
                        <c:v>18299</c:v>
                      </c:pt>
                      <c:pt idx="272">
                        <c:v>18384</c:v>
                      </c:pt>
                      <c:pt idx="273">
                        <c:v>18390</c:v>
                      </c:pt>
                      <c:pt idx="274">
                        <c:v>18426</c:v>
                      </c:pt>
                      <c:pt idx="275">
                        <c:v>18629</c:v>
                      </c:pt>
                      <c:pt idx="276">
                        <c:v>18647</c:v>
                      </c:pt>
                      <c:pt idx="277">
                        <c:v>18696</c:v>
                      </c:pt>
                      <c:pt idx="278">
                        <c:v>18723</c:v>
                      </c:pt>
                      <c:pt idx="279">
                        <c:v>18762</c:v>
                      </c:pt>
                      <c:pt idx="280">
                        <c:v>18807</c:v>
                      </c:pt>
                      <c:pt idx="281">
                        <c:v>18815</c:v>
                      </c:pt>
                      <c:pt idx="282">
                        <c:v>18840</c:v>
                      </c:pt>
                      <c:pt idx="283">
                        <c:v>19012</c:v>
                      </c:pt>
                      <c:pt idx="284">
                        <c:v>19094</c:v>
                      </c:pt>
                      <c:pt idx="285">
                        <c:v>19160</c:v>
                      </c:pt>
                      <c:pt idx="286">
                        <c:v>19451</c:v>
                      </c:pt>
                      <c:pt idx="287">
                        <c:v>19492</c:v>
                      </c:pt>
                      <c:pt idx="288">
                        <c:v>19505</c:v>
                      </c:pt>
                      <c:pt idx="289">
                        <c:v>19542</c:v>
                      </c:pt>
                      <c:pt idx="290">
                        <c:v>19633</c:v>
                      </c:pt>
                      <c:pt idx="291">
                        <c:v>19667</c:v>
                      </c:pt>
                      <c:pt idx="292">
                        <c:v>19875</c:v>
                      </c:pt>
                      <c:pt idx="293">
                        <c:v>19932</c:v>
                      </c:pt>
                      <c:pt idx="294">
                        <c:v>19940</c:v>
                      </c:pt>
                      <c:pt idx="295">
                        <c:v>19941</c:v>
                      </c:pt>
                      <c:pt idx="296">
                        <c:v>19975</c:v>
                      </c:pt>
                      <c:pt idx="297">
                        <c:v>20031</c:v>
                      </c:pt>
                      <c:pt idx="298">
                        <c:v>20263</c:v>
                      </c:pt>
                      <c:pt idx="299">
                        <c:v>20364</c:v>
                      </c:pt>
                      <c:pt idx="300">
                        <c:v>20370</c:v>
                      </c:pt>
                      <c:pt idx="301">
                        <c:v>20437</c:v>
                      </c:pt>
                      <c:pt idx="302">
                        <c:v>20698.5</c:v>
                      </c:pt>
                      <c:pt idx="303">
                        <c:v>20711</c:v>
                      </c:pt>
                      <c:pt idx="304">
                        <c:v>20787</c:v>
                      </c:pt>
                      <c:pt idx="305">
                        <c:v>20804</c:v>
                      </c:pt>
                      <c:pt idx="306">
                        <c:v>20804</c:v>
                      </c:pt>
                      <c:pt idx="307">
                        <c:v>20971</c:v>
                      </c:pt>
                      <c:pt idx="308">
                        <c:v>21179</c:v>
                      </c:pt>
                      <c:pt idx="309">
                        <c:v>21179</c:v>
                      </c:pt>
                      <c:pt idx="310">
                        <c:v>21266</c:v>
                      </c:pt>
                      <c:pt idx="311">
                        <c:v>21277</c:v>
                      </c:pt>
                      <c:pt idx="312">
                        <c:v>21515</c:v>
                      </c:pt>
                      <c:pt idx="313">
                        <c:v>21633</c:v>
                      </c:pt>
                      <c:pt idx="314">
                        <c:v>21658</c:v>
                      </c:pt>
                      <c:pt idx="315">
                        <c:v>21699</c:v>
                      </c:pt>
                      <c:pt idx="316">
                        <c:v>21921</c:v>
                      </c:pt>
                      <c:pt idx="317">
                        <c:v>21949</c:v>
                      </c:pt>
                      <c:pt idx="318">
                        <c:v>21953</c:v>
                      </c:pt>
                      <c:pt idx="319">
                        <c:v>22020</c:v>
                      </c:pt>
                      <c:pt idx="320">
                        <c:v>22070</c:v>
                      </c:pt>
                      <c:pt idx="321">
                        <c:v>22543.5</c:v>
                      </c:pt>
                      <c:pt idx="322">
                        <c:v>22792</c:v>
                      </c:pt>
                      <c:pt idx="323">
                        <c:v>22804.5</c:v>
                      </c:pt>
                      <c:pt idx="324">
                        <c:v>22821.5</c:v>
                      </c:pt>
                      <c:pt idx="325">
                        <c:v>22833</c:v>
                      </c:pt>
                      <c:pt idx="326">
                        <c:v>22835</c:v>
                      </c:pt>
                      <c:pt idx="327">
                        <c:v>22843</c:v>
                      </c:pt>
                      <c:pt idx="328">
                        <c:v>22843</c:v>
                      </c:pt>
                      <c:pt idx="329">
                        <c:v>22848</c:v>
                      </c:pt>
                      <c:pt idx="330">
                        <c:v>22868</c:v>
                      </c:pt>
                      <c:pt idx="331">
                        <c:v>22870.5</c:v>
                      </c:pt>
                      <c:pt idx="332">
                        <c:v>23151.5</c:v>
                      </c:pt>
                      <c:pt idx="333">
                        <c:v>23246</c:v>
                      </c:pt>
                      <c:pt idx="334">
                        <c:v>23253.5</c:v>
                      </c:pt>
                      <c:pt idx="335">
                        <c:v>23274</c:v>
                      </c:pt>
                      <c:pt idx="336">
                        <c:v>23287</c:v>
                      </c:pt>
                      <c:pt idx="337">
                        <c:v>23289</c:v>
                      </c:pt>
                      <c:pt idx="338">
                        <c:v>23291</c:v>
                      </c:pt>
                      <c:pt idx="339">
                        <c:v>23307</c:v>
                      </c:pt>
                      <c:pt idx="340">
                        <c:v>23646</c:v>
                      </c:pt>
                      <c:pt idx="341">
                        <c:v>23661</c:v>
                      </c:pt>
                      <c:pt idx="342">
                        <c:v>23676</c:v>
                      </c:pt>
                      <c:pt idx="343">
                        <c:v>23694</c:v>
                      </c:pt>
                      <c:pt idx="344">
                        <c:v>23700.5</c:v>
                      </c:pt>
                      <c:pt idx="345">
                        <c:v>24025</c:v>
                      </c:pt>
                      <c:pt idx="346">
                        <c:v>24089.5</c:v>
                      </c:pt>
                      <c:pt idx="347">
                        <c:v>24102</c:v>
                      </c:pt>
                      <c:pt idx="348">
                        <c:v>24483</c:v>
                      </c:pt>
                      <c:pt idx="349">
                        <c:v>24488</c:v>
                      </c:pt>
                      <c:pt idx="350">
                        <c:v>24872</c:v>
                      </c:pt>
                      <c:pt idx="351">
                        <c:v>24894</c:v>
                      </c:pt>
                      <c:pt idx="352">
                        <c:v>24931</c:v>
                      </c:pt>
                      <c:pt idx="353">
                        <c:v>24945</c:v>
                      </c:pt>
                      <c:pt idx="354">
                        <c:v>24945</c:v>
                      </c:pt>
                      <c:pt idx="355">
                        <c:v>25306</c:v>
                      </c:pt>
                      <c:pt idx="356">
                        <c:v>25338</c:v>
                      </c:pt>
                      <c:pt idx="357">
                        <c:v>25379</c:v>
                      </c:pt>
                      <c:pt idx="358">
                        <c:v>25393</c:v>
                      </c:pt>
                      <c:pt idx="359">
                        <c:v>25788.5</c:v>
                      </c:pt>
                      <c:pt idx="360">
                        <c:v>26149</c:v>
                      </c:pt>
                      <c:pt idx="361">
                        <c:v>26157</c:v>
                      </c:pt>
                      <c:pt idx="362">
                        <c:v>26158</c:v>
                      </c:pt>
                      <c:pt idx="363">
                        <c:v>26178.5</c:v>
                      </c:pt>
                      <c:pt idx="364">
                        <c:v>26183</c:v>
                      </c:pt>
                      <c:pt idx="365">
                        <c:v>26183</c:v>
                      </c:pt>
                      <c:pt idx="366">
                        <c:v>26199</c:v>
                      </c:pt>
                      <c:pt idx="367">
                        <c:v>26199</c:v>
                      </c:pt>
                      <c:pt idx="368">
                        <c:v>26207</c:v>
                      </c:pt>
                      <c:pt idx="369">
                        <c:v>26247</c:v>
                      </c:pt>
                      <c:pt idx="370">
                        <c:v>26589</c:v>
                      </c:pt>
                      <c:pt idx="371">
                        <c:v>26695</c:v>
                      </c:pt>
                      <c:pt idx="372">
                        <c:v>27004</c:v>
                      </c:pt>
                      <c:pt idx="373">
                        <c:v>27076</c:v>
                      </c:pt>
                      <c:pt idx="374">
                        <c:v>27120</c:v>
                      </c:pt>
                      <c:pt idx="375">
                        <c:v>27120</c:v>
                      </c:pt>
                      <c:pt idx="376">
                        <c:v>27364</c:v>
                      </c:pt>
                      <c:pt idx="377">
                        <c:v>27408</c:v>
                      </c:pt>
                      <c:pt idx="378">
                        <c:v>27417</c:v>
                      </c:pt>
                      <c:pt idx="379">
                        <c:v>27490</c:v>
                      </c:pt>
                      <c:pt idx="380">
                        <c:v>27490</c:v>
                      </c:pt>
                      <c:pt idx="381">
                        <c:v>27490</c:v>
                      </c:pt>
                      <c:pt idx="382">
                        <c:v>27491</c:v>
                      </c:pt>
                      <c:pt idx="383">
                        <c:v>27491</c:v>
                      </c:pt>
                      <c:pt idx="384">
                        <c:v>27491</c:v>
                      </c:pt>
                      <c:pt idx="385">
                        <c:v>27524</c:v>
                      </c:pt>
                      <c:pt idx="386">
                        <c:v>27540</c:v>
                      </c:pt>
                      <c:pt idx="387">
                        <c:v>27821</c:v>
                      </c:pt>
                      <c:pt idx="388">
                        <c:v>27831</c:v>
                      </c:pt>
                      <c:pt idx="389">
                        <c:v>27905</c:v>
                      </c:pt>
                      <c:pt idx="390">
                        <c:v>28294</c:v>
                      </c:pt>
                      <c:pt idx="391">
                        <c:v>28313</c:v>
                      </c:pt>
                      <c:pt idx="392">
                        <c:v>28336</c:v>
                      </c:pt>
                      <c:pt idx="393">
                        <c:v>28647</c:v>
                      </c:pt>
                      <c:pt idx="394">
                        <c:v>28710</c:v>
                      </c:pt>
                      <c:pt idx="395">
                        <c:v>28727</c:v>
                      </c:pt>
                      <c:pt idx="396">
                        <c:v>28949</c:v>
                      </c:pt>
                      <c:pt idx="397">
                        <c:v>29064.5</c:v>
                      </c:pt>
                      <c:pt idx="398">
                        <c:v>29140</c:v>
                      </c:pt>
                      <c:pt idx="399">
                        <c:v>29150</c:v>
                      </c:pt>
                      <c:pt idx="400">
                        <c:v>29425</c:v>
                      </c:pt>
                      <c:pt idx="401">
                        <c:v>29470</c:v>
                      </c:pt>
                      <c:pt idx="402">
                        <c:v>29598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Active!$M$21:$M$4006</c15:sqref>
                        </c15:formulaRef>
                      </c:ext>
                    </c:extLst>
                    <c:numCache>
                      <c:formatCode>General</c:formatCode>
                      <c:ptCount val="3986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7A0-4CFF-B9F2-34267D928179}"/>
                  </c:ext>
                </c:extLst>
              </c15:ser>
            </c15:filteredScatterSeries>
          </c:ext>
        </c:extLst>
      </c:scatterChart>
      <c:valAx>
        <c:axId val="803942224"/>
        <c:scaling>
          <c:orientation val="minMax"/>
          <c:min val="21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05290786020164"/>
              <c:y val="0.858493207217022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2.0000000000000004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84210526315788E-2"/>
              <c:y val="0.40880635203618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394222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000013814062716"/>
          <c:y val="0.9088076726258274"/>
          <c:w val="0.56842146705346042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AO Ser - O-C Diagr.</a:t>
            </a:r>
          </a:p>
        </c:rich>
      </c:tx>
      <c:layout>
        <c:manualLayout>
          <c:xMode val="edge"/>
          <c:yMode val="edge"/>
          <c:x val="0.39553219448094612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0129387496288"/>
          <c:y val="0.11389792576868328"/>
          <c:w val="0.82423463122155605"/>
          <c:h val="0.6603980615275755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Active!$F$21:$F$4006</c:f>
              <c:numCache>
                <c:formatCode>General</c:formatCode>
                <c:ptCount val="3986"/>
                <c:pt idx="0">
                  <c:v>-9184</c:v>
                </c:pt>
                <c:pt idx="1">
                  <c:v>-7519</c:v>
                </c:pt>
                <c:pt idx="2">
                  <c:v>-7502</c:v>
                </c:pt>
                <c:pt idx="3">
                  <c:v>-7401</c:v>
                </c:pt>
                <c:pt idx="4">
                  <c:v>-7121</c:v>
                </c:pt>
                <c:pt idx="5">
                  <c:v>-7053</c:v>
                </c:pt>
                <c:pt idx="6">
                  <c:v>-7039</c:v>
                </c:pt>
                <c:pt idx="7">
                  <c:v>-7020</c:v>
                </c:pt>
                <c:pt idx="8">
                  <c:v>-6993</c:v>
                </c:pt>
                <c:pt idx="9">
                  <c:v>-6986</c:v>
                </c:pt>
                <c:pt idx="10">
                  <c:v>-6969</c:v>
                </c:pt>
                <c:pt idx="11">
                  <c:v>-6968</c:v>
                </c:pt>
                <c:pt idx="12">
                  <c:v>-6953</c:v>
                </c:pt>
                <c:pt idx="13">
                  <c:v>-6928</c:v>
                </c:pt>
                <c:pt idx="14">
                  <c:v>-6715</c:v>
                </c:pt>
                <c:pt idx="15">
                  <c:v>-6690</c:v>
                </c:pt>
                <c:pt idx="16">
                  <c:v>-6663</c:v>
                </c:pt>
                <c:pt idx="17">
                  <c:v>-6662</c:v>
                </c:pt>
                <c:pt idx="18">
                  <c:v>-6646</c:v>
                </c:pt>
                <c:pt idx="19">
                  <c:v>-6622</c:v>
                </c:pt>
                <c:pt idx="20">
                  <c:v>-6614</c:v>
                </c:pt>
                <c:pt idx="21">
                  <c:v>-6589</c:v>
                </c:pt>
                <c:pt idx="22">
                  <c:v>-5742</c:v>
                </c:pt>
                <c:pt idx="23">
                  <c:v>-5402</c:v>
                </c:pt>
                <c:pt idx="24">
                  <c:v>-4067</c:v>
                </c:pt>
                <c:pt idx="25">
                  <c:v>-3288</c:v>
                </c:pt>
                <c:pt idx="26">
                  <c:v>-3265</c:v>
                </c:pt>
                <c:pt idx="27">
                  <c:v>-3256</c:v>
                </c:pt>
                <c:pt idx="28">
                  <c:v>-804</c:v>
                </c:pt>
                <c:pt idx="29">
                  <c:v>-788</c:v>
                </c:pt>
                <c:pt idx="30">
                  <c:v>-779</c:v>
                </c:pt>
                <c:pt idx="31">
                  <c:v>-448</c:v>
                </c:pt>
                <c:pt idx="32">
                  <c:v>-422</c:v>
                </c:pt>
                <c:pt idx="33">
                  <c:v>-381</c:v>
                </c:pt>
                <c:pt idx="34">
                  <c:v>0</c:v>
                </c:pt>
                <c:pt idx="35">
                  <c:v>0</c:v>
                </c:pt>
                <c:pt idx="36">
                  <c:v>50</c:v>
                </c:pt>
                <c:pt idx="37">
                  <c:v>406</c:v>
                </c:pt>
                <c:pt idx="38">
                  <c:v>406</c:v>
                </c:pt>
                <c:pt idx="39">
                  <c:v>454</c:v>
                </c:pt>
                <c:pt idx="40">
                  <c:v>531</c:v>
                </c:pt>
                <c:pt idx="41">
                  <c:v>826</c:v>
                </c:pt>
                <c:pt idx="42">
                  <c:v>1235</c:v>
                </c:pt>
                <c:pt idx="43">
                  <c:v>1615</c:v>
                </c:pt>
                <c:pt idx="44">
                  <c:v>1667</c:v>
                </c:pt>
                <c:pt idx="45">
                  <c:v>2046</c:v>
                </c:pt>
                <c:pt idx="46">
                  <c:v>2080</c:v>
                </c:pt>
                <c:pt idx="47">
                  <c:v>2519</c:v>
                </c:pt>
                <c:pt idx="48">
                  <c:v>2578</c:v>
                </c:pt>
                <c:pt idx="49">
                  <c:v>2645</c:v>
                </c:pt>
                <c:pt idx="50">
                  <c:v>2984</c:v>
                </c:pt>
                <c:pt idx="51">
                  <c:v>7161</c:v>
                </c:pt>
                <c:pt idx="52">
                  <c:v>7170</c:v>
                </c:pt>
                <c:pt idx="53">
                  <c:v>7178</c:v>
                </c:pt>
                <c:pt idx="54">
                  <c:v>7245</c:v>
                </c:pt>
                <c:pt idx="55">
                  <c:v>7484</c:v>
                </c:pt>
                <c:pt idx="56">
                  <c:v>7485</c:v>
                </c:pt>
                <c:pt idx="57">
                  <c:v>7485</c:v>
                </c:pt>
                <c:pt idx="58">
                  <c:v>7517</c:v>
                </c:pt>
                <c:pt idx="59">
                  <c:v>7517</c:v>
                </c:pt>
                <c:pt idx="60">
                  <c:v>7534</c:v>
                </c:pt>
                <c:pt idx="61">
                  <c:v>7534</c:v>
                </c:pt>
                <c:pt idx="62">
                  <c:v>7534</c:v>
                </c:pt>
                <c:pt idx="63">
                  <c:v>7848</c:v>
                </c:pt>
                <c:pt idx="64">
                  <c:v>7857</c:v>
                </c:pt>
                <c:pt idx="65">
                  <c:v>7874</c:v>
                </c:pt>
                <c:pt idx="66">
                  <c:v>7907</c:v>
                </c:pt>
                <c:pt idx="67">
                  <c:v>7907</c:v>
                </c:pt>
                <c:pt idx="68">
                  <c:v>7907</c:v>
                </c:pt>
                <c:pt idx="69">
                  <c:v>7957</c:v>
                </c:pt>
                <c:pt idx="70">
                  <c:v>7957</c:v>
                </c:pt>
                <c:pt idx="71">
                  <c:v>7965</c:v>
                </c:pt>
                <c:pt idx="72">
                  <c:v>7965</c:v>
                </c:pt>
                <c:pt idx="73">
                  <c:v>7990</c:v>
                </c:pt>
                <c:pt idx="74">
                  <c:v>7990</c:v>
                </c:pt>
                <c:pt idx="75">
                  <c:v>7990</c:v>
                </c:pt>
                <c:pt idx="76">
                  <c:v>7990</c:v>
                </c:pt>
                <c:pt idx="77">
                  <c:v>8015</c:v>
                </c:pt>
                <c:pt idx="78">
                  <c:v>8015</c:v>
                </c:pt>
                <c:pt idx="79">
                  <c:v>8254</c:v>
                </c:pt>
                <c:pt idx="80">
                  <c:v>8363</c:v>
                </c:pt>
                <c:pt idx="81">
                  <c:v>8413</c:v>
                </c:pt>
                <c:pt idx="82">
                  <c:v>8522</c:v>
                </c:pt>
                <c:pt idx="83">
                  <c:v>8693</c:v>
                </c:pt>
                <c:pt idx="84">
                  <c:v>8694</c:v>
                </c:pt>
                <c:pt idx="85">
                  <c:v>8718</c:v>
                </c:pt>
                <c:pt idx="86">
                  <c:v>8736</c:v>
                </c:pt>
                <c:pt idx="87">
                  <c:v>8761</c:v>
                </c:pt>
                <c:pt idx="88">
                  <c:v>8786</c:v>
                </c:pt>
                <c:pt idx="89">
                  <c:v>8827</c:v>
                </c:pt>
                <c:pt idx="90">
                  <c:v>8827</c:v>
                </c:pt>
                <c:pt idx="91">
                  <c:v>8836</c:v>
                </c:pt>
                <c:pt idx="92">
                  <c:v>9091</c:v>
                </c:pt>
                <c:pt idx="93">
                  <c:v>9099</c:v>
                </c:pt>
                <c:pt idx="94">
                  <c:v>9124</c:v>
                </c:pt>
                <c:pt idx="95">
                  <c:v>9125</c:v>
                </c:pt>
                <c:pt idx="96">
                  <c:v>9150</c:v>
                </c:pt>
                <c:pt idx="97">
                  <c:v>9175</c:v>
                </c:pt>
                <c:pt idx="98">
                  <c:v>9200</c:v>
                </c:pt>
                <c:pt idx="99">
                  <c:v>9250</c:v>
                </c:pt>
                <c:pt idx="100">
                  <c:v>9250</c:v>
                </c:pt>
                <c:pt idx="101">
                  <c:v>9251</c:v>
                </c:pt>
                <c:pt idx="102">
                  <c:v>9259</c:v>
                </c:pt>
                <c:pt idx="103">
                  <c:v>9259</c:v>
                </c:pt>
                <c:pt idx="104">
                  <c:v>9539</c:v>
                </c:pt>
                <c:pt idx="105">
                  <c:v>9547</c:v>
                </c:pt>
                <c:pt idx="106">
                  <c:v>9549</c:v>
                </c:pt>
                <c:pt idx="107">
                  <c:v>9572</c:v>
                </c:pt>
                <c:pt idx="108">
                  <c:v>9573</c:v>
                </c:pt>
                <c:pt idx="109">
                  <c:v>9573</c:v>
                </c:pt>
                <c:pt idx="110">
                  <c:v>9648</c:v>
                </c:pt>
                <c:pt idx="111">
                  <c:v>9945</c:v>
                </c:pt>
                <c:pt idx="112">
                  <c:v>9953</c:v>
                </c:pt>
                <c:pt idx="113">
                  <c:v>9954</c:v>
                </c:pt>
                <c:pt idx="114">
                  <c:v>9954</c:v>
                </c:pt>
                <c:pt idx="115">
                  <c:v>9987</c:v>
                </c:pt>
                <c:pt idx="116">
                  <c:v>9998.5</c:v>
                </c:pt>
                <c:pt idx="117">
                  <c:v>10020</c:v>
                </c:pt>
                <c:pt idx="118">
                  <c:v>10037</c:v>
                </c:pt>
                <c:pt idx="119">
                  <c:v>10054</c:v>
                </c:pt>
                <c:pt idx="120">
                  <c:v>10068</c:v>
                </c:pt>
                <c:pt idx="121">
                  <c:v>10079</c:v>
                </c:pt>
                <c:pt idx="122">
                  <c:v>10096</c:v>
                </c:pt>
                <c:pt idx="123">
                  <c:v>10209</c:v>
                </c:pt>
                <c:pt idx="124">
                  <c:v>10209</c:v>
                </c:pt>
                <c:pt idx="125">
                  <c:v>10317</c:v>
                </c:pt>
                <c:pt idx="126">
                  <c:v>10382</c:v>
                </c:pt>
                <c:pt idx="127">
                  <c:v>10382</c:v>
                </c:pt>
                <c:pt idx="128">
                  <c:v>10401</c:v>
                </c:pt>
                <c:pt idx="129">
                  <c:v>10748</c:v>
                </c:pt>
                <c:pt idx="130">
                  <c:v>10792</c:v>
                </c:pt>
                <c:pt idx="131">
                  <c:v>10833</c:v>
                </c:pt>
                <c:pt idx="132">
                  <c:v>10841</c:v>
                </c:pt>
                <c:pt idx="133">
                  <c:v>10872</c:v>
                </c:pt>
                <c:pt idx="134">
                  <c:v>10883</c:v>
                </c:pt>
                <c:pt idx="135">
                  <c:v>10925</c:v>
                </c:pt>
                <c:pt idx="136">
                  <c:v>10950</c:v>
                </c:pt>
                <c:pt idx="137">
                  <c:v>11188</c:v>
                </c:pt>
                <c:pt idx="138">
                  <c:v>11197</c:v>
                </c:pt>
                <c:pt idx="139">
                  <c:v>11230</c:v>
                </c:pt>
                <c:pt idx="140">
                  <c:v>11247</c:v>
                </c:pt>
                <c:pt idx="141">
                  <c:v>11617</c:v>
                </c:pt>
                <c:pt idx="142">
                  <c:v>11653</c:v>
                </c:pt>
                <c:pt idx="143">
                  <c:v>11670</c:v>
                </c:pt>
                <c:pt idx="144">
                  <c:v>11670</c:v>
                </c:pt>
                <c:pt idx="145">
                  <c:v>11762</c:v>
                </c:pt>
                <c:pt idx="146">
                  <c:v>11779</c:v>
                </c:pt>
                <c:pt idx="147">
                  <c:v>11917</c:v>
                </c:pt>
                <c:pt idx="148">
                  <c:v>11933</c:v>
                </c:pt>
                <c:pt idx="149">
                  <c:v>11958</c:v>
                </c:pt>
                <c:pt idx="150">
                  <c:v>12009</c:v>
                </c:pt>
                <c:pt idx="151">
                  <c:v>12009</c:v>
                </c:pt>
                <c:pt idx="152">
                  <c:v>12018</c:v>
                </c:pt>
                <c:pt idx="153">
                  <c:v>12076</c:v>
                </c:pt>
                <c:pt idx="154">
                  <c:v>12092</c:v>
                </c:pt>
                <c:pt idx="155">
                  <c:v>12093</c:v>
                </c:pt>
                <c:pt idx="156">
                  <c:v>12093</c:v>
                </c:pt>
                <c:pt idx="157">
                  <c:v>12115</c:v>
                </c:pt>
                <c:pt idx="158">
                  <c:v>12415</c:v>
                </c:pt>
                <c:pt idx="159">
                  <c:v>12497</c:v>
                </c:pt>
                <c:pt idx="160">
                  <c:v>12523</c:v>
                </c:pt>
                <c:pt idx="161">
                  <c:v>12565</c:v>
                </c:pt>
                <c:pt idx="162">
                  <c:v>12599</c:v>
                </c:pt>
                <c:pt idx="163">
                  <c:v>12616</c:v>
                </c:pt>
                <c:pt idx="164">
                  <c:v>12897</c:v>
                </c:pt>
                <c:pt idx="165">
                  <c:v>12919</c:v>
                </c:pt>
                <c:pt idx="166">
                  <c:v>12920</c:v>
                </c:pt>
                <c:pt idx="167">
                  <c:v>12922</c:v>
                </c:pt>
                <c:pt idx="168">
                  <c:v>13005</c:v>
                </c:pt>
                <c:pt idx="169">
                  <c:v>13047</c:v>
                </c:pt>
                <c:pt idx="170">
                  <c:v>13227</c:v>
                </c:pt>
                <c:pt idx="171">
                  <c:v>13235</c:v>
                </c:pt>
                <c:pt idx="172">
                  <c:v>13278</c:v>
                </c:pt>
                <c:pt idx="173">
                  <c:v>13320</c:v>
                </c:pt>
                <c:pt idx="174">
                  <c:v>13328</c:v>
                </c:pt>
                <c:pt idx="175">
                  <c:v>13344</c:v>
                </c:pt>
                <c:pt idx="176">
                  <c:v>13345</c:v>
                </c:pt>
                <c:pt idx="177">
                  <c:v>13369</c:v>
                </c:pt>
                <c:pt idx="178">
                  <c:v>13369</c:v>
                </c:pt>
                <c:pt idx="179">
                  <c:v>13394</c:v>
                </c:pt>
                <c:pt idx="180">
                  <c:v>13395</c:v>
                </c:pt>
                <c:pt idx="181">
                  <c:v>13428</c:v>
                </c:pt>
                <c:pt idx="182">
                  <c:v>13734</c:v>
                </c:pt>
                <c:pt idx="183">
                  <c:v>13734</c:v>
                </c:pt>
                <c:pt idx="184">
                  <c:v>13757</c:v>
                </c:pt>
                <c:pt idx="185">
                  <c:v>13759</c:v>
                </c:pt>
                <c:pt idx="186">
                  <c:v>13765</c:v>
                </c:pt>
                <c:pt idx="187">
                  <c:v>13784</c:v>
                </c:pt>
                <c:pt idx="188">
                  <c:v>13792</c:v>
                </c:pt>
                <c:pt idx="189">
                  <c:v>13792</c:v>
                </c:pt>
                <c:pt idx="190">
                  <c:v>13800</c:v>
                </c:pt>
                <c:pt idx="191">
                  <c:v>13800</c:v>
                </c:pt>
                <c:pt idx="192">
                  <c:v>13800</c:v>
                </c:pt>
                <c:pt idx="193">
                  <c:v>13800</c:v>
                </c:pt>
                <c:pt idx="194">
                  <c:v>13800</c:v>
                </c:pt>
                <c:pt idx="195">
                  <c:v>13806</c:v>
                </c:pt>
                <c:pt idx="196">
                  <c:v>13825</c:v>
                </c:pt>
                <c:pt idx="197">
                  <c:v>13859</c:v>
                </c:pt>
                <c:pt idx="198">
                  <c:v>14123</c:v>
                </c:pt>
                <c:pt idx="199">
                  <c:v>14123</c:v>
                </c:pt>
                <c:pt idx="200">
                  <c:v>14190</c:v>
                </c:pt>
                <c:pt idx="201">
                  <c:v>14536</c:v>
                </c:pt>
                <c:pt idx="202">
                  <c:v>14538</c:v>
                </c:pt>
                <c:pt idx="203">
                  <c:v>14593</c:v>
                </c:pt>
                <c:pt idx="204">
                  <c:v>14604</c:v>
                </c:pt>
                <c:pt idx="205">
                  <c:v>14629</c:v>
                </c:pt>
                <c:pt idx="206">
                  <c:v>14629</c:v>
                </c:pt>
                <c:pt idx="207">
                  <c:v>14629</c:v>
                </c:pt>
                <c:pt idx="208">
                  <c:v>14629</c:v>
                </c:pt>
                <c:pt idx="209">
                  <c:v>14629</c:v>
                </c:pt>
                <c:pt idx="210">
                  <c:v>14629</c:v>
                </c:pt>
                <c:pt idx="211">
                  <c:v>14629</c:v>
                </c:pt>
                <c:pt idx="212">
                  <c:v>14644</c:v>
                </c:pt>
                <c:pt idx="213">
                  <c:v>14851</c:v>
                </c:pt>
                <c:pt idx="214">
                  <c:v>14927</c:v>
                </c:pt>
                <c:pt idx="215">
                  <c:v>14935</c:v>
                </c:pt>
                <c:pt idx="216">
                  <c:v>14944</c:v>
                </c:pt>
                <c:pt idx="217">
                  <c:v>14974</c:v>
                </c:pt>
                <c:pt idx="218">
                  <c:v>14977</c:v>
                </c:pt>
                <c:pt idx="219">
                  <c:v>14983</c:v>
                </c:pt>
                <c:pt idx="220">
                  <c:v>15392</c:v>
                </c:pt>
                <c:pt idx="221">
                  <c:v>15397</c:v>
                </c:pt>
                <c:pt idx="222">
                  <c:v>15398</c:v>
                </c:pt>
                <c:pt idx="223">
                  <c:v>15414</c:v>
                </c:pt>
                <c:pt idx="224">
                  <c:v>15425</c:v>
                </c:pt>
                <c:pt idx="225">
                  <c:v>15475</c:v>
                </c:pt>
                <c:pt idx="226">
                  <c:v>15663</c:v>
                </c:pt>
                <c:pt idx="227">
                  <c:v>15781</c:v>
                </c:pt>
                <c:pt idx="228">
                  <c:v>15814</c:v>
                </c:pt>
                <c:pt idx="229">
                  <c:v>15839</c:v>
                </c:pt>
                <c:pt idx="230">
                  <c:v>15839</c:v>
                </c:pt>
                <c:pt idx="231">
                  <c:v>16176</c:v>
                </c:pt>
                <c:pt idx="232">
                  <c:v>16221</c:v>
                </c:pt>
                <c:pt idx="233">
                  <c:v>16229</c:v>
                </c:pt>
                <c:pt idx="234">
                  <c:v>16229</c:v>
                </c:pt>
                <c:pt idx="235">
                  <c:v>16262</c:v>
                </c:pt>
                <c:pt idx="236">
                  <c:v>16270</c:v>
                </c:pt>
                <c:pt idx="237">
                  <c:v>16320</c:v>
                </c:pt>
                <c:pt idx="238">
                  <c:v>16337</c:v>
                </c:pt>
                <c:pt idx="239">
                  <c:v>16592</c:v>
                </c:pt>
                <c:pt idx="240">
                  <c:v>16635</c:v>
                </c:pt>
                <c:pt idx="241">
                  <c:v>16635</c:v>
                </c:pt>
                <c:pt idx="242">
                  <c:v>16643</c:v>
                </c:pt>
                <c:pt idx="243">
                  <c:v>16660</c:v>
                </c:pt>
                <c:pt idx="244">
                  <c:v>16701</c:v>
                </c:pt>
                <c:pt idx="245">
                  <c:v>16898</c:v>
                </c:pt>
                <c:pt idx="246">
                  <c:v>17046</c:v>
                </c:pt>
                <c:pt idx="247">
                  <c:v>17073</c:v>
                </c:pt>
                <c:pt idx="248">
                  <c:v>17074</c:v>
                </c:pt>
                <c:pt idx="249">
                  <c:v>17107</c:v>
                </c:pt>
                <c:pt idx="250">
                  <c:v>17141</c:v>
                </c:pt>
                <c:pt idx="251">
                  <c:v>17147</c:v>
                </c:pt>
                <c:pt idx="252">
                  <c:v>17149</c:v>
                </c:pt>
                <c:pt idx="253">
                  <c:v>17453</c:v>
                </c:pt>
                <c:pt idx="254">
                  <c:v>17462</c:v>
                </c:pt>
                <c:pt idx="255">
                  <c:v>17480</c:v>
                </c:pt>
                <c:pt idx="256">
                  <c:v>17497</c:v>
                </c:pt>
                <c:pt idx="257">
                  <c:v>17589</c:v>
                </c:pt>
                <c:pt idx="258">
                  <c:v>17801</c:v>
                </c:pt>
                <c:pt idx="259">
                  <c:v>17828</c:v>
                </c:pt>
                <c:pt idx="260">
                  <c:v>17862</c:v>
                </c:pt>
                <c:pt idx="261">
                  <c:v>17862</c:v>
                </c:pt>
                <c:pt idx="262">
                  <c:v>17883</c:v>
                </c:pt>
                <c:pt idx="263">
                  <c:v>17884</c:v>
                </c:pt>
                <c:pt idx="264">
                  <c:v>17928</c:v>
                </c:pt>
                <c:pt idx="265">
                  <c:v>17936</c:v>
                </c:pt>
                <c:pt idx="266">
                  <c:v>17951</c:v>
                </c:pt>
                <c:pt idx="267">
                  <c:v>17953</c:v>
                </c:pt>
                <c:pt idx="268">
                  <c:v>17959</c:v>
                </c:pt>
                <c:pt idx="269">
                  <c:v>18232</c:v>
                </c:pt>
                <c:pt idx="270">
                  <c:v>18259</c:v>
                </c:pt>
                <c:pt idx="271">
                  <c:v>18299</c:v>
                </c:pt>
                <c:pt idx="272">
                  <c:v>18384</c:v>
                </c:pt>
                <c:pt idx="273">
                  <c:v>18390</c:v>
                </c:pt>
                <c:pt idx="274">
                  <c:v>18426</c:v>
                </c:pt>
                <c:pt idx="275">
                  <c:v>18629</c:v>
                </c:pt>
                <c:pt idx="276">
                  <c:v>18647</c:v>
                </c:pt>
                <c:pt idx="277">
                  <c:v>18696</c:v>
                </c:pt>
                <c:pt idx="278">
                  <c:v>18723</c:v>
                </c:pt>
                <c:pt idx="279">
                  <c:v>18762</c:v>
                </c:pt>
                <c:pt idx="280">
                  <c:v>18807</c:v>
                </c:pt>
                <c:pt idx="281">
                  <c:v>18815</c:v>
                </c:pt>
                <c:pt idx="282">
                  <c:v>18840</c:v>
                </c:pt>
                <c:pt idx="283">
                  <c:v>19012</c:v>
                </c:pt>
                <c:pt idx="284">
                  <c:v>19094</c:v>
                </c:pt>
                <c:pt idx="285">
                  <c:v>19160</c:v>
                </c:pt>
                <c:pt idx="286">
                  <c:v>19451</c:v>
                </c:pt>
                <c:pt idx="287">
                  <c:v>19492</c:v>
                </c:pt>
                <c:pt idx="288">
                  <c:v>19505</c:v>
                </c:pt>
                <c:pt idx="289">
                  <c:v>19542</c:v>
                </c:pt>
                <c:pt idx="290">
                  <c:v>19633</c:v>
                </c:pt>
                <c:pt idx="291">
                  <c:v>19667</c:v>
                </c:pt>
                <c:pt idx="292">
                  <c:v>19875</c:v>
                </c:pt>
                <c:pt idx="293">
                  <c:v>19932</c:v>
                </c:pt>
                <c:pt idx="294">
                  <c:v>19940</c:v>
                </c:pt>
                <c:pt idx="295">
                  <c:v>19941</c:v>
                </c:pt>
                <c:pt idx="296">
                  <c:v>19975</c:v>
                </c:pt>
                <c:pt idx="297">
                  <c:v>20031</c:v>
                </c:pt>
                <c:pt idx="298">
                  <c:v>20263</c:v>
                </c:pt>
                <c:pt idx="299">
                  <c:v>20364</c:v>
                </c:pt>
                <c:pt idx="300">
                  <c:v>20370</c:v>
                </c:pt>
                <c:pt idx="301">
                  <c:v>20437</c:v>
                </c:pt>
                <c:pt idx="302">
                  <c:v>20698.5</c:v>
                </c:pt>
                <c:pt idx="303">
                  <c:v>20711</c:v>
                </c:pt>
                <c:pt idx="304">
                  <c:v>20787</c:v>
                </c:pt>
                <c:pt idx="305">
                  <c:v>20804</c:v>
                </c:pt>
                <c:pt idx="306">
                  <c:v>20804</c:v>
                </c:pt>
                <c:pt idx="307">
                  <c:v>20971</c:v>
                </c:pt>
                <c:pt idx="308">
                  <c:v>21179</c:v>
                </c:pt>
                <c:pt idx="309">
                  <c:v>21179</c:v>
                </c:pt>
                <c:pt idx="310">
                  <c:v>21266</c:v>
                </c:pt>
                <c:pt idx="311">
                  <c:v>21277</c:v>
                </c:pt>
                <c:pt idx="312">
                  <c:v>21515</c:v>
                </c:pt>
                <c:pt idx="313">
                  <c:v>21633</c:v>
                </c:pt>
                <c:pt idx="314">
                  <c:v>21658</c:v>
                </c:pt>
                <c:pt idx="315">
                  <c:v>21699</c:v>
                </c:pt>
                <c:pt idx="316">
                  <c:v>21921</c:v>
                </c:pt>
                <c:pt idx="317">
                  <c:v>21949</c:v>
                </c:pt>
                <c:pt idx="318">
                  <c:v>21953</c:v>
                </c:pt>
                <c:pt idx="319">
                  <c:v>22020</c:v>
                </c:pt>
                <c:pt idx="320">
                  <c:v>22070</c:v>
                </c:pt>
                <c:pt idx="321">
                  <c:v>22543.5</c:v>
                </c:pt>
                <c:pt idx="322">
                  <c:v>22792</c:v>
                </c:pt>
                <c:pt idx="323">
                  <c:v>22804.5</c:v>
                </c:pt>
                <c:pt idx="324">
                  <c:v>22821.5</c:v>
                </c:pt>
                <c:pt idx="325">
                  <c:v>22833</c:v>
                </c:pt>
                <c:pt idx="326">
                  <c:v>22835</c:v>
                </c:pt>
                <c:pt idx="327">
                  <c:v>22843</c:v>
                </c:pt>
                <c:pt idx="328">
                  <c:v>22843</c:v>
                </c:pt>
                <c:pt idx="329">
                  <c:v>22848</c:v>
                </c:pt>
                <c:pt idx="330">
                  <c:v>22868</c:v>
                </c:pt>
                <c:pt idx="331">
                  <c:v>22870.5</c:v>
                </c:pt>
                <c:pt idx="332">
                  <c:v>23151.5</c:v>
                </c:pt>
                <c:pt idx="333">
                  <c:v>23246</c:v>
                </c:pt>
                <c:pt idx="334">
                  <c:v>23253.5</c:v>
                </c:pt>
                <c:pt idx="335">
                  <c:v>23274</c:v>
                </c:pt>
                <c:pt idx="336">
                  <c:v>23287</c:v>
                </c:pt>
                <c:pt idx="337">
                  <c:v>23289</c:v>
                </c:pt>
                <c:pt idx="338">
                  <c:v>23291</c:v>
                </c:pt>
                <c:pt idx="339">
                  <c:v>23307</c:v>
                </c:pt>
                <c:pt idx="340">
                  <c:v>23646</c:v>
                </c:pt>
                <c:pt idx="341">
                  <c:v>23661</c:v>
                </c:pt>
                <c:pt idx="342">
                  <c:v>23676</c:v>
                </c:pt>
                <c:pt idx="343">
                  <c:v>23694</c:v>
                </c:pt>
                <c:pt idx="344">
                  <c:v>23700.5</c:v>
                </c:pt>
                <c:pt idx="345">
                  <c:v>24025</c:v>
                </c:pt>
                <c:pt idx="346">
                  <c:v>24089.5</c:v>
                </c:pt>
                <c:pt idx="347">
                  <c:v>24102</c:v>
                </c:pt>
                <c:pt idx="348">
                  <c:v>24483</c:v>
                </c:pt>
                <c:pt idx="349">
                  <c:v>24488</c:v>
                </c:pt>
                <c:pt idx="350">
                  <c:v>24872</c:v>
                </c:pt>
                <c:pt idx="351">
                  <c:v>24894</c:v>
                </c:pt>
                <c:pt idx="352">
                  <c:v>24931</c:v>
                </c:pt>
                <c:pt idx="353">
                  <c:v>24945</c:v>
                </c:pt>
                <c:pt idx="354">
                  <c:v>24945</c:v>
                </c:pt>
                <c:pt idx="355">
                  <c:v>25306</c:v>
                </c:pt>
                <c:pt idx="356">
                  <c:v>25338</c:v>
                </c:pt>
                <c:pt idx="357">
                  <c:v>25379</c:v>
                </c:pt>
                <c:pt idx="358">
                  <c:v>25393</c:v>
                </c:pt>
                <c:pt idx="359">
                  <c:v>25788.5</c:v>
                </c:pt>
                <c:pt idx="360">
                  <c:v>26149</c:v>
                </c:pt>
                <c:pt idx="361">
                  <c:v>26157</c:v>
                </c:pt>
                <c:pt idx="362">
                  <c:v>26158</c:v>
                </c:pt>
                <c:pt idx="363">
                  <c:v>26178.5</c:v>
                </c:pt>
                <c:pt idx="364">
                  <c:v>26183</c:v>
                </c:pt>
                <c:pt idx="365">
                  <c:v>26183</c:v>
                </c:pt>
                <c:pt idx="366">
                  <c:v>26199</c:v>
                </c:pt>
                <c:pt idx="367">
                  <c:v>26199</c:v>
                </c:pt>
                <c:pt idx="368">
                  <c:v>26207</c:v>
                </c:pt>
                <c:pt idx="369">
                  <c:v>26247</c:v>
                </c:pt>
                <c:pt idx="370">
                  <c:v>26589</c:v>
                </c:pt>
                <c:pt idx="371">
                  <c:v>26695</c:v>
                </c:pt>
                <c:pt idx="372">
                  <c:v>27004</c:v>
                </c:pt>
                <c:pt idx="373">
                  <c:v>27076</c:v>
                </c:pt>
                <c:pt idx="374">
                  <c:v>27120</c:v>
                </c:pt>
                <c:pt idx="375">
                  <c:v>27120</c:v>
                </c:pt>
                <c:pt idx="376">
                  <c:v>27364</c:v>
                </c:pt>
                <c:pt idx="377">
                  <c:v>27408</c:v>
                </c:pt>
                <c:pt idx="378">
                  <c:v>27417</c:v>
                </c:pt>
                <c:pt idx="379">
                  <c:v>27490</c:v>
                </c:pt>
                <c:pt idx="380">
                  <c:v>27490</c:v>
                </c:pt>
                <c:pt idx="381">
                  <c:v>27490</c:v>
                </c:pt>
                <c:pt idx="382">
                  <c:v>27491</c:v>
                </c:pt>
                <c:pt idx="383">
                  <c:v>27491</c:v>
                </c:pt>
                <c:pt idx="384">
                  <c:v>27491</c:v>
                </c:pt>
                <c:pt idx="385">
                  <c:v>27524</c:v>
                </c:pt>
                <c:pt idx="386">
                  <c:v>27540</c:v>
                </c:pt>
                <c:pt idx="387">
                  <c:v>27821</c:v>
                </c:pt>
                <c:pt idx="388">
                  <c:v>27831</c:v>
                </c:pt>
                <c:pt idx="389">
                  <c:v>27905</c:v>
                </c:pt>
                <c:pt idx="390">
                  <c:v>28294</c:v>
                </c:pt>
                <c:pt idx="391">
                  <c:v>28313</c:v>
                </c:pt>
                <c:pt idx="392">
                  <c:v>28336</c:v>
                </c:pt>
                <c:pt idx="393">
                  <c:v>28647</c:v>
                </c:pt>
                <c:pt idx="394">
                  <c:v>28710</c:v>
                </c:pt>
                <c:pt idx="395">
                  <c:v>28727</c:v>
                </c:pt>
                <c:pt idx="396">
                  <c:v>28949</c:v>
                </c:pt>
                <c:pt idx="397">
                  <c:v>29064.5</c:v>
                </c:pt>
                <c:pt idx="398">
                  <c:v>29140</c:v>
                </c:pt>
                <c:pt idx="399">
                  <c:v>29150</c:v>
                </c:pt>
                <c:pt idx="400">
                  <c:v>29425</c:v>
                </c:pt>
                <c:pt idx="401">
                  <c:v>29470</c:v>
                </c:pt>
                <c:pt idx="402">
                  <c:v>29598</c:v>
                </c:pt>
              </c:numCache>
            </c:numRef>
          </c:xVal>
          <c:yVal>
            <c:numRef>
              <c:f>Active!$H$21:$H$4006</c:f>
              <c:numCache>
                <c:formatCode>General</c:formatCode>
                <c:ptCount val="3986"/>
                <c:pt idx="0">
                  <c:v>1.898079999955371E-2</c:v>
                </c:pt>
                <c:pt idx="1">
                  <c:v>-1.6523450001841411E-2</c:v>
                </c:pt>
                <c:pt idx="2">
                  <c:v>-3.4300999977858737E-3</c:v>
                </c:pt>
                <c:pt idx="3">
                  <c:v>9.4774499993945938E-3</c:v>
                </c:pt>
                <c:pt idx="4">
                  <c:v>-1.2808550000045216E-2</c:v>
                </c:pt>
                <c:pt idx="5">
                  <c:v>6.0564850002265302E-2</c:v>
                </c:pt>
                <c:pt idx="6">
                  <c:v>7.005500010563992E-4</c:v>
                </c:pt>
                <c:pt idx="7">
                  <c:v>-2.5900999997247709E-2</c:v>
                </c:pt>
                <c:pt idx="8">
                  <c:v>7.7178499996080063E-3</c:v>
                </c:pt>
                <c:pt idx="9">
                  <c:v>-4.7143000010692049E-3</c:v>
                </c:pt>
                <c:pt idx="10">
                  <c:v>4.3790499985334463E-3</c:v>
                </c:pt>
                <c:pt idx="11">
                  <c:v>3.0315999974845909E-3</c:v>
                </c:pt>
                <c:pt idx="12">
                  <c:v>2.881984999839915E-2</c:v>
                </c:pt>
                <c:pt idx="13">
                  <c:v>-8.6639999790349975E-4</c:v>
                </c:pt>
                <c:pt idx="14">
                  <c:v>-1.4873249998345273E-2</c:v>
                </c:pt>
                <c:pt idx="15">
                  <c:v>-1.5595000004395843E-3</c:v>
                </c:pt>
                <c:pt idx="16">
                  <c:v>3.0593500014219899E-3</c:v>
                </c:pt>
                <c:pt idx="17">
                  <c:v>7.1190000016940758E-4</c:v>
                </c:pt>
                <c:pt idx="18">
                  <c:v>1.152700002421625E-3</c:v>
                </c:pt>
                <c:pt idx="19">
                  <c:v>-9.1861000000790227E-3</c:v>
                </c:pt>
                <c:pt idx="20">
                  <c:v>9.0343000010761898E-3</c:v>
                </c:pt>
                <c:pt idx="21">
                  <c:v>1.3480499983415939E-3</c:v>
                </c:pt>
                <c:pt idx="22">
                  <c:v>5.7900000683730468E-5</c:v>
                </c:pt>
                <c:pt idx="23">
                  <c:v>-5.0751000017044134E-3</c:v>
                </c:pt>
                <c:pt idx="24">
                  <c:v>-5.9208500024396926E-3</c:v>
                </c:pt>
                <c:pt idx="25">
                  <c:v>-2.5843999974313192E-3</c:v>
                </c:pt>
                <c:pt idx="26">
                  <c:v>-4.5757500010950025E-3</c:v>
                </c:pt>
                <c:pt idx="27">
                  <c:v>-2.7028000004065689E-3</c:v>
                </c:pt>
                <c:pt idx="28">
                  <c:v>-6.5019999601645395E-4</c:v>
                </c:pt>
                <c:pt idx="29">
                  <c:v>2.7905999959330074E-3</c:v>
                </c:pt>
                <c:pt idx="30">
                  <c:v>-2.3364500011666678E-3</c:v>
                </c:pt>
                <c:pt idx="31">
                  <c:v>-1.342399998975452E-3</c:v>
                </c:pt>
                <c:pt idx="32">
                  <c:v>4.6239000002969988E-3</c:v>
                </c:pt>
                <c:pt idx="33">
                  <c:v>-1.1621549994742963E-2</c:v>
                </c:pt>
                <c:pt idx="34">
                  <c:v>-2.9999999969732016E-3</c:v>
                </c:pt>
                <c:pt idx="35">
                  <c:v>0</c:v>
                </c:pt>
                <c:pt idx="36">
                  <c:v>-3.7250000605126843E-4</c:v>
                </c:pt>
                <c:pt idx="37">
                  <c:v>1.9353000025148503E-3</c:v>
                </c:pt>
                <c:pt idx="38">
                  <c:v>2.935300006356556E-3</c:v>
                </c:pt>
                <c:pt idx="39">
                  <c:v>7.2577000028104521E-3</c:v>
                </c:pt>
                <c:pt idx="40">
                  <c:v>-2.4959500005934387E-3</c:v>
                </c:pt>
                <c:pt idx="41">
                  <c:v>1.0062999936053529E-3</c:v>
                </c:pt>
                <c:pt idx="42">
                  <c:v>9.8992499988526106E-3</c:v>
                </c:pt>
                <c:pt idx="43">
                  <c:v>-1.3174999912735075E-4</c:v>
                </c:pt>
                <c:pt idx="44">
                  <c:v>-8.1991499973810278E-3</c:v>
                </c:pt>
                <c:pt idx="45">
                  <c:v>-3.8826999953016639E-3</c:v>
                </c:pt>
                <c:pt idx="46">
                  <c:v>5.3040000057080761E-3</c:v>
                </c:pt>
                <c:pt idx="47">
                  <c:v>1.0773449997941498E-2</c:v>
                </c:pt>
                <c:pt idx="48">
                  <c:v>-7.7261000042199157E-3</c:v>
                </c:pt>
                <c:pt idx="49">
                  <c:v>-1.3005250002606772E-2</c:v>
                </c:pt>
                <c:pt idx="50">
                  <c:v>-7.907999970484525E-4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01-4BEC-AB4B-BE39F9122DFF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Active!$F$21:$F$4006</c:f>
              <c:numCache>
                <c:formatCode>General</c:formatCode>
                <c:ptCount val="3986"/>
                <c:pt idx="0">
                  <c:v>-9184</c:v>
                </c:pt>
                <c:pt idx="1">
                  <c:v>-7519</c:v>
                </c:pt>
                <c:pt idx="2">
                  <c:v>-7502</c:v>
                </c:pt>
                <c:pt idx="3">
                  <c:v>-7401</c:v>
                </c:pt>
                <c:pt idx="4">
                  <c:v>-7121</c:v>
                </c:pt>
                <c:pt idx="5">
                  <c:v>-7053</c:v>
                </c:pt>
                <c:pt idx="6">
                  <c:v>-7039</c:v>
                </c:pt>
                <c:pt idx="7">
                  <c:v>-7020</c:v>
                </c:pt>
                <c:pt idx="8">
                  <c:v>-6993</c:v>
                </c:pt>
                <c:pt idx="9">
                  <c:v>-6986</c:v>
                </c:pt>
                <c:pt idx="10">
                  <c:v>-6969</c:v>
                </c:pt>
                <c:pt idx="11">
                  <c:v>-6968</c:v>
                </c:pt>
                <c:pt idx="12">
                  <c:v>-6953</c:v>
                </c:pt>
                <c:pt idx="13">
                  <c:v>-6928</c:v>
                </c:pt>
                <c:pt idx="14">
                  <c:v>-6715</c:v>
                </c:pt>
                <c:pt idx="15">
                  <c:v>-6690</c:v>
                </c:pt>
                <c:pt idx="16">
                  <c:v>-6663</c:v>
                </c:pt>
                <c:pt idx="17">
                  <c:v>-6662</c:v>
                </c:pt>
                <c:pt idx="18">
                  <c:v>-6646</c:v>
                </c:pt>
                <c:pt idx="19">
                  <c:v>-6622</c:v>
                </c:pt>
                <c:pt idx="20">
                  <c:v>-6614</c:v>
                </c:pt>
                <c:pt idx="21">
                  <c:v>-6589</c:v>
                </c:pt>
                <c:pt idx="22">
                  <c:v>-5742</c:v>
                </c:pt>
                <c:pt idx="23">
                  <c:v>-5402</c:v>
                </c:pt>
                <c:pt idx="24">
                  <c:v>-4067</c:v>
                </c:pt>
                <c:pt idx="25">
                  <c:v>-3288</c:v>
                </c:pt>
                <c:pt idx="26">
                  <c:v>-3265</c:v>
                </c:pt>
                <c:pt idx="27">
                  <c:v>-3256</c:v>
                </c:pt>
                <c:pt idx="28">
                  <c:v>-804</c:v>
                </c:pt>
                <c:pt idx="29">
                  <c:v>-788</c:v>
                </c:pt>
                <c:pt idx="30">
                  <c:v>-779</c:v>
                </c:pt>
                <c:pt idx="31">
                  <c:v>-448</c:v>
                </c:pt>
                <c:pt idx="32">
                  <c:v>-422</c:v>
                </c:pt>
                <c:pt idx="33">
                  <c:v>-381</c:v>
                </c:pt>
                <c:pt idx="34">
                  <c:v>0</c:v>
                </c:pt>
                <c:pt idx="35">
                  <c:v>0</c:v>
                </c:pt>
                <c:pt idx="36">
                  <c:v>50</c:v>
                </c:pt>
                <c:pt idx="37">
                  <c:v>406</c:v>
                </c:pt>
                <c:pt idx="38">
                  <c:v>406</c:v>
                </c:pt>
                <c:pt idx="39">
                  <c:v>454</c:v>
                </c:pt>
                <c:pt idx="40">
                  <c:v>531</c:v>
                </c:pt>
                <c:pt idx="41">
                  <c:v>826</c:v>
                </c:pt>
                <c:pt idx="42">
                  <c:v>1235</c:v>
                </c:pt>
                <c:pt idx="43">
                  <c:v>1615</c:v>
                </c:pt>
                <c:pt idx="44">
                  <c:v>1667</c:v>
                </c:pt>
                <c:pt idx="45">
                  <c:v>2046</c:v>
                </c:pt>
                <c:pt idx="46">
                  <c:v>2080</c:v>
                </c:pt>
                <c:pt idx="47">
                  <c:v>2519</c:v>
                </c:pt>
                <c:pt idx="48">
                  <c:v>2578</c:v>
                </c:pt>
                <c:pt idx="49">
                  <c:v>2645</c:v>
                </c:pt>
                <c:pt idx="50">
                  <c:v>2984</c:v>
                </c:pt>
                <c:pt idx="51">
                  <c:v>7161</c:v>
                </c:pt>
                <c:pt idx="52">
                  <c:v>7170</c:v>
                </c:pt>
                <c:pt idx="53">
                  <c:v>7178</c:v>
                </c:pt>
                <c:pt idx="54">
                  <c:v>7245</c:v>
                </c:pt>
                <c:pt idx="55">
                  <c:v>7484</c:v>
                </c:pt>
                <c:pt idx="56">
                  <c:v>7485</c:v>
                </c:pt>
                <c:pt idx="57">
                  <c:v>7485</c:v>
                </c:pt>
                <c:pt idx="58">
                  <c:v>7517</c:v>
                </c:pt>
                <c:pt idx="59">
                  <c:v>7517</c:v>
                </c:pt>
                <c:pt idx="60">
                  <c:v>7534</c:v>
                </c:pt>
                <c:pt idx="61">
                  <c:v>7534</c:v>
                </c:pt>
                <c:pt idx="62">
                  <c:v>7534</c:v>
                </c:pt>
                <c:pt idx="63">
                  <c:v>7848</c:v>
                </c:pt>
                <c:pt idx="64">
                  <c:v>7857</c:v>
                </c:pt>
                <c:pt idx="65">
                  <c:v>7874</c:v>
                </c:pt>
                <c:pt idx="66">
                  <c:v>7907</c:v>
                </c:pt>
                <c:pt idx="67">
                  <c:v>7907</c:v>
                </c:pt>
                <c:pt idx="68">
                  <c:v>7907</c:v>
                </c:pt>
                <c:pt idx="69">
                  <c:v>7957</c:v>
                </c:pt>
                <c:pt idx="70">
                  <c:v>7957</c:v>
                </c:pt>
                <c:pt idx="71">
                  <c:v>7965</c:v>
                </c:pt>
                <c:pt idx="72">
                  <c:v>7965</c:v>
                </c:pt>
                <c:pt idx="73">
                  <c:v>7990</c:v>
                </c:pt>
                <c:pt idx="74">
                  <c:v>7990</c:v>
                </c:pt>
                <c:pt idx="75">
                  <c:v>7990</c:v>
                </c:pt>
                <c:pt idx="76">
                  <c:v>7990</c:v>
                </c:pt>
                <c:pt idx="77">
                  <c:v>8015</c:v>
                </c:pt>
                <c:pt idx="78">
                  <c:v>8015</c:v>
                </c:pt>
                <c:pt idx="79">
                  <c:v>8254</c:v>
                </c:pt>
                <c:pt idx="80">
                  <c:v>8363</c:v>
                </c:pt>
                <c:pt idx="81">
                  <c:v>8413</c:v>
                </c:pt>
                <c:pt idx="82">
                  <c:v>8522</c:v>
                </c:pt>
                <c:pt idx="83">
                  <c:v>8693</c:v>
                </c:pt>
                <c:pt idx="84">
                  <c:v>8694</c:v>
                </c:pt>
                <c:pt idx="85">
                  <c:v>8718</c:v>
                </c:pt>
                <c:pt idx="86">
                  <c:v>8736</c:v>
                </c:pt>
                <c:pt idx="87">
                  <c:v>8761</c:v>
                </c:pt>
                <c:pt idx="88">
                  <c:v>8786</c:v>
                </c:pt>
                <c:pt idx="89">
                  <c:v>8827</c:v>
                </c:pt>
                <c:pt idx="90">
                  <c:v>8827</c:v>
                </c:pt>
                <c:pt idx="91">
                  <c:v>8836</c:v>
                </c:pt>
                <c:pt idx="92">
                  <c:v>9091</c:v>
                </c:pt>
                <c:pt idx="93">
                  <c:v>9099</c:v>
                </c:pt>
                <c:pt idx="94">
                  <c:v>9124</c:v>
                </c:pt>
                <c:pt idx="95">
                  <c:v>9125</c:v>
                </c:pt>
                <c:pt idx="96">
                  <c:v>9150</c:v>
                </c:pt>
                <c:pt idx="97">
                  <c:v>9175</c:v>
                </c:pt>
                <c:pt idx="98">
                  <c:v>9200</c:v>
                </c:pt>
                <c:pt idx="99">
                  <c:v>9250</c:v>
                </c:pt>
                <c:pt idx="100">
                  <c:v>9250</c:v>
                </c:pt>
                <c:pt idx="101">
                  <c:v>9251</c:v>
                </c:pt>
                <c:pt idx="102">
                  <c:v>9259</c:v>
                </c:pt>
                <c:pt idx="103">
                  <c:v>9259</c:v>
                </c:pt>
                <c:pt idx="104">
                  <c:v>9539</c:v>
                </c:pt>
                <c:pt idx="105">
                  <c:v>9547</c:v>
                </c:pt>
                <c:pt idx="106">
                  <c:v>9549</c:v>
                </c:pt>
                <c:pt idx="107">
                  <c:v>9572</c:v>
                </c:pt>
                <c:pt idx="108">
                  <c:v>9573</c:v>
                </c:pt>
                <c:pt idx="109">
                  <c:v>9573</c:v>
                </c:pt>
                <c:pt idx="110">
                  <c:v>9648</c:v>
                </c:pt>
                <c:pt idx="111">
                  <c:v>9945</c:v>
                </c:pt>
                <c:pt idx="112">
                  <c:v>9953</c:v>
                </c:pt>
                <c:pt idx="113">
                  <c:v>9954</c:v>
                </c:pt>
                <c:pt idx="114">
                  <c:v>9954</c:v>
                </c:pt>
                <c:pt idx="115">
                  <c:v>9987</c:v>
                </c:pt>
                <c:pt idx="116">
                  <c:v>9998.5</c:v>
                </c:pt>
                <c:pt idx="117">
                  <c:v>10020</c:v>
                </c:pt>
                <c:pt idx="118">
                  <c:v>10037</c:v>
                </c:pt>
                <c:pt idx="119">
                  <c:v>10054</c:v>
                </c:pt>
                <c:pt idx="120">
                  <c:v>10068</c:v>
                </c:pt>
                <c:pt idx="121">
                  <c:v>10079</c:v>
                </c:pt>
                <c:pt idx="122">
                  <c:v>10096</c:v>
                </c:pt>
                <c:pt idx="123">
                  <c:v>10209</c:v>
                </c:pt>
                <c:pt idx="124">
                  <c:v>10209</c:v>
                </c:pt>
                <c:pt idx="125">
                  <c:v>10317</c:v>
                </c:pt>
                <c:pt idx="126">
                  <c:v>10382</c:v>
                </c:pt>
                <c:pt idx="127">
                  <c:v>10382</c:v>
                </c:pt>
                <c:pt idx="128">
                  <c:v>10401</c:v>
                </c:pt>
                <c:pt idx="129">
                  <c:v>10748</c:v>
                </c:pt>
                <c:pt idx="130">
                  <c:v>10792</c:v>
                </c:pt>
                <c:pt idx="131">
                  <c:v>10833</c:v>
                </c:pt>
                <c:pt idx="132">
                  <c:v>10841</c:v>
                </c:pt>
                <c:pt idx="133">
                  <c:v>10872</c:v>
                </c:pt>
                <c:pt idx="134">
                  <c:v>10883</c:v>
                </c:pt>
                <c:pt idx="135">
                  <c:v>10925</c:v>
                </c:pt>
                <c:pt idx="136">
                  <c:v>10950</c:v>
                </c:pt>
                <c:pt idx="137">
                  <c:v>11188</c:v>
                </c:pt>
                <c:pt idx="138">
                  <c:v>11197</c:v>
                </c:pt>
                <c:pt idx="139">
                  <c:v>11230</c:v>
                </c:pt>
                <c:pt idx="140">
                  <c:v>11247</c:v>
                </c:pt>
                <c:pt idx="141">
                  <c:v>11617</c:v>
                </c:pt>
                <c:pt idx="142">
                  <c:v>11653</c:v>
                </c:pt>
                <c:pt idx="143">
                  <c:v>11670</c:v>
                </c:pt>
                <c:pt idx="144">
                  <c:v>11670</c:v>
                </c:pt>
                <c:pt idx="145">
                  <c:v>11762</c:v>
                </c:pt>
                <c:pt idx="146">
                  <c:v>11779</c:v>
                </c:pt>
                <c:pt idx="147">
                  <c:v>11917</c:v>
                </c:pt>
                <c:pt idx="148">
                  <c:v>11933</c:v>
                </c:pt>
                <c:pt idx="149">
                  <c:v>11958</c:v>
                </c:pt>
                <c:pt idx="150">
                  <c:v>12009</c:v>
                </c:pt>
                <c:pt idx="151">
                  <c:v>12009</c:v>
                </c:pt>
                <c:pt idx="152">
                  <c:v>12018</c:v>
                </c:pt>
                <c:pt idx="153">
                  <c:v>12076</c:v>
                </c:pt>
                <c:pt idx="154">
                  <c:v>12092</c:v>
                </c:pt>
                <c:pt idx="155">
                  <c:v>12093</c:v>
                </c:pt>
                <c:pt idx="156">
                  <c:v>12093</c:v>
                </c:pt>
                <c:pt idx="157">
                  <c:v>12115</c:v>
                </c:pt>
                <c:pt idx="158">
                  <c:v>12415</c:v>
                </c:pt>
                <c:pt idx="159">
                  <c:v>12497</c:v>
                </c:pt>
                <c:pt idx="160">
                  <c:v>12523</c:v>
                </c:pt>
                <c:pt idx="161">
                  <c:v>12565</c:v>
                </c:pt>
                <c:pt idx="162">
                  <c:v>12599</c:v>
                </c:pt>
                <c:pt idx="163">
                  <c:v>12616</c:v>
                </c:pt>
                <c:pt idx="164">
                  <c:v>12897</c:v>
                </c:pt>
                <c:pt idx="165">
                  <c:v>12919</c:v>
                </c:pt>
                <c:pt idx="166">
                  <c:v>12920</c:v>
                </c:pt>
                <c:pt idx="167">
                  <c:v>12922</c:v>
                </c:pt>
                <c:pt idx="168">
                  <c:v>13005</c:v>
                </c:pt>
                <c:pt idx="169">
                  <c:v>13047</c:v>
                </c:pt>
                <c:pt idx="170">
                  <c:v>13227</c:v>
                </c:pt>
                <c:pt idx="171">
                  <c:v>13235</c:v>
                </c:pt>
                <c:pt idx="172">
                  <c:v>13278</c:v>
                </c:pt>
                <c:pt idx="173">
                  <c:v>13320</c:v>
                </c:pt>
                <c:pt idx="174">
                  <c:v>13328</c:v>
                </c:pt>
                <c:pt idx="175">
                  <c:v>13344</c:v>
                </c:pt>
                <c:pt idx="176">
                  <c:v>13345</c:v>
                </c:pt>
                <c:pt idx="177">
                  <c:v>13369</c:v>
                </c:pt>
                <c:pt idx="178">
                  <c:v>13369</c:v>
                </c:pt>
                <c:pt idx="179">
                  <c:v>13394</c:v>
                </c:pt>
                <c:pt idx="180">
                  <c:v>13395</c:v>
                </c:pt>
                <c:pt idx="181">
                  <c:v>13428</c:v>
                </c:pt>
                <c:pt idx="182">
                  <c:v>13734</c:v>
                </c:pt>
                <c:pt idx="183">
                  <c:v>13734</c:v>
                </c:pt>
                <c:pt idx="184">
                  <c:v>13757</c:v>
                </c:pt>
                <c:pt idx="185">
                  <c:v>13759</c:v>
                </c:pt>
                <c:pt idx="186">
                  <c:v>13765</c:v>
                </c:pt>
                <c:pt idx="187">
                  <c:v>13784</c:v>
                </c:pt>
                <c:pt idx="188">
                  <c:v>13792</c:v>
                </c:pt>
                <c:pt idx="189">
                  <c:v>13792</c:v>
                </c:pt>
                <c:pt idx="190">
                  <c:v>13800</c:v>
                </c:pt>
                <c:pt idx="191">
                  <c:v>13800</c:v>
                </c:pt>
                <c:pt idx="192">
                  <c:v>13800</c:v>
                </c:pt>
                <c:pt idx="193">
                  <c:v>13800</c:v>
                </c:pt>
                <c:pt idx="194">
                  <c:v>13800</c:v>
                </c:pt>
                <c:pt idx="195">
                  <c:v>13806</c:v>
                </c:pt>
                <c:pt idx="196">
                  <c:v>13825</c:v>
                </c:pt>
                <c:pt idx="197">
                  <c:v>13859</c:v>
                </c:pt>
                <c:pt idx="198">
                  <c:v>14123</c:v>
                </c:pt>
                <c:pt idx="199">
                  <c:v>14123</c:v>
                </c:pt>
                <c:pt idx="200">
                  <c:v>14190</c:v>
                </c:pt>
                <c:pt idx="201">
                  <c:v>14536</c:v>
                </c:pt>
                <c:pt idx="202">
                  <c:v>14538</c:v>
                </c:pt>
                <c:pt idx="203">
                  <c:v>14593</c:v>
                </c:pt>
                <c:pt idx="204">
                  <c:v>14604</c:v>
                </c:pt>
                <c:pt idx="205">
                  <c:v>14629</c:v>
                </c:pt>
                <c:pt idx="206">
                  <c:v>14629</c:v>
                </c:pt>
                <c:pt idx="207">
                  <c:v>14629</c:v>
                </c:pt>
                <c:pt idx="208">
                  <c:v>14629</c:v>
                </c:pt>
                <c:pt idx="209">
                  <c:v>14629</c:v>
                </c:pt>
                <c:pt idx="210">
                  <c:v>14629</c:v>
                </c:pt>
                <c:pt idx="211">
                  <c:v>14629</c:v>
                </c:pt>
                <c:pt idx="212">
                  <c:v>14644</c:v>
                </c:pt>
                <c:pt idx="213">
                  <c:v>14851</c:v>
                </c:pt>
                <c:pt idx="214">
                  <c:v>14927</c:v>
                </c:pt>
                <c:pt idx="215">
                  <c:v>14935</c:v>
                </c:pt>
                <c:pt idx="216">
                  <c:v>14944</c:v>
                </c:pt>
                <c:pt idx="217">
                  <c:v>14974</c:v>
                </c:pt>
                <c:pt idx="218">
                  <c:v>14977</c:v>
                </c:pt>
                <c:pt idx="219">
                  <c:v>14983</c:v>
                </c:pt>
                <c:pt idx="220">
                  <c:v>15392</c:v>
                </c:pt>
                <c:pt idx="221">
                  <c:v>15397</c:v>
                </c:pt>
                <c:pt idx="222">
                  <c:v>15398</c:v>
                </c:pt>
                <c:pt idx="223">
                  <c:v>15414</c:v>
                </c:pt>
                <c:pt idx="224">
                  <c:v>15425</c:v>
                </c:pt>
                <c:pt idx="225">
                  <c:v>15475</c:v>
                </c:pt>
                <c:pt idx="226">
                  <c:v>15663</c:v>
                </c:pt>
                <c:pt idx="227">
                  <c:v>15781</c:v>
                </c:pt>
                <c:pt idx="228">
                  <c:v>15814</c:v>
                </c:pt>
                <c:pt idx="229">
                  <c:v>15839</c:v>
                </c:pt>
                <c:pt idx="230">
                  <c:v>15839</c:v>
                </c:pt>
                <c:pt idx="231">
                  <c:v>16176</c:v>
                </c:pt>
                <c:pt idx="232">
                  <c:v>16221</c:v>
                </c:pt>
                <c:pt idx="233">
                  <c:v>16229</c:v>
                </c:pt>
                <c:pt idx="234">
                  <c:v>16229</c:v>
                </c:pt>
                <c:pt idx="235">
                  <c:v>16262</c:v>
                </c:pt>
                <c:pt idx="236">
                  <c:v>16270</c:v>
                </c:pt>
                <c:pt idx="237">
                  <c:v>16320</c:v>
                </c:pt>
                <c:pt idx="238">
                  <c:v>16337</c:v>
                </c:pt>
                <c:pt idx="239">
                  <c:v>16592</c:v>
                </c:pt>
                <c:pt idx="240">
                  <c:v>16635</c:v>
                </c:pt>
                <c:pt idx="241">
                  <c:v>16635</c:v>
                </c:pt>
                <c:pt idx="242">
                  <c:v>16643</c:v>
                </c:pt>
                <c:pt idx="243">
                  <c:v>16660</c:v>
                </c:pt>
                <c:pt idx="244">
                  <c:v>16701</c:v>
                </c:pt>
                <c:pt idx="245">
                  <c:v>16898</c:v>
                </c:pt>
                <c:pt idx="246">
                  <c:v>17046</c:v>
                </c:pt>
                <c:pt idx="247">
                  <c:v>17073</c:v>
                </c:pt>
                <c:pt idx="248">
                  <c:v>17074</c:v>
                </c:pt>
                <c:pt idx="249">
                  <c:v>17107</c:v>
                </c:pt>
                <c:pt idx="250">
                  <c:v>17141</c:v>
                </c:pt>
                <c:pt idx="251">
                  <c:v>17147</c:v>
                </c:pt>
                <c:pt idx="252">
                  <c:v>17149</c:v>
                </c:pt>
                <c:pt idx="253">
                  <c:v>17453</c:v>
                </c:pt>
                <c:pt idx="254">
                  <c:v>17462</c:v>
                </c:pt>
                <c:pt idx="255">
                  <c:v>17480</c:v>
                </c:pt>
                <c:pt idx="256">
                  <c:v>17497</c:v>
                </c:pt>
                <c:pt idx="257">
                  <c:v>17589</c:v>
                </c:pt>
                <c:pt idx="258">
                  <c:v>17801</c:v>
                </c:pt>
                <c:pt idx="259">
                  <c:v>17828</c:v>
                </c:pt>
                <c:pt idx="260">
                  <c:v>17862</c:v>
                </c:pt>
                <c:pt idx="261">
                  <c:v>17862</c:v>
                </c:pt>
                <c:pt idx="262">
                  <c:v>17883</c:v>
                </c:pt>
                <c:pt idx="263">
                  <c:v>17884</c:v>
                </c:pt>
                <c:pt idx="264">
                  <c:v>17928</c:v>
                </c:pt>
                <c:pt idx="265">
                  <c:v>17936</c:v>
                </c:pt>
                <c:pt idx="266">
                  <c:v>17951</c:v>
                </c:pt>
                <c:pt idx="267">
                  <c:v>17953</c:v>
                </c:pt>
                <c:pt idx="268">
                  <c:v>17959</c:v>
                </c:pt>
                <c:pt idx="269">
                  <c:v>18232</c:v>
                </c:pt>
                <c:pt idx="270">
                  <c:v>18259</c:v>
                </c:pt>
                <c:pt idx="271">
                  <c:v>18299</c:v>
                </c:pt>
                <c:pt idx="272">
                  <c:v>18384</c:v>
                </c:pt>
                <c:pt idx="273">
                  <c:v>18390</c:v>
                </c:pt>
                <c:pt idx="274">
                  <c:v>18426</c:v>
                </c:pt>
                <c:pt idx="275">
                  <c:v>18629</c:v>
                </c:pt>
                <c:pt idx="276">
                  <c:v>18647</c:v>
                </c:pt>
                <c:pt idx="277">
                  <c:v>18696</c:v>
                </c:pt>
                <c:pt idx="278">
                  <c:v>18723</c:v>
                </c:pt>
                <c:pt idx="279">
                  <c:v>18762</c:v>
                </c:pt>
                <c:pt idx="280">
                  <c:v>18807</c:v>
                </c:pt>
                <c:pt idx="281">
                  <c:v>18815</c:v>
                </c:pt>
                <c:pt idx="282">
                  <c:v>18840</c:v>
                </c:pt>
                <c:pt idx="283">
                  <c:v>19012</c:v>
                </c:pt>
                <c:pt idx="284">
                  <c:v>19094</c:v>
                </c:pt>
                <c:pt idx="285">
                  <c:v>19160</c:v>
                </c:pt>
                <c:pt idx="286">
                  <c:v>19451</c:v>
                </c:pt>
                <c:pt idx="287">
                  <c:v>19492</c:v>
                </c:pt>
                <c:pt idx="288">
                  <c:v>19505</c:v>
                </c:pt>
                <c:pt idx="289">
                  <c:v>19542</c:v>
                </c:pt>
                <c:pt idx="290">
                  <c:v>19633</c:v>
                </c:pt>
                <c:pt idx="291">
                  <c:v>19667</c:v>
                </c:pt>
                <c:pt idx="292">
                  <c:v>19875</c:v>
                </c:pt>
                <c:pt idx="293">
                  <c:v>19932</c:v>
                </c:pt>
                <c:pt idx="294">
                  <c:v>19940</c:v>
                </c:pt>
                <c:pt idx="295">
                  <c:v>19941</c:v>
                </c:pt>
                <c:pt idx="296">
                  <c:v>19975</c:v>
                </c:pt>
                <c:pt idx="297">
                  <c:v>20031</c:v>
                </c:pt>
                <c:pt idx="298">
                  <c:v>20263</c:v>
                </c:pt>
                <c:pt idx="299">
                  <c:v>20364</c:v>
                </c:pt>
                <c:pt idx="300">
                  <c:v>20370</c:v>
                </c:pt>
                <c:pt idx="301">
                  <c:v>20437</c:v>
                </c:pt>
                <c:pt idx="302">
                  <c:v>20698.5</c:v>
                </c:pt>
                <c:pt idx="303">
                  <c:v>20711</c:v>
                </c:pt>
                <c:pt idx="304">
                  <c:v>20787</c:v>
                </c:pt>
                <c:pt idx="305">
                  <c:v>20804</c:v>
                </c:pt>
                <c:pt idx="306">
                  <c:v>20804</c:v>
                </c:pt>
                <c:pt idx="307">
                  <c:v>20971</c:v>
                </c:pt>
                <c:pt idx="308">
                  <c:v>21179</c:v>
                </c:pt>
                <c:pt idx="309">
                  <c:v>21179</c:v>
                </c:pt>
                <c:pt idx="310">
                  <c:v>21266</c:v>
                </c:pt>
                <c:pt idx="311">
                  <c:v>21277</c:v>
                </c:pt>
                <c:pt idx="312">
                  <c:v>21515</c:v>
                </c:pt>
                <c:pt idx="313">
                  <c:v>21633</c:v>
                </c:pt>
                <c:pt idx="314">
                  <c:v>21658</c:v>
                </c:pt>
                <c:pt idx="315">
                  <c:v>21699</c:v>
                </c:pt>
                <c:pt idx="316">
                  <c:v>21921</c:v>
                </c:pt>
                <c:pt idx="317">
                  <c:v>21949</c:v>
                </c:pt>
                <c:pt idx="318">
                  <c:v>21953</c:v>
                </c:pt>
                <c:pt idx="319">
                  <c:v>22020</c:v>
                </c:pt>
                <c:pt idx="320">
                  <c:v>22070</c:v>
                </c:pt>
                <c:pt idx="321">
                  <c:v>22543.5</c:v>
                </c:pt>
                <c:pt idx="322">
                  <c:v>22792</c:v>
                </c:pt>
                <c:pt idx="323">
                  <c:v>22804.5</c:v>
                </c:pt>
                <c:pt idx="324">
                  <c:v>22821.5</c:v>
                </c:pt>
                <c:pt idx="325">
                  <c:v>22833</c:v>
                </c:pt>
                <c:pt idx="326">
                  <c:v>22835</c:v>
                </c:pt>
                <c:pt idx="327">
                  <c:v>22843</c:v>
                </c:pt>
                <c:pt idx="328">
                  <c:v>22843</c:v>
                </c:pt>
                <c:pt idx="329">
                  <c:v>22848</c:v>
                </c:pt>
                <c:pt idx="330">
                  <c:v>22868</c:v>
                </c:pt>
                <c:pt idx="331">
                  <c:v>22870.5</c:v>
                </c:pt>
                <c:pt idx="332">
                  <c:v>23151.5</c:v>
                </c:pt>
                <c:pt idx="333">
                  <c:v>23246</c:v>
                </c:pt>
                <c:pt idx="334">
                  <c:v>23253.5</c:v>
                </c:pt>
                <c:pt idx="335">
                  <c:v>23274</c:v>
                </c:pt>
                <c:pt idx="336">
                  <c:v>23287</c:v>
                </c:pt>
                <c:pt idx="337">
                  <c:v>23289</c:v>
                </c:pt>
                <c:pt idx="338">
                  <c:v>23291</c:v>
                </c:pt>
                <c:pt idx="339">
                  <c:v>23307</c:v>
                </c:pt>
                <c:pt idx="340">
                  <c:v>23646</c:v>
                </c:pt>
                <c:pt idx="341">
                  <c:v>23661</c:v>
                </c:pt>
                <c:pt idx="342">
                  <c:v>23676</c:v>
                </c:pt>
                <c:pt idx="343">
                  <c:v>23694</c:v>
                </c:pt>
                <c:pt idx="344">
                  <c:v>23700.5</c:v>
                </c:pt>
                <c:pt idx="345">
                  <c:v>24025</c:v>
                </c:pt>
                <c:pt idx="346">
                  <c:v>24089.5</c:v>
                </c:pt>
                <c:pt idx="347">
                  <c:v>24102</c:v>
                </c:pt>
                <c:pt idx="348">
                  <c:v>24483</c:v>
                </c:pt>
                <c:pt idx="349">
                  <c:v>24488</c:v>
                </c:pt>
                <c:pt idx="350">
                  <c:v>24872</c:v>
                </c:pt>
                <c:pt idx="351">
                  <c:v>24894</c:v>
                </c:pt>
                <c:pt idx="352">
                  <c:v>24931</c:v>
                </c:pt>
                <c:pt idx="353">
                  <c:v>24945</c:v>
                </c:pt>
                <c:pt idx="354">
                  <c:v>24945</c:v>
                </c:pt>
                <c:pt idx="355">
                  <c:v>25306</c:v>
                </c:pt>
                <c:pt idx="356">
                  <c:v>25338</c:v>
                </c:pt>
                <c:pt idx="357">
                  <c:v>25379</c:v>
                </c:pt>
                <c:pt idx="358">
                  <c:v>25393</c:v>
                </c:pt>
                <c:pt idx="359">
                  <c:v>25788.5</c:v>
                </c:pt>
                <c:pt idx="360">
                  <c:v>26149</c:v>
                </c:pt>
                <c:pt idx="361">
                  <c:v>26157</c:v>
                </c:pt>
                <c:pt idx="362">
                  <c:v>26158</c:v>
                </c:pt>
                <c:pt idx="363">
                  <c:v>26178.5</c:v>
                </c:pt>
                <c:pt idx="364">
                  <c:v>26183</c:v>
                </c:pt>
                <c:pt idx="365">
                  <c:v>26183</c:v>
                </c:pt>
                <c:pt idx="366">
                  <c:v>26199</c:v>
                </c:pt>
                <c:pt idx="367">
                  <c:v>26199</c:v>
                </c:pt>
                <c:pt idx="368">
                  <c:v>26207</c:v>
                </c:pt>
                <c:pt idx="369">
                  <c:v>26247</c:v>
                </c:pt>
                <c:pt idx="370">
                  <c:v>26589</c:v>
                </c:pt>
                <c:pt idx="371">
                  <c:v>26695</c:v>
                </c:pt>
                <c:pt idx="372">
                  <c:v>27004</c:v>
                </c:pt>
                <c:pt idx="373">
                  <c:v>27076</c:v>
                </c:pt>
                <c:pt idx="374">
                  <c:v>27120</c:v>
                </c:pt>
                <c:pt idx="375">
                  <c:v>27120</c:v>
                </c:pt>
                <c:pt idx="376">
                  <c:v>27364</c:v>
                </c:pt>
                <c:pt idx="377">
                  <c:v>27408</c:v>
                </c:pt>
                <c:pt idx="378">
                  <c:v>27417</c:v>
                </c:pt>
                <c:pt idx="379">
                  <c:v>27490</c:v>
                </c:pt>
                <c:pt idx="380">
                  <c:v>27490</c:v>
                </c:pt>
                <c:pt idx="381">
                  <c:v>27490</c:v>
                </c:pt>
                <c:pt idx="382">
                  <c:v>27491</c:v>
                </c:pt>
                <c:pt idx="383">
                  <c:v>27491</c:v>
                </c:pt>
                <c:pt idx="384">
                  <c:v>27491</c:v>
                </c:pt>
                <c:pt idx="385">
                  <c:v>27524</c:v>
                </c:pt>
                <c:pt idx="386">
                  <c:v>27540</c:v>
                </c:pt>
                <c:pt idx="387">
                  <c:v>27821</c:v>
                </c:pt>
                <c:pt idx="388">
                  <c:v>27831</c:v>
                </c:pt>
                <c:pt idx="389">
                  <c:v>27905</c:v>
                </c:pt>
                <c:pt idx="390">
                  <c:v>28294</c:v>
                </c:pt>
                <c:pt idx="391">
                  <c:v>28313</c:v>
                </c:pt>
                <c:pt idx="392">
                  <c:v>28336</c:v>
                </c:pt>
                <c:pt idx="393">
                  <c:v>28647</c:v>
                </c:pt>
                <c:pt idx="394">
                  <c:v>28710</c:v>
                </c:pt>
                <c:pt idx="395">
                  <c:v>28727</c:v>
                </c:pt>
                <c:pt idx="396">
                  <c:v>28949</c:v>
                </c:pt>
                <c:pt idx="397">
                  <c:v>29064.5</c:v>
                </c:pt>
                <c:pt idx="398">
                  <c:v>29140</c:v>
                </c:pt>
                <c:pt idx="399">
                  <c:v>29150</c:v>
                </c:pt>
                <c:pt idx="400">
                  <c:v>29425</c:v>
                </c:pt>
                <c:pt idx="401">
                  <c:v>29470</c:v>
                </c:pt>
                <c:pt idx="402">
                  <c:v>29598</c:v>
                </c:pt>
              </c:numCache>
            </c:numRef>
          </c:xVal>
          <c:yVal>
            <c:numRef>
              <c:f>Active!$I$21:$I$4006</c:f>
              <c:numCache>
                <c:formatCode>General</c:formatCode>
                <c:ptCount val="3986"/>
                <c:pt idx="51">
                  <c:v>-1.0894500010181218E-3</c:v>
                </c:pt>
                <c:pt idx="52">
                  <c:v>-6.2164999981177971E-3</c:v>
                </c:pt>
                <c:pt idx="53">
                  <c:v>-2.9960999963805079E-3</c:v>
                </c:pt>
                <c:pt idx="54">
                  <c:v>-4.2752499939524569E-3</c:v>
                </c:pt>
                <c:pt idx="55">
                  <c:v>6.8419999297475442E-4</c:v>
                </c:pt>
                <c:pt idx="56">
                  <c:v>-3.6632500050473027E-3</c:v>
                </c:pt>
                <c:pt idx="57">
                  <c:v>-3.6632500050473027E-3</c:v>
                </c:pt>
                <c:pt idx="58">
                  <c:v>-3.7816499971086159E-3</c:v>
                </c:pt>
                <c:pt idx="59">
                  <c:v>-3.7816499971086159E-3</c:v>
                </c:pt>
                <c:pt idx="60">
                  <c:v>-9.6883000005618669E-3</c:v>
                </c:pt>
                <c:pt idx="61">
                  <c:v>-6.6882999963127077E-3</c:v>
                </c:pt>
                <c:pt idx="62">
                  <c:v>-5.6882999997469597E-3</c:v>
                </c:pt>
                <c:pt idx="63">
                  <c:v>-1.7875999983516522E-3</c:v>
                </c:pt>
                <c:pt idx="64">
                  <c:v>6.0853499962831847E-3</c:v>
                </c:pt>
                <c:pt idx="65">
                  <c:v>-1.8213000003015622E-3</c:v>
                </c:pt>
                <c:pt idx="66">
                  <c:v>-2.8714999643852934E-4</c:v>
                </c:pt>
                <c:pt idx="67">
                  <c:v>2.7128500005346723E-3</c:v>
                </c:pt>
                <c:pt idx="68">
                  <c:v>5.7128500047838315E-3</c:v>
                </c:pt>
                <c:pt idx="69">
                  <c:v>-1.6596499990555458E-3</c:v>
                </c:pt>
                <c:pt idx="70">
                  <c:v>-1.6596499990555458E-3</c:v>
                </c:pt>
                <c:pt idx="71">
                  <c:v>-7.4392499955138192E-3</c:v>
                </c:pt>
                <c:pt idx="72">
                  <c:v>-7.4392499955138192E-3</c:v>
                </c:pt>
                <c:pt idx="73">
                  <c:v>-6.1254999964148737E-3</c:v>
                </c:pt>
                <c:pt idx="74">
                  <c:v>-6.1254999964148737E-3</c:v>
                </c:pt>
                <c:pt idx="75">
                  <c:v>-1.1254999990342185E-3</c:v>
                </c:pt>
                <c:pt idx="76">
                  <c:v>-1.1254999990342185E-3</c:v>
                </c:pt>
                <c:pt idx="77">
                  <c:v>-3.8117500007501803E-3</c:v>
                </c:pt>
                <c:pt idx="78">
                  <c:v>-3.8117500007501803E-3</c:v>
                </c:pt>
                <c:pt idx="79">
                  <c:v>2.1476999972946942E-3</c:v>
                </c:pt>
                <c:pt idx="80">
                  <c:v>-8.7243499947362579E-3</c:v>
                </c:pt>
                <c:pt idx="81">
                  <c:v>1.9031499978154898E-3</c:v>
                </c:pt>
                <c:pt idx="82">
                  <c:v>-2.9689000002690591E-3</c:v>
                </c:pt>
                <c:pt idx="83">
                  <c:v>-3.8284999754978344E-4</c:v>
                </c:pt>
                <c:pt idx="84">
                  <c:v>-7.7302999998209998E-3</c:v>
                </c:pt>
                <c:pt idx="85">
                  <c:v>3.9308999985223636E-3</c:v>
                </c:pt>
                <c:pt idx="86">
                  <c:v>-2.3232000021380372E-3</c:v>
                </c:pt>
                <c:pt idx="87">
                  <c:v>-9.4499991973862052E-6</c:v>
                </c:pt>
                <c:pt idx="88">
                  <c:v>-2.695700000913348E-3</c:v>
                </c:pt>
                <c:pt idx="89">
                  <c:v>-9.4114999956218526E-4</c:v>
                </c:pt>
                <c:pt idx="90">
                  <c:v>-9.4114999956218526E-4</c:v>
                </c:pt>
                <c:pt idx="91">
                  <c:v>-7.0682000005035661E-3</c:v>
                </c:pt>
                <c:pt idx="92">
                  <c:v>-4.6679499937454239E-3</c:v>
                </c:pt>
                <c:pt idx="93">
                  <c:v>-2.447550003125798E-3</c:v>
                </c:pt>
                <c:pt idx="94">
                  <c:v>-3.1337999971583486E-3</c:v>
                </c:pt>
                <c:pt idx="95">
                  <c:v>-3.481250001641456E-3</c:v>
                </c:pt>
                <c:pt idx="96">
                  <c:v>1.1832500000309665E-2</c:v>
                </c:pt>
                <c:pt idx="97">
                  <c:v>1.462500003981404E-4</c:v>
                </c:pt>
                <c:pt idx="98">
                  <c:v>-2.5400000013178214E-3</c:v>
                </c:pt>
                <c:pt idx="99">
                  <c:v>-3.9125000039348379E-3</c:v>
                </c:pt>
                <c:pt idx="100">
                  <c:v>8.7499996880069375E-5</c:v>
                </c:pt>
                <c:pt idx="101">
                  <c:v>0</c:v>
                </c:pt>
                <c:pt idx="102">
                  <c:v>-2.0395500032464042E-3</c:v>
                </c:pt>
                <c:pt idx="103">
                  <c:v>9.6045000100275502E-4</c:v>
                </c:pt>
                <c:pt idx="104">
                  <c:v>6.7444999876897782E-4</c:v>
                </c:pt>
                <c:pt idx="105">
                  <c:v>3.894850000506267E-3</c:v>
                </c:pt>
                <c:pt idx="106">
                  <c:v>1.199949998408556E-3</c:v>
                </c:pt>
                <c:pt idx="107">
                  <c:v>-7.7913999994052574E-3</c:v>
                </c:pt>
                <c:pt idx="108">
                  <c:v>-1.3885000225855038E-4</c:v>
                </c:pt>
                <c:pt idx="109">
                  <c:v>9.8611499925027601E-3</c:v>
                </c:pt>
                <c:pt idx="110">
                  <c:v>-3.197600002749823E-3</c:v>
                </c:pt>
                <c:pt idx="111">
                  <c:v>-7.3902499934774823E-3</c:v>
                </c:pt>
                <c:pt idx="112">
                  <c:v>8.3014999836450443E-4</c:v>
                </c:pt>
                <c:pt idx="113">
                  <c:v>4.8270000115735456E-4</c:v>
                </c:pt>
                <c:pt idx="114">
                  <c:v>1.4826999977231026E-3</c:v>
                </c:pt>
                <c:pt idx="115">
                  <c:v>1.684999733697623E-5</c:v>
                </c:pt>
                <c:pt idx="116">
                  <c:v>0</c:v>
                </c:pt>
                <c:pt idx="117">
                  <c:v>-5.4490000038640574E-3</c:v>
                </c:pt>
                <c:pt idx="118">
                  <c:v>3.6443499993765727E-3</c:v>
                </c:pt>
                <c:pt idx="119">
                  <c:v>-3.2623000006424263E-3</c:v>
                </c:pt>
                <c:pt idx="120">
                  <c:v>-2.1265999966999516E-3</c:v>
                </c:pt>
                <c:pt idx="121">
                  <c:v>3.051450003113132E-3</c:v>
                </c:pt>
                <c:pt idx="122">
                  <c:v>-3.8552000041818246E-3</c:v>
                </c:pt>
                <c:pt idx="123">
                  <c:v>-1.2117049998778384E-2</c:v>
                </c:pt>
                <c:pt idx="124">
                  <c:v>-4.1170499971485697E-3</c:v>
                </c:pt>
                <c:pt idx="125">
                  <c:v>2.3583500005770475E-3</c:v>
                </c:pt>
                <c:pt idx="126">
                  <c:v>-3.225899999961257E-3</c:v>
                </c:pt>
                <c:pt idx="127">
                  <c:v>-2.2589999571209773E-4</c:v>
                </c:pt>
                <c:pt idx="128">
                  <c:v>3.1725500011816621E-3</c:v>
                </c:pt>
                <c:pt idx="129">
                  <c:v>-2.3925999994389713E-3</c:v>
                </c:pt>
                <c:pt idx="130">
                  <c:v>3.1959999614628032E-4</c:v>
                </c:pt>
                <c:pt idx="131">
                  <c:v>-9.2584999947575852E-4</c:v>
                </c:pt>
                <c:pt idx="132">
                  <c:v>-1.2705449997156393E-2</c:v>
                </c:pt>
                <c:pt idx="133">
                  <c:v>-1.47639999340754E-3</c:v>
                </c:pt>
                <c:pt idx="134">
                  <c:v>-6.2983500029076822E-3</c:v>
                </c:pt>
                <c:pt idx="135">
                  <c:v>-6.8912499991711229E-3</c:v>
                </c:pt>
                <c:pt idx="136">
                  <c:v>-2.5775000030989759E-3</c:v>
                </c:pt>
                <c:pt idx="137">
                  <c:v>-5.2705999987665564E-3</c:v>
                </c:pt>
                <c:pt idx="138">
                  <c:v>1.6023499993025325E-3</c:v>
                </c:pt>
                <c:pt idx="139">
                  <c:v>-8.6349999764934182E-4</c:v>
                </c:pt>
                <c:pt idx="140">
                  <c:v>-5.7701499972608872E-3</c:v>
                </c:pt>
                <c:pt idx="141">
                  <c:v>-1.3266500027384609E-3</c:v>
                </c:pt>
                <c:pt idx="142">
                  <c:v>1.1651499953586608E-3</c:v>
                </c:pt>
                <c:pt idx="143">
                  <c:v>-1.7415000038454309E-3</c:v>
                </c:pt>
                <c:pt idx="144">
                  <c:v>2.5849999656202272E-4</c:v>
                </c:pt>
                <c:pt idx="145">
                  <c:v>2.2931000057724304E-3</c:v>
                </c:pt>
                <c:pt idx="146">
                  <c:v>-6.1355000070761889E-4</c:v>
                </c:pt>
                <c:pt idx="147">
                  <c:v>4.3834999814862385E-4</c:v>
                </c:pt>
                <c:pt idx="148">
                  <c:v>2.8791500008082949E-3</c:v>
                </c:pt>
                <c:pt idx="149">
                  <c:v>2.1928999994997866E-3</c:v>
                </c:pt>
                <c:pt idx="150">
                  <c:v>-9.5270500023616478E-3</c:v>
                </c:pt>
                <c:pt idx="151">
                  <c:v>4.7294999967562035E-4</c:v>
                </c:pt>
                <c:pt idx="153">
                  <c:v>4.1937999994843267E-3</c:v>
                </c:pt>
                <c:pt idx="154">
                  <c:v>-3.3653999998932704E-3</c:v>
                </c:pt>
                <c:pt idx="155">
                  <c:v>5.2871500010951422E-3</c:v>
                </c:pt>
                <c:pt idx="156">
                  <c:v>6.2871500049368478E-3</c:v>
                </c:pt>
                <c:pt idx="157">
                  <c:v>1.6432500051450916E-3</c:v>
                </c:pt>
                <c:pt idx="158">
                  <c:v>8.4082500034128316E-3</c:v>
                </c:pt>
                <c:pt idx="159">
                  <c:v>9.9173499984317459E-3</c:v>
                </c:pt>
                <c:pt idx="160">
                  <c:v>8.8364999828627333E-4</c:v>
                </c:pt>
                <c:pt idx="161">
                  <c:v>3.2907499989960343E-3</c:v>
                </c:pt>
                <c:pt idx="162">
                  <c:v>6.4774499987834133E-3</c:v>
                </c:pt>
                <c:pt idx="163">
                  <c:v>4.5707999961450696E-3</c:v>
                </c:pt>
                <c:pt idx="164">
                  <c:v>4.9373500005458482E-3</c:v>
                </c:pt>
                <c:pt idx="167">
                  <c:v>-1.7489000019850209E-3</c:v>
                </c:pt>
                <c:pt idx="168">
                  <c:v>4.1274999966844916E-4</c:v>
                </c:pt>
                <c:pt idx="169">
                  <c:v>7.8198499977588654E-3</c:v>
                </c:pt>
                <c:pt idx="170">
                  <c:v>4.2788499995367602E-3</c:v>
                </c:pt>
                <c:pt idx="171">
                  <c:v>8.4992499978397973E-3</c:v>
                </c:pt>
                <c:pt idx="172">
                  <c:v>3.5588999962783419E-3</c:v>
                </c:pt>
                <c:pt idx="173">
                  <c:v>5.9659999969881028E-3</c:v>
                </c:pt>
                <c:pt idx="174">
                  <c:v>1.5186399999947753E-2</c:v>
                </c:pt>
                <c:pt idx="175">
                  <c:v>1.4627200005634222E-2</c:v>
                </c:pt>
                <c:pt idx="176">
                  <c:v>8.2797499999287538E-3</c:v>
                </c:pt>
                <c:pt idx="177">
                  <c:v>3.9409500022884458E-3</c:v>
                </c:pt>
                <c:pt idx="178">
                  <c:v>7.9409500031033531E-3</c:v>
                </c:pt>
                <c:pt idx="179">
                  <c:v>5.2547000013873912E-3</c:v>
                </c:pt>
                <c:pt idx="180">
                  <c:v>1.0907250005402602E-2</c:v>
                </c:pt>
                <c:pt idx="181">
                  <c:v>-4.5586000051116571E-3</c:v>
                </c:pt>
                <c:pt idx="182">
                  <c:v>8.1217000042670406E-3</c:v>
                </c:pt>
                <c:pt idx="183">
                  <c:v>8.1217000042670406E-3</c:v>
                </c:pt>
                <c:pt idx="184">
                  <c:v>9.1303500012145378E-3</c:v>
                </c:pt>
                <c:pt idx="185">
                  <c:v>9.4354499960900284E-3</c:v>
                </c:pt>
                <c:pt idx="186">
                  <c:v>1.1350749999110121E-2</c:v>
                </c:pt>
                <c:pt idx="187">
                  <c:v>1.6749200003687292E-2</c:v>
                </c:pt>
                <c:pt idx="188">
                  <c:v>6.9695999991381541E-3</c:v>
                </c:pt>
                <c:pt idx="189">
                  <c:v>9.9696000033873133E-3</c:v>
                </c:pt>
                <c:pt idx="190">
                  <c:v>3.1900000030873343E-3</c:v>
                </c:pt>
                <c:pt idx="191">
                  <c:v>1.2190000001282897E-2</c:v>
                </c:pt>
                <c:pt idx="192">
                  <c:v>1.419000000169035E-2</c:v>
                </c:pt>
                <c:pt idx="193">
                  <c:v>1.6190000002097804E-2</c:v>
                </c:pt>
                <c:pt idx="194">
                  <c:v>1.719000000593951E-2</c:v>
                </c:pt>
                <c:pt idx="195">
                  <c:v>1.0105300003488082E-2</c:v>
                </c:pt>
                <c:pt idx="196">
                  <c:v>-4.4962499960092828E-3</c:v>
                </c:pt>
                <c:pt idx="197">
                  <c:v>1.2690450006630272E-2</c:v>
                </c:pt>
                <c:pt idx="198">
                  <c:v>9.6365000354126096E-4</c:v>
                </c:pt>
                <c:pt idx="199">
                  <c:v>2.9636500039487146E-3</c:v>
                </c:pt>
                <c:pt idx="200">
                  <c:v>5.6845000071916729E-3</c:v>
                </c:pt>
                <c:pt idx="201">
                  <c:v>1.2466800006222911E-2</c:v>
                </c:pt>
                <c:pt idx="202">
                  <c:v>1.2771900001098402E-2</c:v>
                </c:pt>
                <c:pt idx="203">
                  <c:v>2.662150000105612E-3</c:v>
                </c:pt>
                <c:pt idx="204">
                  <c:v>1.6840199998114258E-2</c:v>
                </c:pt>
                <c:pt idx="205">
                  <c:v>1.4153949996398296E-2</c:v>
                </c:pt>
                <c:pt idx="206">
                  <c:v>1.4153949996398296E-2</c:v>
                </c:pt>
                <c:pt idx="207">
                  <c:v>1.4153949996398296E-2</c:v>
                </c:pt>
                <c:pt idx="208">
                  <c:v>1.615394999680575E-2</c:v>
                </c:pt>
                <c:pt idx="209">
                  <c:v>1.8153949997213203E-2</c:v>
                </c:pt>
                <c:pt idx="210">
                  <c:v>2.515395000227727E-2</c:v>
                </c:pt>
                <c:pt idx="211">
                  <c:v>3.3153949996631127E-2</c:v>
                </c:pt>
                <c:pt idx="212">
                  <c:v>1.6942199996265117E-2</c:v>
                </c:pt>
                <c:pt idx="213">
                  <c:v>-3.9799500009394251E-3</c:v>
                </c:pt>
                <c:pt idx="214">
                  <c:v>-2.3861500012571923E-3</c:v>
                </c:pt>
                <c:pt idx="215">
                  <c:v>9.8342499986756593E-3</c:v>
                </c:pt>
                <c:pt idx="216">
                  <c:v>9.7071999989566393E-3</c:v>
                </c:pt>
                <c:pt idx="217">
                  <c:v>9.2836999974679202E-3</c:v>
                </c:pt>
                <c:pt idx="218">
                  <c:v>1.2241350006661378E-2</c:v>
                </c:pt>
                <c:pt idx="219">
                  <c:v>2.0156650003627874E-2</c:v>
                </c:pt>
                <c:pt idx="220">
                  <c:v>1.0049600001366343E-2</c:v>
                </c:pt>
                <c:pt idx="221">
                  <c:v>7.3123499969369732E-3</c:v>
                </c:pt>
                <c:pt idx="222">
                  <c:v>1.6964900001767091E-2</c:v>
                </c:pt>
                <c:pt idx="223">
                  <c:v>6.4057000054162927E-3</c:v>
                </c:pt>
                <c:pt idx="224">
                  <c:v>1.6583750002610032E-2</c:v>
                </c:pt>
                <c:pt idx="225">
                  <c:v>1.3211249999585561E-2</c:v>
                </c:pt>
                <c:pt idx="226">
                  <c:v>1.7890650000481401E-2</c:v>
                </c:pt>
                <c:pt idx="227">
                  <c:v>1.7891550000058487E-2</c:v>
                </c:pt>
                <c:pt idx="228">
                  <c:v>1.4425699999264907E-2</c:v>
                </c:pt>
                <c:pt idx="229">
                  <c:v>1.2739450001390651E-2</c:v>
                </c:pt>
                <c:pt idx="230">
                  <c:v>1.6739449994929601E-2</c:v>
                </c:pt>
                <c:pt idx="231">
                  <c:v>1.3648800006194506E-2</c:v>
                </c:pt>
                <c:pt idx="232">
                  <c:v>5.0135499986936338E-3</c:v>
                </c:pt>
                <c:pt idx="233">
                  <c:v>1.1233949997404125E-2</c:v>
                </c:pt>
                <c:pt idx="234">
                  <c:v>1.6233950002060737E-2</c:v>
                </c:pt>
                <c:pt idx="235">
                  <c:v>1.3768099997832906E-2</c:v>
                </c:pt>
                <c:pt idx="236">
                  <c:v>1.4988499999162741E-2</c:v>
                </c:pt>
                <c:pt idx="237">
                  <c:v>9.6159999957308173E-3</c:v>
                </c:pt>
                <c:pt idx="238">
                  <c:v>1.470934999815654E-2</c:v>
                </c:pt>
                <c:pt idx="239">
                  <c:v>1.7109599997638725E-2</c:v>
                </c:pt>
                <c:pt idx="240">
                  <c:v>2.0169249997707084E-2</c:v>
                </c:pt>
                <c:pt idx="241">
                  <c:v>2.1169250001548789E-2</c:v>
                </c:pt>
                <c:pt idx="242">
                  <c:v>1.4389649993972853E-2</c:v>
                </c:pt>
                <c:pt idx="243">
                  <c:v>1.6482999999425374E-2</c:v>
                </c:pt>
                <c:pt idx="244">
                  <c:v>1.6237550000369083E-2</c:v>
                </c:pt>
                <c:pt idx="245">
                  <c:v>1.0789899999508634E-2</c:v>
                </c:pt>
                <c:pt idx="246">
                  <c:v>1.7367300002661068E-2</c:v>
                </c:pt>
                <c:pt idx="247">
                  <c:v>1.8986150003911462E-2</c:v>
                </c:pt>
                <c:pt idx="248">
                  <c:v>2.1638700003677513E-2</c:v>
                </c:pt>
                <c:pt idx="249">
                  <c:v>1.5172849998634774E-2</c:v>
                </c:pt>
                <c:pt idx="250">
                  <c:v>2.0359549998829607E-2</c:v>
                </c:pt>
                <c:pt idx="251">
                  <c:v>2.0274850001442246E-2</c:v>
                </c:pt>
                <c:pt idx="252">
                  <c:v>2.3579950000566896E-2</c:v>
                </c:pt>
                <c:pt idx="253">
                  <c:v>1.9955149997258559E-2</c:v>
                </c:pt>
                <c:pt idx="254">
                  <c:v>1.7828099997132085E-2</c:v>
                </c:pt>
                <c:pt idx="255">
                  <c:v>1.4574000000720844E-2</c:v>
                </c:pt>
                <c:pt idx="256">
                  <c:v>1.9667349995870609E-2</c:v>
                </c:pt>
                <c:pt idx="257">
                  <c:v>2.5701950005895924E-2</c:v>
                </c:pt>
                <c:pt idx="258">
                  <c:v>2.0042550000653137E-2</c:v>
                </c:pt>
                <c:pt idx="259">
                  <c:v>2.3661399995035026E-2</c:v>
                </c:pt>
                <c:pt idx="260">
                  <c:v>1.9848099997034296E-2</c:v>
                </c:pt>
                <c:pt idx="261">
                  <c:v>2.0848100000876002E-2</c:v>
                </c:pt>
                <c:pt idx="262">
                  <c:v>2.2551650006789714E-2</c:v>
                </c:pt>
                <c:pt idx="263">
                  <c:v>1.9204199998057447E-2</c:v>
                </c:pt>
                <c:pt idx="264">
                  <c:v>1.7916400000103749E-2</c:v>
                </c:pt>
                <c:pt idx="265">
                  <c:v>1.7136800001026131E-2</c:v>
                </c:pt>
                <c:pt idx="266">
                  <c:v>2.3925050001707859E-2</c:v>
                </c:pt>
                <c:pt idx="267">
                  <c:v>1.9230149999202695E-2</c:v>
                </c:pt>
                <c:pt idx="268">
                  <c:v>1.4145449997158721E-2</c:v>
                </c:pt>
                <c:pt idx="269">
                  <c:v>1.3291599992953707E-2</c:v>
                </c:pt>
                <c:pt idx="270">
                  <c:v>1.5910449998045806E-2</c:v>
                </c:pt>
                <c:pt idx="271">
                  <c:v>2.0012449997011572E-2</c:v>
                </c:pt>
                <c:pt idx="272">
                  <c:v>2.4479199993947987E-2</c:v>
                </c:pt>
                <c:pt idx="273">
                  <c:v>1.6394500002206769E-2</c:v>
                </c:pt>
                <c:pt idx="274">
                  <c:v>1.1886300002515782E-2</c:v>
                </c:pt>
                <c:pt idx="275">
                  <c:v>1.6353949999029282E-2</c:v>
                </c:pt>
                <c:pt idx="276">
                  <c:v>1.4099849999183789E-2</c:v>
                </c:pt>
                <c:pt idx="277">
                  <c:v>1.6074799998023082E-2</c:v>
                </c:pt>
                <c:pt idx="278">
                  <c:v>1.5693649998866022E-2</c:v>
                </c:pt>
                <c:pt idx="279">
                  <c:v>1.5143099997658283E-2</c:v>
                </c:pt>
                <c:pt idx="280">
                  <c:v>1.9507849996443838E-2</c:v>
                </c:pt>
                <c:pt idx="281">
                  <c:v>1.872824999736622E-2</c:v>
                </c:pt>
                <c:pt idx="282">
                  <c:v>2.5042000001121778E-2</c:v>
                </c:pt>
                <c:pt idx="283">
                  <c:v>1.5280599996913224E-2</c:v>
                </c:pt>
                <c:pt idx="284">
                  <c:v>2.0789700000023004E-2</c:v>
                </c:pt>
                <c:pt idx="285">
                  <c:v>1.9857999999658205E-2</c:v>
                </c:pt>
                <c:pt idx="286">
                  <c:v>1.7750049999449402E-2</c:v>
                </c:pt>
                <c:pt idx="287">
                  <c:v>1.4504599996143952E-2</c:v>
                </c:pt>
                <c:pt idx="288">
                  <c:v>1.4987749993451871E-2</c:v>
                </c:pt>
                <c:pt idx="289">
                  <c:v>1.4132099997368641E-2</c:v>
                </c:pt>
                <c:pt idx="290">
                  <c:v>1.5514149999944493E-2</c:v>
                </c:pt>
                <c:pt idx="291">
                  <c:v>1.2700849998509511E-2</c:v>
                </c:pt>
                <c:pt idx="292">
                  <c:v>1.44312499978696E-2</c:v>
                </c:pt>
                <c:pt idx="293">
                  <c:v>1.4626599993789569E-2</c:v>
                </c:pt>
                <c:pt idx="294">
                  <c:v>1.384699999471195E-2</c:v>
                </c:pt>
                <c:pt idx="296">
                  <c:v>1.7686250001133885E-2</c:v>
                </c:pt>
                <c:pt idx="297">
                  <c:v>1.522905000456376E-2</c:v>
                </c:pt>
                <c:pt idx="298">
                  <c:v>1.0620649998600129E-2</c:v>
                </c:pt>
                <c:pt idx="299">
                  <c:v>1.1528199996973854E-2</c:v>
                </c:pt>
                <c:pt idx="300">
                  <c:v>5.4435000056400895E-3</c:v>
                </c:pt>
                <c:pt idx="301">
                  <c:v>1.4164349995553493E-2</c:v>
                </c:pt>
                <c:pt idx="302">
                  <c:v>8.8061749993357807E-3</c:v>
                </c:pt>
                <c:pt idx="303">
                  <c:v>7.9630499967606738E-3</c:v>
                </c:pt>
                <c:pt idx="304">
                  <c:v>3.5568500024965033E-3</c:v>
                </c:pt>
                <c:pt idx="305">
                  <c:v>5.6502000006730668E-3</c:v>
                </c:pt>
                <c:pt idx="306">
                  <c:v>6.4702000017859973E-3</c:v>
                </c:pt>
                <c:pt idx="307">
                  <c:v>-7.3739500003284775E-3</c:v>
                </c:pt>
                <c:pt idx="393">
                  <c:v>-9.7001501417253166E-3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01-4BEC-AB4B-BE39F9122DFF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Active!$F$21:$F$4006</c:f>
              <c:numCache>
                <c:formatCode>General</c:formatCode>
                <c:ptCount val="3986"/>
                <c:pt idx="0">
                  <c:v>-9184</c:v>
                </c:pt>
                <c:pt idx="1">
                  <c:v>-7519</c:v>
                </c:pt>
                <c:pt idx="2">
                  <c:v>-7502</c:v>
                </c:pt>
                <c:pt idx="3">
                  <c:v>-7401</c:v>
                </c:pt>
                <c:pt idx="4">
                  <c:v>-7121</c:v>
                </c:pt>
                <c:pt idx="5">
                  <c:v>-7053</c:v>
                </c:pt>
                <c:pt idx="6">
                  <c:v>-7039</c:v>
                </c:pt>
                <c:pt idx="7">
                  <c:v>-7020</c:v>
                </c:pt>
                <c:pt idx="8">
                  <c:v>-6993</c:v>
                </c:pt>
                <c:pt idx="9">
                  <c:v>-6986</c:v>
                </c:pt>
                <c:pt idx="10">
                  <c:v>-6969</c:v>
                </c:pt>
                <c:pt idx="11">
                  <c:v>-6968</c:v>
                </c:pt>
                <c:pt idx="12">
                  <c:v>-6953</c:v>
                </c:pt>
                <c:pt idx="13">
                  <c:v>-6928</c:v>
                </c:pt>
                <c:pt idx="14">
                  <c:v>-6715</c:v>
                </c:pt>
                <c:pt idx="15">
                  <c:v>-6690</c:v>
                </c:pt>
                <c:pt idx="16">
                  <c:v>-6663</c:v>
                </c:pt>
                <c:pt idx="17">
                  <c:v>-6662</c:v>
                </c:pt>
                <c:pt idx="18">
                  <c:v>-6646</c:v>
                </c:pt>
                <c:pt idx="19">
                  <c:v>-6622</c:v>
                </c:pt>
                <c:pt idx="20">
                  <c:v>-6614</c:v>
                </c:pt>
                <c:pt idx="21">
                  <c:v>-6589</c:v>
                </c:pt>
                <c:pt idx="22">
                  <c:v>-5742</c:v>
                </c:pt>
                <c:pt idx="23">
                  <c:v>-5402</c:v>
                </c:pt>
                <c:pt idx="24">
                  <c:v>-4067</c:v>
                </c:pt>
                <c:pt idx="25">
                  <c:v>-3288</c:v>
                </c:pt>
                <c:pt idx="26">
                  <c:v>-3265</c:v>
                </c:pt>
                <c:pt idx="27">
                  <c:v>-3256</c:v>
                </c:pt>
                <c:pt idx="28">
                  <c:v>-804</c:v>
                </c:pt>
                <c:pt idx="29">
                  <c:v>-788</c:v>
                </c:pt>
                <c:pt idx="30">
                  <c:v>-779</c:v>
                </c:pt>
                <c:pt idx="31">
                  <c:v>-448</c:v>
                </c:pt>
                <c:pt idx="32">
                  <c:v>-422</c:v>
                </c:pt>
                <c:pt idx="33">
                  <c:v>-381</c:v>
                </c:pt>
                <c:pt idx="34">
                  <c:v>0</c:v>
                </c:pt>
                <c:pt idx="35">
                  <c:v>0</c:v>
                </c:pt>
                <c:pt idx="36">
                  <c:v>50</c:v>
                </c:pt>
                <c:pt idx="37">
                  <c:v>406</c:v>
                </c:pt>
                <c:pt idx="38">
                  <c:v>406</c:v>
                </c:pt>
                <c:pt idx="39">
                  <c:v>454</c:v>
                </c:pt>
                <c:pt idx="40">
                  <c:v>531</c:v>
                </c:pt>
                <c:pt idx="41">
                  <c:v>826</c:v>
                </c:pt>
                <c:pt idx="42">
                  <c:v>1235</c:v>
                </c:pt>
                <c:pt idx="43">
                  <c:v>1615</c:v>
                </c:pt>
                <c:pt idx="44">
                  <c:v>1667</c:v>
                </c:pt>
                <c:pt idx="45">
                  <c:v>2046</c:v>
                </c:pt>
                <c:pt idx="46">
                  <c:v>2080</c:v>
                </c:pt>
                <c:pt idx="47">
                  <c:v>2519</c:v>
                </c:pt>
                <c:pt idx="48">
                  <c:v>2578</c:v>
                </c:pt>
                <c:pt idx="49">
                  <c:v>2645</c:v>
                </c:pt>
                <c:pt idx="50">
                  <c:v>2984</c:v>
                </c:pt>
                <c:pt idx="51">
                  <c:v>7161</c:v>
                </c:pt>
                <c:pt idx="52">
                  <c:v>7170</c:v>
                </c:pt>
                <c:pt idx="53">
                  <c:v>7178</c:v>
                </c:pt>
                <c:pt idx="54">
                  <c:v>7245</c:v>
                </c:pt>
                <c:pt idx="55">
                  <c:v>7484</c:v>
                </c:pt>
                <c:pt idx="56">
                  <c:v>7485</c:v>
                </c:pt>
                <c:pt idx="57">
                  <c:v>7485</c:v>
                </c:pt>
                <c:pt idx="58">
                  <c:v>7517</c:v>
                </c:pt>
                <c:pt idx="59">
                  <c:v>7517</c:v>
                </c:pt>
                <c:pt idx="60">
                  <c:v>7534</c:v>
                </c:pt>
                <c:pt idx="61">
                  <c:v>7534</c:v>
                </c:pt>
                <c:pt idx="62">
                  <c:v>7534</c:v>
                </c:pt>
                <c:pt idx="63">
                  <c:v>7848</c:v>
                </c:pt>
                <c:pt idx="64">
                  <c:v>7857</c:v>
                </c:pt>
                <c:pt idx="65">
                  <c:v>7874</c:v>
                </c:pt>
                <c:pt idx="66">
                  <c:v>7907</c:v>
                </c:pt>
                <c:pt idx="67">
                  <c:v>7907</c:v>
                </c:pt>
                <c:pt idx="68">
                  <c:v>7907</c:v>
                </c:pt>
                <c:pt idx="69">
                  <c:v>7957</c:v>
                </c:pt>
                <c:pt idx="70">
                  <c:v>7957</c:v>
                </c:pt>
                <c:pt idx="71">
                  <c:v>7965</c:v>
                </c:pt>
                <c:pt idx="72">
                  <c:v>7965</c:v>
                </c:pt>
                <c:pt idx="73">
                  <c:v>7990</c:v>
                </c:pt>
                <c:pt idx="74">
                  <c:v>7990</c:v>
                </c:pt>
                <c:pt idx="75">
                  <c:v>7990</c:v>
                </c:pt>
                <c:pt idx="76">
                  <c:v>7990</c:v>
                </c:pt>
                <c:pt idx="77">
                  <c:v>8015</c:v>
                </c:pt>
                <c:pt idx="78">
                  <c:v>8015</c:v>
                </c:pt>
                <c:pt idx="79">
                  <c:v>8254</c:v>
                </c:pt>
                <c:pt idx="80">
                  <c:v>8363</c:v>
                </c:pt>
                <c:pt idx="81">
                  <c:v>8413</c:v>
                </c:pt>
                <c:pt idx="82">
                  <c:v>8522</c:v>
                </c:pt>
                <c:pt idx="83">
                  <c:v>8693</c:v>
                </c:pt>
                <c:pt idx="84">
                  <c:v>8694</c:v>
                </c:pt>
                <c:pt idx="85">
                  <c:v>8718</c:v>
                </c:pt>
                <c:pt idx="86">
                  <c:v>8736</c:v>
                </c:pt>
                <c:pt idx="87">
                  <c:v>8761</c:v>
                </c:pt>
                <c:pt idx="88">
                  <c:v>8786</c:v>
                </c:pt>
                <c:pt idx="89">
                  <c:v>8827</c:v>
                </c:pt>
                <c:pt idx="90">
                  <c:v>8827</c:v>
                </c:pt>
                <c:pt idx="91">
                  <c:v>8836</c:v>
                </c:pt>
                <c:pt idx="92">
                  <c:v>9091</c:v>
                </c:pt>
                <c:pt idx="93">
                  <c:v>9099</c:v>
                </c:pt>
                <c:pt idx="94">
                  <c:v>9124</c:v>
                </c:pt>
                <c:pt idx="95">
                  <c:v>9125</c:v>
                </c:pt>
                <c:pt idx="96">
                  <c:v>9150</c:v>
                </c:pt>
                <c:pt idx="97">
                  <c:v>9175</c:v>
                </c:pt>
                <c:pt idx="98">
                  <c:v>9200</c:v>
                </c:pt>
                <c:pt idx="99">
                  <c:v>9250</c:v>
                </c:pt>
                <c:pt idx="100">
                  <c:v>9250</c:v>
                </c:pt>
                <c:pt idx="101">
                  <c:v>9251</c:v>
                </c:pt>
                <c:pt idx="102">
                  <c:v>9259</c:v>
                </c:pt>
                <c:pt idx="103">
                  <c:v>9259</c:v>
                </c:pt>
                <c:pt idx="104">
                  <c:v>9539</c:v>
                </c:pt>
                <c:pt idx="105">
                  <c:v>9547</c:v>
                </c:pt>
                <c:pt idx="106">
                  <c:v>9549</c:v>
                </c:pt>
                <c:pt idx="107">
                  <c:v>9572</c:v>
                </c:pt>
                <c:pt idx="108">
                  <c:v>9573</c:v>
                </c:pt>
                <c:pt idx="109">
                  <c:v>9573</c:v>
                </c:pt>
                <c:pt idx="110">
                  <c:v>9648</c:v>
                </c:pt>
                <c:pt idx="111">
                  <c:v>9945</c:v>
                </c:pt>
                <c:pt idx="112">
                  <c:v>9953</c:v>
                </c:pt>
                <c:pt idx="113">
                  <c:v>9954</c:v>
                </c:pt>
                <c:pt idx="114">
                  <c:v>9954</c:v>
                </c:pt>
                <c:pt idx="115">
                  <c:v>9987</c:v>
                </c:pt>
                <c:pt idx="116">
                  <c:v>9998.5</c:v>
                </c:pt>
                <c:pt idx="117">
                  <c:v>10020</c:v>
                </c:pt>
                <c:pt idx="118">
                  <c:v>10037</c:v>
                </c:pt>
                <c:pt idx="119">
                  <c:v>10054</c:v>
                </c:pt>
                <c:pt idx="120">
                  <c:v>10068</c:v>
                </c:pt>
                <c:pt idx="121">
                  <c:v>10079</c:v>
                </c:pt>
                <c:pt idx="122">
                  <c:v>10096</c:v>
                </c:pt>
                <c:pt idx="123">
                  <c:v>10209</c:v>
                </c:pt>
                <c:pt idx="124">
                  <c:v>10209</c:v>
                </c:pt>
                <c:pt idx="125">
                  <c:v>10317</c:v>
                </c:pt>
                <c:pt idx="126">
                  <c:v>10382</c:v>
                </c:pt>
                <c:pt idx="127">
                  <c:v>10382</c:v>
                </c:pt>
                <c:pt idx="128">
                  <c:v>10401</c:v>
                </c:pt>
                <c:pt idx="129">
                  <c:v>10748</c:v>
                </c:pt>
                <c:pt idx="130">
                  <c:v>10792</c:v>
                </c:pt>
                <c:pt idx="131">
                  <c:v>10833</c:v>
                </c:pt>
                <c:pt idx="132">
                  <c:v>10841</c:v>
                </c:pt>
                <c:pt idx="133">
                  <c:v>10872</c:v>
                </c:pt>
                <c:pt idx="134">
                  <c:v>10883</c:v>
                </c:pt>
                <c:pt idx="135">
                  <c:v>10925</c:v>
                </c:pt>
                <c:pt idx="136">
                  <c:v>10950</c:v>
                </c:pt>
                <c:pt idx="137">
                  <c:v>11188</c:v>
                </c:pt>
                <c:pt idx="138">
                  <c:v>11197</c:v>
                </c:pt>
                <c:pt idx="139">
                  <c:v>11230</c:v>
                </c:pt>
                <c:pt idx="140">
                  <c:v>11247</c:v>
                </c:pt>
                <c:pt idx="141">
                  <c:v>11617</c:v>
                </c:pt>
                <c:pt idx="142">
                  <c:v>11653</c:v>
                </c:pt>
                <c:pt idx="143">
                  <c:v>11670</c:v>
                </c:pt>
                <c:pt idx="144">
                  <c:v>11670</c:v>
                </c:pt>
                <c:pt idx="145">
                  <c:v>11762</c:v>
                </c:pt>
                <c:pt idx="146">
                  <c:v>11779</c:v>
                </c:pt>
                <c:pt idx="147">
                  <c:v>11917</c:v>
                </c:pt>
                <c:pt idx="148">
                  <c:v>11933</c:v>
                </c:pt>
                <c:pt idx="149">
                  <c:v>11958</c:v>
                </c:pt>
                <c:pt idx="150">
                  <c:v>12009</c:v>
                </c:pt>
                <c:pt idx="151">
                  <c:v>12009</c:v>
                </c:pt>
                <c:pt idx="152">
                  <c:v>12018</c:v>
                </c:pt>
                <c:pt idx="153">
                  <c:v>12076</c:v>
                </c:pt>
                <c:pt idx="154">
                  <c:v>12092</c:v>
                </c:pt>
                <c:pt idx="155">
                  <c:v>12093</c:v>
                </c:pt>
                <c:pt idx="156">
                  <c:v>12093</c:v>
                </c:pt>
                <c:pt idx="157">
                  <c:v>12115</c:v>
                </c:pt>
                <c:pt idx="158">
                  <c:v>12415</c:v>
                </c:pt>
                <c:pt idx="159">
                  <c:v>12497</c:v>
                </c:pt>
                <c:pt idx="160">
                  <c:v>12523</c:v>
                </c:pt>
                <c:pt idx="161">
                  <c:v>12565</c:v>
                </c:pt>
                <c:pt idx="162">
                  <c:v>12599</c:v>
                </c:pt>
                <c:pt idx="163">
                  <c:v>12616</c:v>
                </c:pt>
                <c:pt idx="164">
                  <c:v>12897</c:v>
                </c:pt>
                <c:pt idx="165">
                  <c:v>12919</c:v>
                </c:pt>
                <c:pt idx="166">
                  <c:v>12920</c:v>
                </c:pt>
                <c:pt idx="167">
                  <c:v>12922</c:v>
                </c:pt>
                <c:pt idx="168">
                  <c:v>13005</c:v>
                </c:pt>
                <c:pt idx="169">
                  <c:v>13047</c:v>
                </c:pt>
                <c:pt idx="170">
                  <c:v>13227</c:v>
                </c:pt>
                <c:pt idx="171">
                  <c:v>13235</c:v>
                </c:pt>
                <c:pt idx="172">
                  <c:v>13278</c:v>
                </c:pt>
                <c:pt idx="173">
                  <c:v>13320</c:v>
                </c:pt>
                <c:pt idx="174">
                  <c:v>13328</c:v>
                </c:pt>
                <c:pt idx="175">
                  <c:v>13344</c:v>
                </c:pt>
                <c:pt idx="176">
                  <c:v>13345</c:v>
                </c:pt>
                <c:pt idx="177">
                  <c:v>13369</c:v>
                </c:pt>
                <c:pt idx="178">
                  <c:v>13369</c:v>
                </c:pt>
                <c:pt idx="179">
                  <c:v>13394</c:v>
                </c:pt>
                <c:pt idx="180">
                  <c:v>13395</c:v>
                </c:pt>
                <c:pt idx="181">
                  <c:v>13428</c:v>
                </c:pt>
                <c:pt idx="182">
                  <c:v>13734</c:v>
                </c:pt>
                <c:pt idx="183">
                  <c:v>13734</c:v>
                </c:pt>
                <c:pt idx="184">
                  <c:v>13757</c:v>
                </c:pt>
                <c:pt idx="185">
                  <c:v>13759</c:v>
                </c:pt>
                <c:pt idx="186">
                  <c:v>13765</c:v>
                </c:pt>
                <c:pt idx="187">
                  <c:v>13784</c:v>
                </c:pt>
                <c:pt idx="188">
                  <c:v>13792</c:v>
                </c:pt>
                <c:pt idx="189">
                  <c:v>13792</c:v>
                </c:pt>
                <c:pt idx="190">
                  <c:v>13800</c:v>
                </c:pt>
                <c:pt idx="191">
                  <c:v>13800</c:v>
                </c:pt>
                <c:pt idx="192">
                  <c:v>13800</c:v>
                </c:pt>
                <c:pt idx="193">
                  <c:v>13800</c:v>
                </c:pt>
                <c:pt idx="194">
                  <c:v>13800</c:v>
                </c:pt>
                <c:pt idx="195">
                  <c:v>13806</c:v>
                </c:pt>
                <c:pt idx="196">
                  <c:v>13825</c:v>
                </c:pt>
                <c:pt idx="197">
                  <c:v>13859</c:v>
                </c:pt>
                <c:pt idx="198">
                  <c:v>14123</c:v>
                </c:pt>
                <c:pt idx="199">
                  <c:v>14123</c:v>
                </c:pt>
                <c:pt idx="200">
                  <c:v>14190</c:v>
                </c:pt>
                <c:pt idx="201">
                  <c:v>14536</c:v>
                </c:pt>
                <c:pt idx="202">
                  <c:v>14538</c:v>
                </c:pt>
                <c:pt idx="203">
                  <c:v>14593</c:v>
                </c:pt>
                <c:pt idx="204">
                  <c:v>14604</c:v>
                </c:pt>
                <c:pt idx="205">
                  <c:v>14629</c:v>
                </c:pt>
                <c:pt idx="206">
                  <c:v>14629</c:v>
                </c:pt>
                <c:pt idx="207">
                  <c:v>14629</c:v>
                </c:pt>
                <c:pt idx="208">
                  <c:v>14629</c:v>
                </c:pt>
                <c:pt idx="209">
                  <c:v>14629</c:v>
                </c:pt>
                <c:pt idx="210">
                  <c:v>14629</c:v>
                </c:pt>
                <c:pt idx="211">
                  <c:v>14629</c:v>
                </c:pt>
                <c:pt idx="212">
                  <c:v>14644</c:v>
                </c:pt>
                <c:pt idx="213">
                  <c:v>14851</c:v>
                </c:pt>
                <c:pt idx="214">
                  <c:v>14927</c:v>
                </c:pt>
                <c:pt idx="215">
                  <c:v>14935</c:v>
                </c:pt>
                <c:pt idx="216">
                  <c:v>14944</c:v>
                </c:pt>
                <c:pt idx="217">
                  <c:v>14974</c:v>
                </c:pt>
                <c:pt idx="218">
                  <c:v>14977</c:v>
                </c:pt>
                <c:pt idx="219">
                  <c:v>14983</c:v>
                </c:pt>
                <c:pt idx="220">
                  <c:v>15392</c:v>
                </c:pt>
                <c:pt idx="221">
                  <c:v>15397</c:v>
                </c:pt>
                <c:pt idx="222">
                  <c:v>15398</c:v>
                </c:pt>
                <c:pt idx="223">
                  <c:v>15414</c:v>
                </c:pt>
                <c:pt idx="224">
                  <c:v>15425</c:v>
                </c:pt>
                <c:pt idx="225">
                  <c:v>15475</c:v>
                </c:pt>
                <c:pt idx="226">
                  <c:v>15663</c:v>
                </c:pt>
                <c:pt idx="227">
                  <c:v>15781</c:v>
                </c:pt>
                <c:pt idx="228">
                  <c:v>15814</c:v>
                </c:pt>
                <c:pt idx="229">
                  <c:v>15839</c:v>
                </c:pt>
                <c:pt idx="230">
                  <c:v>15839</c:v>
                </c:pt>
                <c:pt idx="231">
                  <c:v>16176</c:v>
                </c:pt>
                <c:pt idx="232">
                  <c:v>16221</c:v>
                </c:pt>
                <c:pt idx="233">
                  <c:v>16229</c:v>
                </c:pt>
                <c:pt idx="234">
                  <c:v>16229</c:v>
                </c:pt>
                <c:pt idx="235">
                  <c:v>16262</c:v>
                </c:pt>
                <c:pt idx="236">
                  <c:v>16270</c:v>
                </c:pt>
                <c:pt idx="237">
                  <c:v>16320</c:v>
                </c:pt>
                <c:pt idx="238">
                  <c:v>16337</c:v>
                </c:pt>
                <c:pt idx="239">
                  <c:v>16592</c:v>
                </c:pt>
                <c:pt idx="240">
                  <c:v>16635</c:v>
                </c:pt>
                <c:pt idx="241">
                  <c:v>16635</c:v>
                </c:pt>
                <c:pt idx="242">
                  <c:v>16643</c:v>
                </c:pt>
                <c:pt idx="243">
                  <c:v>16660</c:v>
                </c:pt>
                <c:pt idx="244">
                  <c:v>16701</c:v>
                </c:pt>
                <c:pt idx="245">
                  <c:v>16898</c:v>
                </c:pt>
                <c:pt idx="246">
                  <c:v>17046</c:v>
                </c:pt>
                <c:pt idx="247">
                  <c:v>17073</c:v>
                </c:pt>
                <c:pt idx="248">
                  <c:v>17074</c:v>
                </c:pt>
                <c:pt idx="249">
                  <c:v>17107</c:v>
                </c:pt>
                <c:pt idx="250">
                  <c:v>17141</c:v>
                </c:pt>
                <c:pt idx="251">
                  <c:v>17147</c:v>
                </c:pt>
                <c:pt idx="252">
                  <c:v>17149</c:v>
                </c:pt>
                <c:pt idx="253">
                  <c:v>17453</c:v>
                </c:pt>
                <c:pt idx="254">
                  <c:v>17462</c:v>
                </c:pt>
                <c:pt idx="255">
                  <c:v>17480</c:v>
                </c:pt>
                <c:pt idx="256">
                  <c:v>17497</c:v>
                </c:pt>
                <c:pt idx="257">
                  <c:v>17589</c:v>
                </c:pt>
                <c:pt idx="258">
                  <c:v>17801</c:v>
                </c:pt>
                <c:pt idx="259">
                  <c:v>17828</c:v>
                </c:pt>
                <c:pt idx="260">
                  <c:v>17862</c:v>
                </c:pt>
                <c:pt idx="261">
                  <c:v>17862</c:v>
                </c:pt>
                <c:pt idx="262">
                  <c:v>17883</c:v>
                </c:pt>
                <c:pt idx="263">
                  <c:v>17884</c:v>
                </c:pt>
                <c:pt idx="264">
                  <c:v>17928</c:v>
                </c:pt>
                <c:pt idx="265">
                  <c:v>17936</c:v>
                </c:pt>
                <c:pt idx="266">
                  <c:v>17951</c:v>
                </c:pt>
                <c:pt idx="267">
                  <c:v>17953</c:v>
                </c:pt>
                <c:pt idx="268">
                  <c:v>17959</c:v>
                </c:pt>
                <c:pt idx="269">
                  <c:v>18232</c:v>
                </c:pt>
                <c:pt idx="270">
                  <c:v>18259</c:v>
                </c:pt>
                <c:pt idx="271">
                  <c:v>18299</c:v>
                </c:pt>
                <c:pt idx="272">
                  <c:v>18384</c:v>
                </c:pt>
                <c:pt idx="273">
                  <c:v>18390</c:v>
                </c:pt>
                <c:pt idx="274">
                  <c:v>18426</c:v>
                </c:pt>
                <c:pt idx="275">
                  <c:v>18629</c:v>
                </c:pt>
                <c:pt idx="276">
                  <c:v>18647</c:v>
                </c:pt>
                <c:pt idx="277">
                  <c:v>18696</c:v>
                </c:pt>
                <c:pt idx="278">
                  <c:v>18723</c:v>
                </c:pt>
                <c:pt idx="279">
                  <c:v>18762</c:v>
                </c:pt>
                <c:pt idx="280">
                  <c:v>18807</c:v>
                </c:pt>
                <c:pt idx="281">
                  <c:v>18815</c:v>
                </c:pt>
                <c:pt idx="282">
                  <c:v>18840</c:v>
                </c:pt>
                <c:pt idx="283">
                  <c:v>19012</c:v>
                </c:pt>
                <c:pt idx="284">
                  <c:v>19094</c:v>
                </c:pt>
                <c:pt idx="285">
                  <c:v>19160</c:v>
                </c:pt>
                <c:pt idx="286">
                  <c:v>19451</c:v>
                </c:pt>
                <c:pt idx="287">
                  <c:v>19492</c:v>
                </c:pt>
                <c:pt idx="288">
                  <c:v>19505</c:v>
                </c:pt>
                <c:pt idx="289">
                  <c:v>19542</c:v>
                </c:pt>
                <c:pt idx="290">
                  <c:v>19633</c:v>
                </c:pt>
                <c:pt idx="291">
                  <c:v>19667</c:v>
                </c:pt>
                <c:pt idx="292">
                  <c:v>19875</c:v>
                </c:pt>
                <c:pt idx="293">
                  <c:v>19932</c:v>
                </c:pt>
                <c:pt idx="294">
                  <c:v>19940</c:v>
                </c:pt>
                <c:pt idx="295">
                  <c:v>19941</c:v>
                </c:pt>
                <c:pt idx="296">
                  <c:v>19975</c:v>
                </c:pt>
                <c:pt idx="297">
                  <c:v>20031</c:v>
                </c:pt>
                <c:pt idx="298">
                  <c:v>20263</c:v>
                </c:pt>
                <c:pt idx="299">
                  <c:v>20364</c:v>
                </c:pt>
                <c:pt idx="300">
                  <c:v>20370</c:v>
                </c:pt>
                <c:pt idx="301">
                  <c:v>20437</c:v>
                </c:pt>
                <c:pt idx="302">
                  <c:v>20698.5</c:v>
                </c:pt>
                <c:pt idx="303">
                  <c:v>20711</c:v>
                </c:pt>
                <c:pt idx="304">
                  <c:v>20787</c:v>
                </c:pt>
                <c:pt idx="305">
                  <c:v>20804</c:v>
                </c:pt>
                <c:pt idx="306">
                  <c:v>20804</c:v>
                </c:pt>
                <c:pt idx="307">
                  <c:v>20971</c:v>
                </c:pt>
                <c:pt idx="308">
                  <c:v>21179</c:v>
                </c:pt>
                <c:pt idx="309">
                  <c:v>21179</c:v>
                </c:pt>
                <c:pt idx="310">
                  <c:v>21266</c:v>
                </c:pt>
                <c:pt idx="311">
                  <c:v>21277</c:v>
                </c:pt>
                <c:pt idx="312">
                  <c:v>21515</c:v>
                </c:pt>
                <c:pt idx="313">
                  <c:v>21633</c:v>
                </c:pt>
                <c:pt idx="314">
                  <c:v>21658</c:v>
                </c:pt>
                <c:pt idx="315">
                  <c:v>21699</c:v>
                </c:pt>
                <c:pt idx="316">
                  <c:v>21921</c:v>
                </c:pt>
                <c:pt idx="317">
                  <c:v>21949</c:v>
                </c:pt>
                <c:pt idx="318">
                  <c:v>21953</c:v>
                </c:pt>
                <c:pt idx="319">
                  <c:v>22020</c:v>
                </c:pt>
                <c:pt idx="320">
                  <c:v>22070</c:v>
                </c:pt>
                <c:pt idx="321">
                  <c:v>22543.5</c:v>
                </c:pt>
                <c:pt idx="322">
                  <c:v>22792</c:v>
                </c:pt>
                <c:pt idx="323">
                  <c:v>22804.5</c:v>
                </c:pt>
                <c:pt idx="324">
                  <c:v>22821.5</c:v>
                </c:pt>
                <c:pt idx="325">
                  <c:v>22833</c:v>
                </c:pt>
                <c:pt idx="326">
                  <c:v>22835</c:v>
                </c:pt>
                <c:pt idx="327">
                  <c:v>22843</c:v>
                </c:pt>
                <c:pt idx="328">
                  <c:v>22843</c:v>
                </c:pt>
                <c:pt idx="329">
                  <c:v>22848</c:v>
                </c:pt>
                <c:pt idx="330">
                  <c:v>22868</c:v>
                </c:pt>
                <c:pt idx="331">
                  <c:v>22870.5</c:v>
                </c:pt>
                <c:pt idx="332">
                  <c:v>23151.5</c:v>
                </c:pt>
                <c:pt idx="333">
                  <c:v>23246</c:v>
                </c:pt>
                <c:pt idx="334">
                  <c:v>23253.5</c:v>
                </c:pt>
                <c:pt idx="335">
                  <c:v>23274</c:v>
                </c:pt>
                <c:pt idx="336">
                  <c:v>23287</c:v>
                </c:pt>
                <c:pt idx="337">
                  <c:v>23289</c:v>
                </c:pt>
                <c:pt idx="338">
                  <c:v>23291</c:v>
                </c:pt>
                <c:pt idx="339">
                  <c:v>23307</c:v>
                </c:pt>
                <c:pt idx="340">
                  <c:v>23646</c:v>
                </c:pt>
                <c:pt idx="341">
                  <c:v>23661</c:v>
                </c:pt>
                <c:pt idx="342">
                  <c:v>23676</c:v>
                </c:pt>
                <c:pt idx="343">
                  <c:v>23694</c:v>
                </c:pt>
                <c:pt idx="344">
                  <c:v>23700.5</c:v>
                </c:pt>
                <c:pt idx="345">
                  <c:v>24025</c:v>
                </c:pt>
                <c:pt idx="346">
                  <c:v>24089.5</c:v>
                </c:pt>
                <c:pt idx="347">
                  <c:v>24102</c:v>
                </c:pt>
                <c:pt idx="348">
                  <c:v>24483</c:v>
                </c:pt>
                <c:pt idx="349">
                  <c:v>24488</c:v>
                </c:pt>
                <c:pt idx="350">
                  <c:v>24872</c:v>
                </c:pt>
                <c:pt idx="351">
                  <c:v>24894</c:v>
                </c:pt>
                <c:pt idx="352">
                  <c:v>24931</c:v>
                </c:pt>
                <c:pt idx="353">
                  <c:v>24945</c:v>
                </c:pt>
                <c:pt idx="354">
                  <c:v>24945</c:v>
                </c:pt>
                <c:pt idx="355">
                  <c:v>25306</c:v>
                </c:pt>
                <c:pt idx="356">
                  <c:v>25338</c:v>
                </c:pt>
                <c:pt idx="357">
                  <c:v>25379</c:v>
                </c:pt>
                <c:pt idx="358">
                  <c:v>25393</c:v>
                </c:pt>
                <c:pt idx="359">
                  <c:v>25788.5</c:v>
                </c:pt>
                <c:pt idx="360">
                  <c:v>26149</c:v>
                </c:pt>
                <c:pt idx="361">
                  <c:v>26157</c:v>
                </c:pt>
                <c:pt idx="362">
                  <c:v>26158</c:v>
                </c:pt>
                <c:pt idx="363">
                  <c:v>26178.5</c:v>
                </c:pt>
                <c:pt idx="364">
                  <c:v>26183</c:v>
                </c:pt>
                <c:pt idx="365">
                  <c:v>26183</c:v>
                </c:pt>
                <c:pt idx="366">
                  <c:v>26199</c:v>
                </c:pt>
                <c:pt idx="367">
                  <c:v>26199</c:v>
                </c:pt>
                <c:pt idx="368">
                  <c:v>26207</c:v>
                </c:pt>
                <c:pt idx="369">
                  <c:v>26247</c:v>
                </c:pt>
                <c:pt idx="370">
                  <c:v>26589</c:v>
                </c:pt>
                <c:pt idx="371">
                  <c:v>26695</c:v>
                </c:pt>
                <c:pt idx="372">
                  <c:v>27004</c:v>
                </c:pt>
                <c:pt idx="373">
                  <c:v>27076</c:v>
                </c:pt>
                <c:pt idx="374">
                  <c:v>27120</c:v>
                </c:pt>
                <c:pt idx="375">
                  <c:v>27120</c:v>
                </c:pt>
                <c:pt idx="376">
                  <c:v>27364</c:v>
                </c:pt>
                <c:pt idx="377">
                  <c:v>27408</c:v>
                </c:pt>
                <c:pt idx="378">
                  <c:v>27417</c:v>
                </c:pt>
                <c:pt idx="379">
                  <c:v>27490</c:v>
                </c:pt>
                <c:pt idx="380">
                  <c:v>27490</c:v>
                </c:pt>
                <c:pt idx="381">
                  <c:v>27490</c:v>
                </c:pt>
                <c:pt idx="382">
                  <c:v>27491</c:v>
                </c:pt>
                <c:pt idx="383">
                  <c:v>27491</c:v>
                </c:pt>
                <c:pt idx="384">
                  <c:v>27491</c:v>
                </c:pt>
                <c:pt idx="385">
                  <c:v>27524</c:v>
                </c:pt>
                <c:pt idx="386">
                  <c:v>27540</c:v>
                </c:pt>
                <c:pt idx="387">
                  <c:v>27821</c:v>
                </c:pt>
                <c:pt idx="388">
                  <c:v>27831</c:v>
                </c:pt>
                <c:pt idx="389">
                  <c:v>27905</c:v>
                </c:pt>
                <c:pt idx="390">
                  <c:v>28294</c:v>
                </c:pt>
                <c:pt idx="391">
                  <c:v>28313</c:v>
                </c:pt>
                <c:pt idx="392">
                  <c:v>28336</c:v>
                </c:pt>
                <c:pt idx="393">
                  <c:v>28647</c:v>
                </c:pt>
                <c:pt idx="394">
                  <c:v>28710</c:v>
                </c:pt>
                <c:pt idx="395">
                  <c:v>28727</c:v>
                </c:pt>
                <c:pt idx="396">
                  <c:v>28949</c:v>
                </c:pt>
                <c:pt idx="397">
                  <c:v>29064.5</c:v>
                </c:pt>
                <c:pt idx="398">
                  <c:v>29140</c:v>
                </c:pt>
                <c:pt idx="399">
                  <c:v>29150</c:v>
                </c:pt>
                <c:pt idx="400">
                  <c:v>29425</c:v>
                </c:pt>
                <c:pt idx="401">
                  <c:v>29470</c:v>
                </c:pt>
                <c:pt idx="402">
                  <c:v>29598</c:v>
                </c:pt>
              </c:numCache>
            </c:numRef>
          </c:xVal>
          <c:yVal>
            <c:numRef>
              <c:f>Active!$J$21:$J$4006</c:f>
              <c:numCache>
                <c:formatCode>General</c:formatCode>
                <c:ptCount val="3986"/>
                <c:pt idx="152">
                  <c:v>7.4589999712770805E-4</c:v>
                </c:pt>
                <c:pt idx="165">
                  <c:v>4.2934500015689991E-3</c:v>
                </c:pt>
                <c:pt idx="166">
                  <c:v>3.545999999914784E-3</c:v>
                </c:pt>
                <c:pt idx="335">
                  <c:v>-1.0051299999759067E-2</c:v>
                </c:pt>
                <c:pt idx="348">
                  <c:v>-1.3918349992309231E-2</c:v>
                </c:pt>
                <c:pt idx="357">
                  <c:v>-1.4733550000528339E-2</c:v>
                </c:pt>
                <c:pt idx="359">
                  <c:v>-1.1714324995409697E-2</c:v>
                </c:pt>
                <c:pt idx="363">
                  <c:v>-1.4019824993738439E-2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F01-4BEC-AB4B-BE39F9122DFF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Active!$F$21:$F$4006</c:f>
              <c:numCache>
                <c:formatCode>General</c:formatCode>
                <c:ptCount val="3986"/>
                <c:pt idx="0">
                  <c:v>-9184</c:v>
                </c:pt>
                <c:pt idx="1">
                  <c:v>-7519</c:v>
                </c:pt>
                <c:pt idx="2">
                  <c:v>-7502</c:v>
                </c:pt>
                <c:pt idx="3">
                  <c:v>-7401</c:v>
                </c:pt>
                <c:pt idx="4">
                  <c:v>-7121</c:v>
                </c:pt>
                <c:pt idx="5">
                  <c:v>-7053</c:v>
                </c:pt>
                <c:pt idx="6">
                  <c:v>-7039</c:v>
                </c:pt>
                <c:pt idx="7">
                  <c:v>-7020</c:v>
                </c:pt>
                <c:pt idx="8">
                  <c:v>-6993</c:v>
                </c:pt>
                <c:pt idx="9">
                  <c:v>-6986</c:v>
                </c:pt>
                <c:pt idx="10">
                  <c:v>-6969</c:v>
                </c:pt>
                <c:pt idx="11">
                  <c:v>-6968</c:v>
                </c:pt>
                <c:pt idx="12">
                  <c:v>-6953</c:v>
                </c:pt>
                <c:pt idx="13">
                  <c:v>-6928</c:v>
                </c:pt>
                <c:pt idx="14">
                  <c:v>-6715</c:v>
                </c:pt>
                <c:pt idx="15">
                  <c:v>-6690</c:v>
                </c:pt>
                <c:pt idx="16">
                  <c:v>-6663</c:v>
                </c:pt>
                <c:pt idx="17">
                  <c:v>-6662</c:v>
                </c:pt>
                <c:pt idx="18">
                  <c:v>-6646</c:v>
                </c:pt>
                <c:pt idx="19">
                  <c:v>-6622</c:v>
                </c:pt>
                <c:pt idx="20">
                  <c:v>-6614</c:v>
                </c:pt>
                <c:pt idx="21">
                  <c:v>-6589</c:v>
                </c:pt>
                <c:pt idx="22">
                  <c:v>-5742</c:v>
                </c:pt>
                <c:pt idx="23">
                  <c:v>-5402</c:v>
                </c:pt>
                <c:pt idx="24">
                  <c:v>-4067</c:v>
                </c:pt>
                <c:pt idx="25">
                  <c:v>-3288</c:v>
                </c:pt>
                <c:pt idx="26">
                  <c:v>-3265</c:v>
                </c:pt>
                <c:pt idx="27">
                  <c:v>-3256</c:v>
                </c:pt>
                <c:pt idx="28">
                  <c:v>-804</c:v>
                </c:pt>
                <c:pt idx="29">
                  <c:v>-788</c:v>
                </c:pt>
                <c:pt idx="30">
                  <c:v>-779</c:v>
                </c:pt>
                <c:pt idx="31">
                  <c:v>-448</c:v>
                </c:pt>
                <c:pt idx="32">
                  <c:v>-422</c:v>
                </c:pt>
                <c:pt idx="33">
                  <c:v>-381</c:v>
                </c:pt>
                <c:pt idx="34">
                  <c:v>0</c:v>
                </c:pt>
                <c:pt idx="35">
                  <c:v>0</c:v>
                </c:pt>
                <c:pt idx="36">
                  <c:v>50</c:v>
                </c:pt>
                <c:pt idx="37">
                  <c:v>406</c:v>
                </c:pt>
                <c:pt idx="38">
                  <c:v>406</c:v>
                </c:pt>
                <c:pt idx="39">
                  <c:v>454</c:v>
                </c:pt>
                <c:pt idx="40">
                  <c:v>531</c:v>
                </c:pt>
                <c:pt idx="41">
                  <c:v>826</c:v>
                </c:pt>
                <c:pt idx="42">
                  <c:v>1235</c:v>
                </c:pt>
                <c:pt idx="43">
                  <c:v>1615</c:v>
                </c:pt>
                <c:pt idx="44">
                  <c:v>1667</c:v>
                </c:pt>
                <c:pt idx="45">
                  <c:v>2046</c:v>
                </c:pt>
                <c:pt idx="46">
                  <c:v>2080</c:v>
                </c:pt>
                <c:pt idx="47">
                  <c:v>2519</c:v>
                </c:pt>
                <c:pt idx="48">
                  <c:v>2578</c:v>
                </c:pt>
                <c:pt idx="49">
                  <c:v>2645</c:v>
                </c:pt>
                <c:pt idx="50">
                  <c:v>2984</c:v>
                </c:pt>
                <c:pt idx="51">
                  <c:v>7161</c:v>
                </c:pt>
                <c:pt idx="52">
                  <c:v>7170</c:v>
                </c:pt>
                <c:pt idx="53">
                  <c:v>7178</c:v>
                </c:pt>
                <c:pt idx="54">
                  <c:v>7245</c:v>
                </c:pt>
                <c:pt idx="55">
                  <c:v>7484</c:v>
                </c:pt>
                <c:pt idx="56">
                  <c:v>7485</c:v>
                </c:pt>
                <c:pt idx="57">
                  <c:v>7485</c:v>
                </c:pt>
                <c:pt idx="58">
                  <c:v>7517</c:v>
                </c:pt>
                <c:pt idx="59">
                  <c:v>7517</c:v>
                </c:pt>
                <c:pt idx="60">
                  <c:v>7534</c:v>
                </c:pt>
                <c:pt idx="61">
                  <c:v>7534</c:v>
                </c:pt>
                <c:pt idx="62">
                  <c:v>7534</c:v>
                </c:pt>
                <c:pt idx="63">
                  <c:v>7848</c:v>
                </c:pt>
                <c:pt idx="64">
                  <c:v>7857</c:v>
                </c:pt>
                <c:pt idx="65">
                  <c:v>7874</c:v>
                </c:pt>
                <c:pt idx="66">
                  <c:v>7907</c:v>
                </c:pt>
                <c:pt idx="67">
                  <c:v>7907</c:v>
                </c:pt>
                <c:pt idx="68">
                  <c:v>7907</c:v>
                </c:pt>
                <c:pt idx="69">
                  <c:v>7957</c:v>
                </c:pt>
                <c:pt idx="70">
                  <c:v>7957</c:v>
                </c:pt>
                <c:pt idx="71">
                  <c:v>7965</c:v>
                </c:pt>
                <c:pt idx="72">
                  <c:v>7965</c:v>
                </c:pt>
                <c:pt idx="73">
                  <c:v>7990</c:v>
                </c:pt>
                <c:pt idx="74">
                  <c:v>7990</c:v>
                </c:pt>
                <c:pt idx="75">
                  <c:v>7990</c:v>
                </c:pt>
                <c:pt idx="76">
                  <c:v>7990</c:v>
                </c:pt>
                <c:pt idx="77">
                  <c:v>8015</c:v>
                </c:pt>
                <c:pt idx="78">
                  <c:v>8015</c:v>
                </c:pt>
                <c:pt idx="79">
                  <c:v>8254</c:v>
                </c:pt>
                <c:pt idx="80">
                  <c:v>8363</c:v>
                </c:pt>
                <c:pt idx="81">
                  <c:v>8413</c:v>
                </c:pt>
                <c:pt idx="82">
                  <c:v>8522</c:v>
                </c:pt>
                <c:pt idx="83">
                  <c:v>8693</c:v>
                </c:pt>
                <c:pt idx="84">
                  <c:v>8694</c:v>
                </c:pt>
                <c:pt idx="85">
                  <c:v>8718</c:v>
                </c:pt>
                <c:pt idx="86">
                  <c:v>8736</c:v>
                </c:pt>
                <c:pt idx="87">
                  <c:v>8761</c:v>
                </c:pt>
                <c:pt idx="88">
                  <c:v>8786</c:v>
                </c:pt>
                <c:pt idx="89">
                  <c:v>8827</c:v>
                </c:pt>
                <c:pt idx="90">
                  <c:v>8827</c:v>
                </c:pt>
                <c:pt idx="91">
                  <c:v>8836</c:v>
                </c:pt>
                <c:pt idx="92">
                  <c:v>9091</c:v>
                </c:pt>
                <c:pt idx="93">
                  <c:v>9099</c:v>
                </c:pt>
                <c:pt idx="94">
                  <c:v>9124</c:v>
                </c:pt>
                <c:pt idx="95">
                  <c:v>9125</c:v>
                </c:pt>
                <c:pt idx="96">
                  <c:v>9150</c:v>
                </c:pt>
                <c:pt idx="97">
                  <c:v>9175</c:v>
                </c:pt>
                <c:pt idx="98">
                  <c:v>9200</c:v>
                </c:pt>
                <c:pt idx="99">
                  <c:v>9250</c:v>
                </c:pt>
                <c:pt idx="100">
                  <c:v>9250</c:v>
                </c:pt>
                <c:pt idx="101">
                  <c:v>9251</c:v>
                </c:pt>
                <c:pt idx="102">
                  <c:v>9259</c:v>
                </c:pt>
                <c:pt idx="103">
                  <c:v>9259</c:v>
                </c:pt>
                <c:pt idx="104">
                  <c:v>9539</c:v>
                </c:pt>
                <c:pt idx="105">
                  <c:v>9547</c:v>
                </c:pt>
                <c:pt idx="106">
                  <c:v>9549</c:v>
                </c:pt>
                <c:pt idx="107">
                  <c:v>9572</c:v>
                </c:pt>
                <c:pt idx="108">
                  <c:v>9573</c:v>
                </c:pt>
                <c:pt idx="109">
                  <c:v>9573</c:v>
                </c:pt>
                <c:pt idx="110">
                  <c:v>9648</c:v>
                </c:pt>
                <c:pt idx="111">
                  <c:v>9945</c:v>
                </c:pt>
                <c:pt idx="112">
                  <c:v>9953</c:v>
                </c:pt>
                <c:pt idx="113">
                  <c:v>9954</c:v>
                </c:pt>
                <c:pt idx="114">
                  <c:v>9954</c:v>
                </c:pt>
                <c:pt idx="115">
                  <c:v>9987</c:v>
                </c:pt>
                <c:pt idx="116">
                  <c:v>9998.5</c:v>
                </c:pt>
                <c:pt idx="117">
                  <c:v>10020</c:v>
                </c:pt>
                <c:pt idx="118">
                  <c:v>10037</c:v>
                </c:pt>
                <c:pt idx="119">
                  <c:v>10054</c:v>
                </c:pt>
                <c:pt idx="120">
                  <c:v>10068</c:v>
                </c:pt>
                <c:pt idx="121">
                  <c:v>10079</c:v>
                </c:pt>
                <c:pt idx="122">
                  <c:v>10096</c:v>
                </c:pt>
                <c:pt idx="123">
                  <c:v>10209</c:v>
                </c:pt>
                <c:pt idx="124">
                  <c:v>10209</c:v>
                </c:pt>
                <c:pt idx="125">
                  <c:v>10317</c:v>
                </c:pt>
                <c:pt idx="126">
                  <c:v>10382</c:v>
                </c:pt>
                <c:pt idx="127">
                  <c:v>10382</c:v>
                </c:pt>
                <c:pt idx="128">
                  <c:v>10401</c:v>
                </c:pt>
                <c:pt idx="129">
                  <c:v>10748</c:v>
                </c:pt>
                <c:pt idx="130">
                  <c:v>10792</c:v>
                </c:pt>
                <c:pt idx="131">
                  <c:v>10833</c:v>
                </c:pt>
                <c:pt idx="132">
                  <c:v>10841</c:v>
                </c:pt>
                <c:pt idx="133">
                  <c:v>10872</c:v>
                </c:pt>
                <c:pt idx="134">
                  <c:v>10883</c:v>
                </c:pt>
                <c:pt idx="135">
                  <c:v>10925</c:v>
                </c:pt>
                <c:pt idx="136">
                  <c:v>10950</c:v>
                </c:pt>
                <c:pt idx="137">
                  <c:v>11188</c:v>
                </c:pt>
                <c:pt idx="138">
                  <c:v>11197</c:v>
                </c:pt>
                <c:pt idx="139">
                  <c:v>11230</c:v>
                </c:pt>
                <c:pt idx="140">
                  <c:v>11247</c:v>
                </c:pt>
                <c:pt idx="141">
                  <c:v>11617</c:v>
                </c:pt>
                <c:pt idx="142">
                  <c:v>11653</c:v>
                </c:pt>
                <c:pt idx="143">
                  <c:v>11670</c:v>
                </c:pt>
                <c:pt idx="144">
                  <c:v>11670</c:v>
                </c:pt>
                <c:pt idx="145">
                  <c:v>11762</c:v>
                </c:pt>
                <c:pt idx="146">
                  <c:v>11779</c:v>
                </c:pt>
                <c:pt idx="147">
                  <c:v>11917</c:v>
                </c:pt>
                <c:pt idx="148">
                  <c:v>11933</c:v>
                </c:pt>
                <c:pt idx="149">
                  <c:v>11958</c:v>
                </c:pt>
                <c:pt idx="150">
                  <c:v>12009</c:v>
                </c:pt>
                <c:pt idx="151">
                  <c:v>12009</c:v>
                </c:pt>
                <c:pt idx="152">
                  <c:v>12018</c:v>
                </c:pt>
                <c:pt idx="153">
                  <c:v>12076</c:v>
                </c:pt>
                <c:pt idx="154">
                  <c:v>12092</c:v>
                </c:pt>
                <c:pt idx="155">
                  <c:v>12093</c:v>
                </c:pt>
                <c:pt idx="156">
                  <c:v>12093</c:v>
                </c:pt>
                <c:pt idx="157">
                  <c:v>12115</c:v>
                </c:pt>
                <c:pt idx="158">
                  <c:v>12415</c:v>
                </c:pt>
                <c:pt idx="159">
                  <c:v>12497</c:v>
                </c:pt>
                <c:pt idx="160">
                  <c:v>12523</c:v>
                </c:pt>
                <c:pt idx="161">
                  <c:v>12565</c:v>
                </c:pt>
                <c:pt idx="162">
                  <c:v>12599</c:v>
                </c:pt>
                <c:pt idx="163">
                  <c:v>12616</c:v>
                </c:pt>
                <c:pt idx="164">
                  <c:v>12897</c:v>
                </c:pt>
                <c:pt idx="165">
                  <c:v>12919</c:v>
                </c:pt>
                <c:pt idx="166">
                  <c:v>12920</c:v>
                </c:pt>
                <c:pt idx="167">
                  <c:v>12922</c:v>
                </c:pt>
                <c:pt idx="168">
                  <c:v>13005</c:v>
                </c:pt>
                <c:pt idx="169">
                  <c:v>13047</c:v>
                </c:pt>
                <c:pt idx="170">
                  <c:v>13227</c:v>
                </c:pt>
                <c:pt idx="171">
                  <c:v>13235</c:v>
                </c:pt>
                <c:pt idx="172">
                  <c:v>13278</c:v>
                </c:pt>
                <c:pt idx="173">
                  <c:v>13320</c:v>
                </c:pt>
                <c:pt idx="174">
                  <c:v>13328</c:v>
                </c:pt>
                <c:pt idx="175">
                  <c:v>13344</c:v>
                </c:pt>
                <c:pt idx="176">
                  <c:v>13345</c:v>
                </c:pt>
                <c:pt idx="177">
                  <c:v>13369</c:v>
                </c:pt>
                <c:pt idx="178">
                  <c:v>13369</c:v>
                </c:pt>
                <c:pt idx="179">
                  <c:v>13394</c:v>
                </c:pt>
                <c:pt idx="180">
                  <c:v>13395</c:v>
                </c:pt>
                <c:pt idx="181">
                  <c:v>13428</c:v>
                </c:pt>
                <c:pt idx="182">
                  <c:v>13734</c:v>
                </c:pt>
                <c:pt idx="183">
                  <c:v>13734</c:v>
                </c:pt>
                <c:pt idx="184">
                  <c:v>13757</c:v>
                </c:pt>
                <c:pt idx="185">
                  <c:v>13759</c:v>
                </c:pt>
                <c:pt idx="186">
                  <c:v>13765</c:v>
                </c:pt>
                <c:pt idx="187">
                  <c:v>13784</c:v>
                </c:pt>
                <c:pt idx="188">
                  <c:v>13792</c:v>
                </c:pt>
                <c:pt idx="189">
                  <c:v>13792</c:v>
                </c:pt>
                <c:pt idx="190">
                  <c:v>13800</c:v>
                </c:pt>
                <c:pt idx="191">
                  <c:v>13800</c:v>
                </c:pt>
                <c:pt idx="192">
                  <c:v>13800</c:v>
                </c:pt>
                <c:pt idx="193">
                  <c:v>13800</c:v>
                </c:pt>
                <c:pt idx="194">
                  <c:v>13800</c:v>
                </c:pt>
                <c:pt idx="195">
                  <c:v>13806</c:v>
                </c:pt>
                <c:pt idx="196">
                  <c:v>13825</c:v>
                </c:pt>
                <c:pt idx="197">
                  <c:v>13859</c:v>
                </c:pt>
                <c:pt idx="198">
                  <c:v>14123</c:v>
                </c:pt>
                <c:pt idx="199">
                  <c:v>14123</c:v>
                </c:pt>
                <c:pt idx="200">
                  <c:v>14190</c:v>
                </c:pt>
                <c:pt idx="201">
                  <c:v>14536</c:v>
                </c:pt>
                <c:pt idx="202">
                  <c:v>14538</c:v>
                </c:pt>
                <c:pt idx="203">
                  <c:v>14593</c:v>
                </c:pt>
                <c:pt idx="204">
                  <c:v>14604</c:v>
                </c:pt>
                <c:pt idx="205">
                  <c:v>14629</c:v>
                </c:pt>
                <c:pt idx="206">
                  <c:v>14629</c:v>
                </c:pt>
                <c:pt idx="207">
                  <c:v>14629</c:v>
                </c:pt>
                <c:pt idx="208">
                  <c:v>14629</c:v>
                </c:pt>
                <c:pt idx="209">
                  <c:v>14629</c:v>
                </c:pt>
                <c:pt idx="210">
                  <c:v>14629</c:v>
                </c:pt>
                <c:pt idx="211">
                  <c:v>14629</c:v>
                </c:pt>
                <c:pt idx="212">
                  <c:v>14644</c:v>
                </c:pt>
                <c:pt idx="213">
                  <c:v>14851</c:v>
                </c:pt>
                <c:pt idx="214">
                  <c:v>14927</c:v>
                </c:pt>
                <c:pt idx="215">
                  <c:v>14935</c:v>
                </c:pt>
                <c:pt idx="216">
                  <c:v>14944</c:v>
                </c:pt>
                <c:pt idx="217">
                  <c:v>14974</c:v>
                </c:pt>
                <c:pt idx="218">
                  <c:v>14977</c:v>
                </c:pt>
                <c:pt idx="219">
                  <c:v>14983</c:v>
                </c:pt>
                <c:pt idx="220">
                  <c:v>15392</c:v>
                </c:pt>
                <c:pt idx="221">
                  <c:v>15397</c:v>
                </c:pt>
                <c:pt idx="222">
                  <c:v>15398</c:v>
                </c:pt>
                <c:pt idx="223">
                  <c:v>15414</c:v>
                </c:pt>
                <c:pt idx="224">
                  <c:v>15425</c:v>
                </c:pt>
                <c:pt idx="225">
                  <c:v>15475</c:v>
                </c:pt>
                <c:pt idx="226">
                  <c:v>15663</c:v>
                </c:pt>
                <c:pt idx="227">
                  <c:v>15781</c:v>
                </c:pt>
                <c:pt idx="228">
                  <c:v>15814</c:v>
                </c:pt>
                <c:pt idx="229">
                  <c:v>15839</c:v>
                </c:pt>
                <c:pt idx="230">
                  <c:v>15839</c:v>
                </c:pt>
                <c:pt idx="231">
                  <c:v>16176</c:v>
                </c:pt>
                <c:pt idx="232">
                  <c:v>16221</c:v>
                </c:pt>
                <c:pt idx="233">
                  <c:v>16229</c:v>
                </c:pt>
                <c:pt idx="234">
                  <c:v>16229</c:v>
                </c:pt>
                <c:pt idx="235">
                  <c:v>16262</c:v>
                </c:pt>
                <c:pt idx="236">
                  <c:v>16270</c:v>
                </c:pt>
                <c:pt idx="237">
                  <c:v>16320</c:v>
                </c:pt>
                <c:pt idx="238">
                  <c:v>16337</c:v>
                </c:pt>
                <c:pt idx="239">
                  <c:v>16592</c:v>
                </c:pt>
                <c:pt idx="240">
                  <c:v>16635</c:v>
                </c:pt>
                <c:pt idx="241">
                  <c:v>16635</c:v>
                </c:pt>
                <c:pt idx="242">
                  <c:v>16643</c:v>
                </c:pt>
                <c:pt idx="243">
                  <c:v>16660</c:v>
                </c:pt>
                <c:pt idx="244">
                  <c:v>16701</c:v>
                </c:pt>
                <c:pt idx="245">
                  <c:v>16898</c:v>
                </c:pt>
                <c:pt idx="246">
                  <c:v>17046</c:v>
                </c:pt>
                <c:pt idx="247">
                  <c:v>17073</c:v>
                </c:pt>
                <c:pt idx="248">
                  <c:v>17074</c:v>
                </c:pt>
                <c:pt idx="249">
                  <c:v>17107</c:v>
                </c:pt>
                <c:pt idx="250">
                  <c:v>17141</c:v>
                </c:pt>
                <c:pt idx="251">
                  <c:v>17147</c:v>
                </c:pt>
                <c:pt idx="252">
                  <c:v>17149</c:v>
                </c:pt>
                <c:pt idx="253">
                  <c:v>17453</c:v>
                </c:pt>
                <c:pt idx="254">
                  <c:v>17462</c:v>
                </c:pt>
                <c:pt idx="255">
                  <c:v>17480</c:v>
                </c:pt>
                <c:pt idx="256">
                  <c:v>17497</c:v>
                </c:pt>
                <c:pt idx="257">
                  <c:v>17589</c:v>
                </c:pt>
                <c:pt idx="258">
                  <c:v>17801</c:v>
                </c:pt>
                <c:pt idx="259">
                  <c:v>17828</c:v>
                </c:pt>
                <c:pt idx="260">
                  <c:v>17862</c:v>
                </c:pt>
                <c:pt idx="261">
                  <c:v>17862</c:v>
                </c:pt>
                <c:pt idx="262">
                  <c:v>17883</c:v>
                </c:pt>
                <c:pt idx="263">
                  <c:v>17884</c:v>
                </c:pt>
                <c:pt idx="264">
                  <c:v>17928</c:v>
                </c:pt>
                <c:pt idx="265">
                  <c:v>17936</c:v>
                </c:pt>
                <c:pt idx="266">
                  <c:v>17951</c:v>
                </c:pt>
                <c:pt idx="267">
                  <c:v>17953</c:v>
                </c:pt>
                <c:pt idx="268">
                  <c:v>17959</c:v>
                </c:pt>
                <c:pt idx="269">
                  <c:v>18232</c:v>
                </c:pt>
                <c:pt idx="270">
                  <c:v>18259</c:v>
                </c:pt>
                <c:pt idx="271">
                  <c:v>18299</c:v>
                </c:pt>
                <c:pt idx="272">
                  <c:v>18384</c:v>
                </c:pt>
                <c:pt idx="273">
                  <c:v>18390</c:v>
                </c:pt>
                <c:pt idx="274">
                  <c:v>18426</c:v>
                </c:pt>
                <c:pt idx="275">
                  <c:v>18629</c:v>
                </c:pt>
                <c:pt idx="276">
                  <c:v>18647</c:v>
                </c:pt>
                <c:pt idx="277">
                  <c:v>18696</c:v>
                </c:pt>
                <c:pt idx="278">
                  <c:v>18723</c:v>
                </c:pt>
                <c:pt idx="279">
                  <c:v>18762</c:v>
                </c:pt>
                <c:pt idx="280">
                  <c:v>18807</c:v>
                </c:pt>
                <c:pt idx="281">
                  <c:v>18815</c:v>
                </c:pt>
                <c:pt idx="282">
                  <c:v>18840</c:v>
                </c:pt>
                <c:pt idx="283">
                  <c:v>19012</c:v>
                </c:pt>
                <c:pt idx="284">
                  <c:v>19094</c:v>
                </c:pt>
                <c:pt idx="285">
                  <c:v>19160</c:v>
                </c:pt>
                <c:pt idx="286">
                  <c:v>19451</c:v>
                </c:pt>
                <c:pt idx="287">
                  <c:v>19492</c:v>
                </c:pt>
                <c:pt idx="288">
                  <c:v>19505</c:v>
                </c:pt>
                <c:pt idx="289">
                  <c:v>19542</c:v>
                </c:pt>
                <c:pt idx="290">
                  <c:v>19633</c:v>
                </c:pt>
                <c:pt idx="291">
                  <c:v>19667</c:v>
                </c:pt>
                <c:pt idx="292">
                  <c:v>19875</c:v>
                </c:pt>
                <c:pt idx="293">
                  <c:v>19932</c:v>
                </c:pt>
                <c:pt idx="294">
                  <c:v>19940</c:v>
                </c:pt>
                <c:pt idx="295">
                  <c:v>19941</c:v>
                </c:pt>
                <c:pt idx="296">
                  <c:v>19975</c:v>
                </c:pt>
                <c:pt idx="297">
                  <c:v>20031</c:v>
                </c:pt>
                <c:pt idx="298">
                  <c:v>20263</c:v>
                </c:pt>
                <c:pt idx="299">
                  <c:v>20364</c:v>
                </c:pt>
                <c:pt idx="300">
                  <c:v>20370</c:v>
                </c:pt>
                <c:pt idx="301">
                  <c:v>20437</c:v>
                </c:pt>
                <c:pt idx="302">
                  <c:v>20698.5</c:v>
                </c:pt>
                <c:pt idx="303">
                  <c:v>20711</c:v>
                </c:pt>
                <c:pt idx="304">
                  <c:v>20787</c:v>
                </c:pt>
                <c:pt idx="305">
                  <c:v>20804</c:v>
                </c:pt>
                <c:pt idx="306">
                  <c:v>20804</c:v>
                </c:pt>
                <c:pt idx="307">
                  <c:v>20971</c:v>
                </c:pt>
                <c:pt idx="308">
                  <c:v>21179</c:v>
                </c:pt>
                <c:pt idx="309">
                  <c:v>21179</c:v>
                </c:pt>
                <c:pt idx="310">
                  <c:v>21266</c:v>
                </c:pt>
                <c:pt idx="311">
                  <c:v>21277</c:v>
                </c:pt>
                <c:pt idx="312">
                  <c:v>21515</c:v>
                </c:pt>
                <c:pt idx="313">
                  <c:v>21633</c:v>
                </c:pt>
                <c:pt idx="314">
                  <c:v>21658</c:v>
                </c:pt>
                <c:pt idx="315">
                  <c:v>21699</c:v>
                </c:pt>
                <c:pt idx="316">
                  <c:v>21921</c:v>
                </c:pt>
                <c:pt idx="317">
                  <c:v>21949</c:v>
                </c:pt>
                <c:pt idx="318">
                  <c:v>21953</c:v>
                </c:pt>
                <c:pt idx="319">
                  <c:v>22020</c:v>
                </c:pt>
                <c:pt idx="320">
                  <c:v>22070</c:v>
                </c:pt>
                <c:pt idx="321">
                  <c:v>22543.5</c:v>
                </c:pt>
                <c:pt idx="322">
                  <c:v>22792</c:v>
                </c:pt>
                <c:pt idx="323">
                  <c:v>22804.5</c:v>
                </c:pt>
                <c:pt idx="324">
                  <c:v>22821.5</c:v>
                </c:pt>
                <c:pt idx="325">
                  <c:v>22833</c:v>
                </c:pt>
                <c:pt idx="326">
                  <c:v>22835</c:v>
                </c:pt>
                <c:pt idx="327">
                  <c:v>22843</c:v>
                </c:pt>
                <c:pt idx="328">
                  <c:v>22843</c:v>
                </c:pt>
                <c:pt idx="329">
                  <c:v>22848</c:v>
                </c:pt>
                <c:pt idx="330">
                  <c:v>22868</c:v>
                </c:pt>
                <c:pt idx="331">
                  <c:v>22870.5</c:v>
                </c:pt>
                <c:pt idx="332">
                  <c:v>23151.5</c:v>
                </c:pt>
                <c:pt idx="333">
                  <c:v>23246</c:v>
                </c:pt>
                <c:pt idx="334">
                  <c:v>23253.5</c:v>
                </c:pt>
                <c:pt idx="335">
                  <c:v>23274</c:v>
                </c:pt>
                <c:pt idx="336">
                  <c:v>23287</c:v>
                </c:pt>
                <c:pt idx="337">
                  <c:v>23289</c:v>
                </c:pt>
                <c:pt idx="338">
                  <c:v>23291</c:v>
                </c:pt>
                <c:pt idx="339">
                  <c:v>23307</c:v>
                </c:pt>
                <c:pt idx="340">
                  <c:v>23646</c:v>
                </c:pt>
                <c:pt idx="341">
                  <c:v>23661</c:v>
                </c:pt>
                <c:pt idx="342">
                  <c:v>23676</c:v>
                </c:pt>
                <c:pt idx="343">
                  <c:v>23694</c:v>
                </c:pt>
                <c:pt idx="344">
                  <c:v>23700.5</c:v>
                </c:pt>
                <c:pt idx="345">
                  <c:v>24025</c:v>
                </c:pt>
                <c:pt idx="346">
                  <c:v>24089.5</c:v>
                </c:pt>
                <c:pt idx="347">
                  <c:v>24102</c:v>
                </c:pt>
                <c:pt idx="348">
                  <c:v>24483</c:v>
                </c:pt>
                <c:pt idx="349">
                  <c:v>24488</c:v>
                </c:pt>
                <c:pt idx="350">
                  <c:v>24872</c:v>
                </c:pt>
                <c:pt idx="351">
                  <c:v>24894</c:v>
                </c:pt>
                <c:pt idx="352">
                  <c:v>24931</c:v>
                </c:pt>
                <c:pt idx="353">
                  <c:v>24945</c:v>
                </c:pt>
                <c:pt idx="354">
                  <c:v>24945</c:v>
                </c:pt>
                <c:pt idx="355">
                  <c:v>25306</c:v>
                </c:pt>
                <c:pt idx="356">
                  <c:v>25338</c:v>
                </c:pt>
                <c:pt idx="357">
                  <c:v>25379</c:v>
                </c:pt>
                <c:pt idx="358">
                  <c:v>25393</c:v>
                </c:pt>
                <c:pt idx="359">
                  <c:v>25788.5</c:v>
                </c:pt>
                <c:pt idx="360">
                  <c:v>26149</c:v>
                </c:pt>
                <c:pt idx="361">
                  <c:v>26157</c:v>
                </c:pt>
                <c:pt idx="362">
                  <c:v>26158</c:v>
                </c:pt>
                <c:pt idx="363">
                  <c:v>26178.5</c:v>
                </c:pt>
                <c:pt idx="364">
                  <c:v>26183</c:v>
                </c:pt>
                <c:pt idx="365">
                  <c:v>26183</c:v>
                </c:pt>
                <c:pt idx="366">
                  <c:v>26199</c:v>
                </c:pt>
                <c:pt idx="367">
                  <c:v>26199</c:v>
                </c:pt>
                <c:pt idx="368">
                  <c:v>26207</c:v>
                </c:pt>
                <c:pt idx="369">
                  <c:v>26247</c:v>
                </c:pt>
                <c:pt idx="370">
                  <c:v>26589</c:v>
                </c:pt>
                <c:pt idx="371">
                  <c:v>26695</c:v>
                </c:pt>
                <c:pt idx="372">
                  <c:v>27004</c:v>
                </c:pt>
                <c:pt idx="373">
                  <c:v>27076</c:v>
                </c:pt>
                <c:pt idx="374">
                  <c:v>27120</c:v>
                </c:pt>
                <c:pt idx="375">
                  <c:v>27120</c:v>
                </c:pt>
                <c:pt idx="376">
                  <c:v>27364</c:v>
                </c:pt>
                <c:pt idx="377">
                  <c:v>27408</c:v>
                </c:pt>
                <c:pt idx="378">
                  <c:v>27417</c:v>
                </c:pt>
                <c:pt idx="379">
                  <c:v>27490</c:v>
                </c:pt>
                <c:pt idx="380">
                  <c:v>27490</c:v>
                </c:pt>
                <c:pt idx="381">
                  <c:v>27490</c:v>
                </c:pt>
                <c:pt idx="382">
                  <c:v>27491</c:v>
                </c:pt>
                <c:pt idx="383">
                  <c:v>27491</c:v>
                </c:pt>
                <c:pt idx="384">
                  <c:v>27491</c:v>
                </c:pt>
                <c:pt idx="385">
                  <c:v>27524</c:v>
                </c:pt>
                <c:pt idx="386">
                  <c:v>27540</c:v>
                </c:pt>
                <c:pt idx="387">
                  <c:v>27821</c:v>
                </c:pt>
                <c:pt idx="388">
                  <c:v>27831</c:v>
                </c:pt>
                <c:pt idx="389">
                  <c:v>27905</c:v>
                </c:pt>
                <c:pt idx="390">
                  <c:v>28294</c:v>
                </c:pt>
                <c:pt idx="391">
                  <c:v>28313</c:v>
                </c:pt>
                <c:pt idx="392">
                  <c:v>28336</c:v>
                </c:pt>
                <c:pt idx="393">
                  <c:v>28647</c:v>
                </c:pt>
                <c:pt idx="394">
                  <c:v>28710</c:v>
                </c:pt>
                <c:pt idx="395">
                  <c:v>28727</c:v>
                </c:pt>
                <c:pt idx="396">
                  <c:v>28949</c:v>
                </c:pt>
                <c:pt idx="397">
                  <c:v>29064.5</c:v>
                </c:pt>
                <c:pt idx="398">
                  <c:v>29140</c:v>
                </c:pt>
                <c:pt idx="399">
                  <c:v>29150</c:v>
                </c:pt>
                <c:pt idx="400">
                  <c:v>29425</c:v>
                </c:pt>
                <c:pt idx="401">
                  <c:v>29470</c:v>
                </c:pt>
                <c:pt idx="402">
                  <c:v>29598</c:v>
                </c:pt>
              </c:numCache>
            </c:numRef>
          </c:xVal>
          <c:yVal>
            <c:numRef>
              <c:f>Active!$K$21:$K$4006</c:f>
              <c:numCache>
                <c:formatCode>General</c:formatCode>
                <c:ptCount val="3986"/>
                <c:pt idx="308">
                  <c:v>5.4564500023843721E-3</c:v>
                </c:pt>
                <c:pt idx="309">
                  <c:v>6.3564500014763325E-3</c:v>
                </c:pt>
                <c:pt idx="310">
                  <c:v>4.7283000021707267E-3</c:v>
                </c:pt>
                <c:pt idx="311">
                  <c:v>4.8063499998534098E-3</c:v>
                </c:pt>
                <c:pt idx="312">
                  <c:v>-1.3867500019841827E-3</c:v>
                </c:pt>
                <c:pt idx="313">
                  <c:v>1.764150001690723E-3</c:v>
                </c:pt>
                <c:pt idx="314">
                  <c:v>1.4279000024544075E-3</c:v>
                </c:pt>
                <c:pt idx="316">
                  <c:v>-1.6414499987149611E-3</c:v>
                </c:pt>
                <c:pt idx="317">
                  <c:v>-1.5800500041223131E-3</c:v>
                </c:pt>
                <c:pt idx="318">
                  <c:v>-1.3698500042664818E-3</c:v>
                </c:pt>
                <c:pt idx="319">
                  <c:v>-1.9489999976940453E-3</c:v>
                </c:pt>
                <c:pt idx="320">
                  <c:v>-3.1214999980875291E-3</c:v>
                </c:pt>
                <c:pt idx="321">
                  <c:v>-6.1390749979182146E-3</c:v>
                </c:pt>
                <c:pt idx="322">
                  <c:v>-8.1804000001284294E-3</c:v>
                </c:pt>
                <c:pt idx="323">
                  <c:v>-5.823525003506802E-3</c:v>
                </c:pt>
                <c:pt idx="324">
                  <c:v>-8.3301749982638285E-3</c:v>
                </c:pt>
                <c:pt idx="325">
                  <c:v>-8.4258499991847202E-3</c:v>
                </c:pt>
                <c:pt idx="326">
                  <c:v>-8.5207499942043796E-3</c:v>
                </c:pt>
                <c:pt idx="327">
                  <c:v>-8.5303500018198974E-3</c:v>
                </c:pt>
                <c:pt idx="328">
                  <c:v>-7.2103499987861142E-3</c:v>
                </c:pt>
                <c:pt idx="329">
                  <c:v>-8.637599996291101E-3</c:v>
                </c:pt>
                <c:pt idx="330">
                  <c:v>-7.4066000015591271E-3</c:v>
                </c:pt>
                <c:pt idx="331">
                  <c:v>-8.1552250048844144E-3</c:v>
                </c:pt>
                <c:pt idx="332">
                  <c:v>-1.1888675006048288E-2</c:v>
                </c:pt>
                <c:pt idx="333">
                  <c:v>-9.7227000005659647E-3</c:v>
                </c:pt>
                <c:pt idx="334">
                  <c:v>-9.518575003312435E-3</c:v>
                </c:pt>
                <c:pt idx="336">
                  <c:v>-1.0868150005990174E-2</c:v>
                </c:pt>
                <c:pt idx="337">
                  <c:v>-9.7630500022205524E-3</c:v>
                </c:pt>
                <c:pt idx="338">
                  <c:v>-7.9579499943065457E-3</c:v>
                </c:pt>
                <c:pt idx="339">
                  <c:v>-9.9171499969088472E-3</c:v>
                </c:pt>
                <c:pt idx="340">
                  <c:v>-1.2102699998649769E-2</c:v>
                </c:pt>
                <c:pt idx="341">
                  <c:v>-1.1514450008689892E-2</c:v>
                </c:pt>
                <c:pt idx="342">
                  <c:v>-9.1262000059941784E-3</c:v>
                </c:pt>
                <c:pt idx="343">
                  <c:v>-1.1180299996340182E-2</c:v>
                </c:pt>
                <c:pt idx="344">
                  <c:v>-1.1038725002435967E-2</c:v>
                </c:pt>
                <c:pt idx="345">
                  <c:v>-1.2786250001227017E-2</c:v>
                </c:pt>
                <c:pt idx="346">
                  <c:v>-9.0967749929404818E-3</c:v>
                </c:pt>
                <c:pt idx="347">
                  <c:v>-1.3139900001988281E-2</c:v>
                </c:pt>
                <c:pt idx="349">
                  <c:v>-1.4055599996936508E-2</c:v>
                </c:pt>
                <c:pt idx="350">
                  <c:v>-1.4976399994338863E-2</c:v>
                </c:pt>
                <c:pt idx="351">
                  <c:v>-1.3920299999881536E-2</c:v>
                </c:pt>
                <c:pt idx="352">
                  <c:v>-1.4615950000006706E-2</c:v>
                </c:pt>
                <c:pt idx="353">
                  <c:v>-1.4840249998087529E-2</c:v>
                </c:pt>
                <c:pt idx="354">
                  <c:v>-1.4740250000613742E-2</c:v>
                </c:pt>
                <c:pt idx="355">
                  <c:v>-1.466969999455614E-2</c:v>
                </c:pt>
                <c:pt idx="356">
                  <c:v>-1.5108100000361446E-2</c:v>
                </c:pt>
                <c:pt idx="358">
                  <c:v>-1.4197850003256463E-2</c:v>
                </c:pt>
                <c:pt idx="360">
                  <c:v>-1.3070050001260825E-2</c:v>
                </c:pt>
                <c:pt idx="361">
                  <c:v>-1.2749649999022949E-2</c:v>
                </c:pt>
                <c:pt idx="362">
                  <c:v>-1.2897100001282524E-2</c:v>
                </c:pt>
                <c:pt idx="364">
                  <c:v>-1.2353350000921637E-2</c:v>
                </c:pt>
                <c:pt idx="365">
                  <c:v>-1.2293350002437364E-2</c:v>
                </c:pt>
                <c:pt idx="366">
                  <c:v>-1.251254999806406E-2</c:v>
                </c:pt>
                <c:pt idx="367">
                  <c:v>-1.2402549997204915E-2</c:v>
                </c:pt>
                <c:pt idx="368">
                  <c:v>-1.2322150003456045E-2</c:v>
                </c:pt>
                <c:pt idx="369">
                  <c:v>-1.1820150000858121E-2</c:v>
                </c:pt>
                <c:pt idx="370">
                  <c:v>-1.204804999724729E-2</c:v>
                </c:pt>
                <c:pt idx="371">
                  <c:v>-1.1577750003198162E-2</c:v>
                </c:pt>
                <c:pt idx="372">
                  <c:v>-1.1739800000214018E-2</c:v>
                </c:pt>
                <c:pt idx="373">
                  <c:v>-1.0756200004834682E-2</c:v>
                </c:pt>
                <c:pt idx="374">
                  <c:v>-1.0663999884855002E-2</c:v>
                </c:pt>
                <c:pt idx="375">
                  <c:v>-1.0653999808710068E-2</c:v>
                </c:pt>
                <c:pt idx="376">
                  <c:v>-1.0721800004830584E-2</c:v>
                </c:pt>
                <c:pt idx="377">
                  <c:v>-1.1909599998034537E-2</c:v>
                </c:pt>
                <c:pt idx="378">
                  <c:v>-1.1136649998661596E-2</c:v>
                </c:pt>
                <c:pt idx="379">
                  <c:v>-1.4200500001606997E-2</c:v>
                </c:pt>
                <c:pt idx="380">
                  <c:v>-1.4200500001606997E-2</c:v>
                </c:pt>
                <c:pt idx="381">
                  <c:v>-1.4000499999383464E-2</c:v>
                </c:pt>
                <c:pt idx="382">
                  <c:v>-1.4347949996590614E-2</c:v>
                </c:pt>
                <c:pt idx="383">
                  <c:v>-1.4147949994367082E-2</c:v>
                </c:pt>
                <c:pt idx="384">
                  <c:v>-1.3647949999722186E-2</c:v>
                </c:pt>
                <c:pt idx="385">
                  <c:v>-1.2013800005661324E-2</c:v>
                </c:pt>
                <c:pt idx="386">
                  <c:v>-1.2872999999672174E-2</c:v>
                </c:pt>
                <c:pt idx="387">
                  <c:v>-1.1906450003152713E-2</c:v>
                </c:pt>
                <c:pt idx="388">
                  <c:v>-1.158094999846071E-2</c:v>
                </c:pt>
                <c:pt idx="389">
                  <c:v>-1.1692250001942739E-2</c:v>
                </c:pt>
                <c:pt idx="390">
                  <c:v>-1.0950299998512492E-2</c:v>
                </c:pt>
                <c:pt idx="391">
                  <c:v>-1.1151849997986574E-2</c:v>
                </c:pt>
                <c:pt idx="392">
                  <c:v>-1.0843199997907504E-2</c:v>
                </c:pt>
                <c:pt idx="394">
                  <c:v>-9.5895000049495138E-3</c:v>
                </c:pt>
                <c:pt idx="395">
                  <c:v>-9.896149997075554E-3</c:v>
                </c:pt>
                <c:pt idx="396">
                  <c:v>-2.0300500036682934E-3</c:v>
                </c:pt>
                <c:pt idx="397">
                  <c:v>-6.7905249961768277E-3</c:v>
                </c:pt>
                <c:pt idx="398">
                  <c:v>-7.6929999922867864E-3</c:v>
                </c:pt>
                <c:pt idx="399">
                  <c:v>-8.067500006291084E-3</c:v>
                </c:pt>
                <c:pt idx="400">
                  <c:v>-6.6062499972758815E-3</c:v>
                </c:pt>
                <c:pt idx="401">
                  <c:v>-6.9514999995590188E-3</c:v>
                </c:pt>
                <c:pt idx="402">
                  <c:v>-6.325099995592609E-3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F01-4BEC-AB4B-BE39F9122DFF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Active!$F$21:$F$4006</c:f>
              <c:numCache>
                <c:formatCode>General</c:formatCode>
                <c:ptCount val="3986"/>
                <c:pt idx="0">
                  <c:v>-9184</c:v>
                </c:pt>
                <c:pt idx="1">
                  <c:v>-7519</c:v>
                </c:pt>
                <c:pt idx="2">
                  <c:v>-7502</c:v>
                </c:pt>
                <c:pt idx="3">
                  <c:v>-7401</c:v>
                </c:pt>
                <c:pt idx="4">
                  <c:v>-7121</c:v>
                </c:pt>
                <c:pt idx="5">
                  <c:v>-7053</c:v>
                </c:pt>
                <c:pt idx="6">
                  <c:v>-7039</c:v>
                </c:pt>
                <c:pt idx="7">
                  <c:v>-7020</c:v>
                </c:pt>
                <c:pt idx="8">
                  <c:v>-6993</c:v>
                </c:pt>
                <c:pt idx="9">
                  <c:v>-6986</c:v>
                </c:pt>
                <c:pt idx="10">
                  <c:v>-6969</c:v>
                </c:pt>
                <c:pt idx="11">
                  <c:v>-6968</c:v>
                </c:pt>
                <c:pt idx="12">
                  <c:v>-6953</c:v>
                </c:pt>
                <c:pt idx="13">
                  <c:v>-6928</c:v>
                </c:pt>
                <c:pt idx="14">
                  <c:v>-6715</c:v>
                </c:pt>
                <c:pt idx="15">
                  <c:v>-6690</c:v>
                </c:pt>
                <c:pt idx="16">
                  <c:v>-6663</c:v>
                </c:pt>
                <c:pt idx="17">
                  <c:v>-6662</c:v>
                </c:pt>
                <c:pt idx="18">
                  <c:v>-6646</c:v>
                </c:pt>
                <c:pt idx="19">
                  <c:v>-6622</c:v>
                </c:pt>
                <c:pt idx="20">
                  <c:v>-6614</c:v>
                </c:pt>
                <c:pt idx="21">
                  <c:v>-6589</c:v>
                </c:pt>
                <c:pt idx="22">
                  <c:v>-5742</c:v>
                </c:pt>
                <c:pt idx="23">
                  <c:v>-5402</c:v>
                </c:pt>
                <c:pt idx="24">
                  <c:v>-4067</c:v>
                </c:pt>
                <c:pt idx="25">
                  <c:v>-3288</c:v>
                </c:pt>
                <c:pt idx="26">
                  <c:v>-3265</c:v>
                </c:pt>
                <c:pt idx="27">
                  <c:v>-3256</c:v>
                </c:pt>
                <c:pt idx="28">
                  <c:v>-804</c:v>
                </c:pt>
                <c:pt idx="29">
                  <c:v>-788</c:v>
                </c:pt>
                <c:pt idx="30">
                  <c:v>-779</c:v>
                </c:pt>
                <c:pt idx="31">
                  <c:v>-448</c:v>
                </c:pt>
                <c:pt idx="32">
                  <c:v>-422</c:v>
                </c:pt>
                <c:pt idx="33">
                  <c:v>-381</c:v>
                </c:pt>
                <c:pt idx="34">
                  <c:v>0</c:v>
                </c:pt>
                <c:pt idx="35">
                  <c:v>0</c:v>
                </c:pt>
                <c:pt idx="36">
                  <c:v>50</c:v>
                </c:pt>
                <c:pt idx="37">
                  <c:v>406</c:v>
                </c:pt>
                <c:pt idx="38">
                  <c:v>406</c:v>
                </c:pt>
                <c:pt idx="39">
                  <c:v>454</c:v>
                </c:pt>
                <c:pt idx="40">
                  <c:v>531</c:v>
                </c:pt>
                <c:pt idx="41">
                  <c:v>826</c:v>
                </c:pt>
                <c:pt idx="42">
                  <c:v>1235</c:v>
                </c:pt>
                <c:pt idx="43">
                  <c:v>1615</c:v>
                </c:pt>
                <c:pt idx="44">
                  <c:v>1667</c:v>
                </c:pt>
                <c:pt idx="45">
                  <c:v>2046</c:v>
                </c:pt>
                <c:pt idx="46">
                  <c:v>2080</c:v>
                </c:pt>
                <c:pt idx="47">
                  <c:v>2519</c:v>
                </c:pt>
                <c:pt idx="48">
                  <c:v>2578</c:v>
                </c:pt>
                <c:pt idx="49">
                  <c:v>2645</c:v>
                </c:pt>
                <c:pt idx="50">
                  <c:v>2984</c:v>
                </c:pt>
                <c:pt idx="51">
                  <c:v>7161</c:v>
                </c:pt>
                <c:pt idx="52">
                  <c:v>7170</c:v>
                </c:pt>
                <c:pt idx="53">
                  <c:v>7178</c:v>
                </c:pt>
                <c:pt idx="54">
                  <c:v>7245</c:v>
                </c:pt>
                <c:pt idx="55">
                  <c:v>7484</c:v>
                </c:pt>
                <c:pt idx="56">
                  <c:v>7485</c:v>
                </c:pt>
                <c:pt idx="57">
                  <c:v>7485</c:v>
                </c:pt>
                <c:pt idx="58">
                  <c:v>7517</c:v>
                </c:pt>
                <c:pt idx="59">
                  <c:v>7517</c:v>
                </c:pt>
                <c:pt idx="60">
                  <c:v>7534</c:v>
                </c:pt>
                <c:pt idx="61">
                  <c:v>7534</c:v>
                </c:pt>
                <c:pt idx="62">
                  <c:v>7534</c:v>
                </c:pt>
                <c:pt idx="63">
                  <c:v>7848</c:v>
                </c:pt>
                <c:pt idx="64">
                  <c:v>7857</c:v>
                </c:pt>
                <c:pt idx="65">
                  <c:v>7874</c:v>
                </c:pt>
                <c:pt idx="66">
                  <c:v>7907</c:v>
                </c:pt>
                <c:pt idx="67">
                  <c:v>7907</c:v>
                </c:pt>
                <c:pt idx="68">
                  <c:v>7907</c:v>
                </c:pt>
                <c:pt idx="69">
                  <c:v>7957</c:v>
                </c:pt>
                <c:pt idx="70">
                  <c:v>7957</c:v>
                </c:pt>
                <c:pt idx="71">
                  <c:v>7965</c:v>
                </c:pt>
                <c:pt idx="72">
                  <c:v>7965</c:v>
                </c:pt>
                <c:pt idx="73">
                  <c:v>7990</c:v>
                </c:pt>
                <c:pt idx="74">
                  <c:v>7990</c:v>
                </c:pt>
                <c:pt idx="75">
                  <c:v>7990</c:v>
                </c:pt>
                <c:pt idx="76">
                  <c:v>7990</c:v>
                </c:pt>
                <c:pt idx="77">
                  <c:v>8015</c:v>
                </c:pt>
                <c:pt idx="78">
                  <c:v>8015</c:v>
                </c:pt>
                <c:pt idx="79">
                  <c:v>8254</c:v>
                </c:pt>
                <c:pt idx="80">
                  <c:v>8363</c:v>
                </c:pt>
                <c:pt idx="81">
                  <c:v>8413</c:v>
                </c:pt>
                <c:pt idx="82">
                  <c:v>8522</c:v>
                </c:pt>
                <c:pt idx="83">
                  <c:v>8693</c:v>
                </c:pt>
                <c:pt idx="84">
                  <c:v>8694</c:v>
                </c:pt>
                <c:pt idx="85">
                  <c:v>8718</c:v>
                </c:pt>
                <c:pt idx="86">
                  <c:v>8736</c:v>
                </c:pt>
                <c:pt idx="87">
                  <c:v>8761</c:v>
                </c:pt>
                <c:pt idx="88">
                  <c:v>8786</c:v>
                </c:pt>
                <c:pt idx="89">
                  <c:v>8827</c:v>
                </c:pt>
                <c:pt idx="90">
                  <c:v>8827</c:v>
                </c:pt>
                <c:pt idx="91">
                  <c:v>8836</c:v>
                </c:pt>
                <c:pt idx="92">
                  <c:v>9091</c:v>
                </c:pt>
                <c:pt idx="93">
                  <c:v>9099</c:v>
                </c:pt>
                <c:pt idx="94">
                  <c:v>9124</c:v>
                </c:pt>
                <c:pt idx="95">
                  <c:v>9125</c:v>
                </c:pt>
                <c:pt idx="96">
                  <c:v>9150</c:v>
                </c:pt>
                <c:pt idx="97">
                  <c:v>9175</c:v>
                </c:pt>
                <c:pt idx="98">
                  <c:v>9200</c:v>
                </c:pt>
                <c:pt idx="99">
                  <c:v>9250</c:v>
                </c:pt>
                <c:pt idx="100">
                  <c:v>9250</c:v>
                </c:pt>
                <c:pt idx="101">
                  <c:v>9251</c:v>
                </c:pt>
                <c:pt idx="102">
                  <c:v>9259</c:v>
                </c:pt>
                <c:pt idx="103">
                  <c:v>9259</c:v>
                </c:pt>
                <c:pt idx="104">
                  <c:v>9539</c:v>
                </c:pt>
                <c:pt idx="105">
                  <c:v>9547</c:v>
                </c:pt>
                <c:pt idx="106">
                  <c:v>9549</c:v>
                </c:pt>
                <c:pt idx="107">
                  <c:v>9572</c:v>
                </c:pt>
                <c:pt idx="108">
                  <c:v>9573</c:v>
                </c:pt>
                <c:pt idx="109">
                  <c:v>9573</c:v>
                </c:pt>
                <c:pt idx="110">
                  <c:v>9648</c:v>
                </c:pt>
                <c:pt idx="111">
                  <c:v>9945</c:v>
                </c:pt>
                <c:pt idx="112">
                  <c:v>9953</c:v>
                </c:pt>
                <c:pt idx="113">
                  <c:v>9954</c:v>
                </c:pt>
                <c:pt idx="114">
                  <c:v>9954</c:v>
                </c:pt>
                <c:pt idx="115">
                  <c:v>9987</c:v>
                </c:pt>
                <c:pt idx="116">
                  <c:v>9998.5</c:v>
                </c:pt>
                <c:pt idx="117">
                  <c:v>10020</c:v>
                </c:pt>
                <c:pt idx="118">
                  <c:v>10037</c:v>
                </c:pt>
                <c:pt idx="119">
                  <c:v>10054</c:v>
                </c:pt>
                <c:pt idx="120">
                  <c:v>10068</c:v>
                </c:pt>
                <c:pt idx="121">
                  <c:v>10079</c:v>
                </c:pt>
                <c:pt idx="122">
                  <c:v>10096</c:v>
                </c:pt>
                <c:pt idx="123">
                  <c:v>10209</c:v>
                </c:pt>
                <c:pt idx="124">
                  <c:v>10209</c:v>
                </c:pt>
                <c:pt idx="125">
                  <c:v>10317</c:v>
                </c:pt>
                <c:pt idx="126">
                  <c:v>10382</c:v>
                </c:pt>
                <c:pt idx="127">
                  <c:v>10382</c:v>
                </c:pt>
                <c:pt idx="128">
                  <c:v>10401</c:v>
                </c:pt>
                <c:pt idx="129">
                  <c:v>10748</c:v>
                </c:pt>
                <c:pt idx="130">
                  <c:v>10792</c:v>
                </c:pt>
                <c:pt idx="131">
                  <c:v>10833</c:v>
                </c:pt>
                <c:pt idx="132">
                  <c:v>10841</c:v>
                </c:pt>
                <c:pt idx="133">
                  <c:v>10872</c:v>
                </c:pt>
                <c:pt idx="134">
                  <c:v>10883</c:v>
                </c:pt>
                <c:pt idx="135">
                  <c:v>10925</c:v>
                </c:pt>
                <c:pt idx="136">
                  <c:v>10950</c:v>
                </c:pt>
                <c:pt idx="137">
                  <c:v>11188</c:v>
                </c:pt>
                <c:pt idx="138">
                  <c:v>11197</c:v>
                </c:pt>
                <c:pt idx="139">
                  <c:v>11230</c:v>
                </c:pt>
                <c:pt idx="140">
                  <c:v>11247</c:v>
                </c:pt>
                <c:pt idx="141">
                  <c:v>11617</c:v>
                </c:pt>
                <c:pt idx="142">
                  <c:v>11653</c:v>
                </c:pt>
                <c:pt idx="143">
                  <c:v>11670</c:v>
                </c:pt>
                <c:pt idx="144">
                  <c:v>11670</c:v>
                </c:pt>
                <c:pt idx="145">
                  <c:v>11762</c:v>
                </c:pt>
                <c:pt idx="146">
                  <c:v>11779</c:v>
                </c:pt>
                <c:pt idx="147">
                  <c:v>11917</c:v>
                </c:pt>
                <c:pt idx="148">
                  <c:v>11933</c:v>
                </c:pt>
                <c:pt idx="149">
                  <c:v>11958</c:v>
                </c:pt>
                <c:pt idx="150">
                  <c:v>12009</c:v>
                </c:pt>
                <c:pt idx="151">
                  <c:v>12009</c:v>
                </c:pt>
                <c:pt idx="152">
                  <c:v>12018</c:v>
                </c:pt>
                <c:pt idx="153">
                  <c:v>12076</c:v>
                </c:pt>
                <c:pt idx="154">
                  <c:v>12092</c:v>
                </c:pt>
                <c:pt idx="155">
                  <c:v>12093</c:v>
                </c:pt>
                <c:pt idx="156">
                  <c:v>12093</c:v>
                </c:pt>
                <c:pt idx="157">
                  <c:v>12115</c:v>
                </c:pt>
                <c:pt idx="158">
                  <c:v>12415</c:v>
                </c:pt>
                <c:pt idx="159">
                  <c:v>12497</c:v>
                </c:pt>
                <c:pt idx="160">
                  <c:v>12523</c:v>
                </c:pt>
                <c:pt idx="161">
                  <c:v>12565</c:v>
                </c:pt>
                <c:pt idx="162">
                  <c:v>12599</c:v>
                </c:pt>
                <c:pt idx="163">
                  <c:v>12616</c:v>
                </c:pt>
                <c:pt idx="164">
                  <c:v>12897</c:v>
                </c:pt>
                <c:pt idx="165">
                  <c:v>12919</c:v>
                </c:pt>
                <c:pt idx="166">
                  <c:v>12920</c:v>
                </c:pt>
                <c:pt idx="167">
                  <c:v>12922</c:v>
                </c:pt>
                <c:pt idx="168">
                  <c:v>13005</c:v>
                </c:pt>
                <c:pt idx="169">
                  <c:v>13047</c:v>
                </c:pt>
                <c:pt idx="170">
                  <c:v>13227</c:v>
                </c:pt>
                <c:pt idx="171">
                  <c:v>13235</c:v>
                </c:pt>
                <c:pt idx="172">
                  <c:v>13278</c:v>
                </c:pt>
                <c:pt idx="173">
                  <c:v>13320</c:v>
                </c:pt>
                <c:pt idx="174">
                  <c:v>13328</c:v>
                </c:pt>
                <c:pt idx="175">
                  <c:v>13344</c:v>
                </c:pt>
                <c:pt idx="176">
                  <c:v>13345</c:v>
                </c:pt>
                <c:pt idx="177">
                  <c:v>13369</c:v>
                </c:pt>
                <c:pt idx="178">
                  <c:v>13369</c:v>
                </c:pt>
                <c:pt idx="179">
                  <c:v>13394</c:v>
                </c:pt>
                <c:pt idx="180">
                  <c:v>13395</c:v>
                </c:pt>
                <c:pt idx="181">
                  <c:v>13428</c:v>
                </c:pt>
                <c:pt idx="182">
                  <c:v>13734</c:v>
                </c:pt>
                <c:pt idx="183">
                  <c:v>13734</c:v>
                </c:pt>
                <c:pt idx="184">
                  <c:v>13757</c:v>
                </c:pt>
                <c:pt idx="185">
                  <c:v>13759</c:v>
                </c:pt>
                <c:pt idx="186">
                  <c:v>13765</c:v>
                </c:pt>
                <c:pt idx="187">
                  <c:v>13784</c:v>
                </c:pt>
                <c:pt idx="188">
                  <c:v>13792</c:v>
                </c:pt>
                <c:pt idx="189">
                  <c:v>13792</c:v>
                </c:pt>
                <c:pt idx="190">
                  <c:v>13800</c:v>
                </c:pt>
                <c:pt idx="191">
                  <c:v>13800</c:v>
                </c:pt>
                <c:pt idx="192">
                  <c:v>13800</c:v>
                </c:pt>
                <c:pt idx="193">
                  <c:v>13800</c:v>
                </c:pt>
                <c:pt idx="194">
                  <c:v>13800</c:v>
                </c:pt>
                <c:pt idx="195">
                  <c:v>13806</c:v>
                </c:pt>
                <c:pt idx="196">
                  <c:v>13825</c:v>
                </c:pt>
                <c:pt idx="197">
                  <c:v>13859</c:v>
                </c:pt>
                <c:pt idx="198">
                  <c:v>14123</c:v>
                </c:pt>
                <c:pt idx="199">
                  <c:v>14123</c:v>
                </c:pt>
                <c:pt idx="200">
                  <c:v>14190</c:v>
                </c:pt>
                <c:pt idx="201">
                  <c:v>14536</c:v>
                </c:pt>
                <c:pt idx="202">
                  <c:v>14538</c:v>
                </c:pt>
                <c:pt idx="203">
                  <c:v>14593</c:v>
                </c:pt>
                <c:pt idx="204">
                  <c:v>14604</c:v>
                </c:pt>
                <c:pt idx="205">
                  <c:v>14629</c:v>
                </c:pt>
                <c:pt idx="206">
                  <c:v>14629</c:v>
                </c:pt>
                <c:pt idx="207">
                  <c:v>14629</c:v>
                </c:pt>
                <c:pt idx="208">
                  <c:v>14629</c:v>
                </c:pt>
                <c:pt idx="209">
                  <c:v>14629</c:v>
                </c:pt>
                <c:pt idx="210">
                  <c:v>14629</c:v>
                </c:pt>
                <c:pt idx="211">
                  <c:v>14629</c:v>
                </c:pt>
                <c:pt idx="212">
                  <c:v>14644</c:v>
                </c:pt>
                <c:pt idx="213">
                  <c:v>14851</c:v>
                </c:pt>
                <c:pt idx="214">
                  <c:v>14927</c:v>
                </c:pt>
                <c:pt idx="215">
                  <c:v>14935</c:v>
                </c:pt>
                <c:pt idx="216">
                  <c:v>14944</c:v>
                </c:pt>
                <c:pt idx="217">
                  <c:v>14974</c:v>
                </c:pt>
                <c:pt idx="218">
                  <c:v>14977</c:v>
                </c:pt>
                <c:pt idx="219">
                  <c:v>14983</c:v>
                </c:pt>
                <c:pt idx="220">
                  <c:v>15392</c:v>
                </c:pt>
                <c:pt idx="221">
                  <c:v>15397</c:v>
                </c:pt>
                <c:pt idx="222">
                  <c:v>15398</c:v>
                </c:pt>
                <c:pt idx="223">
                  <c:v>15414</c:v>
                </c:pt>
                <c:pt idx="224">
                  <c:v>15425</c:v>
                </c:pt>
                <c:pt idx="225">
                  <c:v>15475</c:v>
                </c:pt>
                <c:pt idx="226">
                  <c:v>15663</c:v>
                </c:pt>
                <c:pt idx="227">
                  <c:v>15781</c:v>
                </c:pt>
                <c:pt idx="228">
                  <c:v>15814</c:v>
                </c:pt>
                <c:pt idx="229">
                  <c:v>15839</c:v>
                </c:pt>
                <c:pt idx="230">
                  <c:v>15839</c:v>
                </c:pt>
                <c:pt idx="231">
                  <c:v>16176</c:v>
                </c:pt>
                <c:pt idx="232">
                  <c:v>16221</c:v>
                </c:pt>
                <c:pt idx="233">
                  <c:v>16229</c:v>
                </c:pt>
                <c:pt idx="234">
                  <c:v>16229</c:v>
                </c:pt>
                <c:pt idx="235">
                  <c:v>16262</c:v>
                </c:pt>
                <c:pt idx="236">
                  <c:v>16270</c:v>
                </c:pt>
                <c:pt idx="237">
                  <c:v>16320</c:v>
                </c:pt>
                <c:pt idx="238">
                  <c:v>16337</c:v>
                </c:pt>
                <c:pt idx="239">
                  <c:v>16592</c:v>
                </c:pt>
                <c:pt idx="240">
                  <c:v>16635</c:v>
                </c:pt>
                <c:pt idx="241">
                  <c:v>16635</c:v>
                </c:pt>
                <c:pt idx="242">
                  <c:v>16643</c:v>
                </c:pt>
                <c:pt idx="243">
                  <c:v>16660</c:v>
                </c:pt>
                <c:pt idx="244">
                  <c:v>16701</c:v>
                </c:pt>
                <c:pt idx="245">
                  <c:v>16898</c:v>
                </c:pt>
                <c:pt idx="246">
                  <c:v>17046</c:v>
                </c:pt>
                <c:pt idx="247">
                  <c:v>17073</c:v>
                </c:pt>
                <c:pt idx="248">
                  <c:v>17074</c:v>
                </c:pt>
                <c:pt idx="249">
                  <c:v>17107</c:v>
                </c:pt>
                <c:pt idx="250">
                  <c:v>17141</c:v>
                </c:pt>
                <c:pt idx="251">
                  <c:v>17147</c:v>
                </c:pt>
                <c:pt idx="252">
                  <c:v>17149</c:v>
                </c:pt>
                <c:pt idx="253">
                  <c:v>17453</c:v>
                </c:pt>
                <c:pt idx="254">
                  <c:v>17462</c:v>
                </c:pt>
                <c:pt idx="255">
                  <c:v>17480</c:v>
                </c:pt>
                <c:pt idx="256">
                  <c:v>17497</c:v>
                </c:pt>
                <c:pt idx="257">
                  <c:v>17589</c:v>
                </c:pt>
                <c:pt idx="258">
                  <c:v>17801</c:v>
                </c:pt>
                <c:pt idx="259">
                  <c:v>17828</c:v>
                </c:pt>
                <c:pt idx="260">
                  <c:v>17862</c:v>
                </c:pt>
                <c:pt idx="261">
                  <c:v>17862</c:v>
                </c:pt>
                <c:pt idx="262">
                  <c:v>17883</c:v>
                </c:pt>
                <c:pt idx="263">
                  <c:v>17884</c:v>
                </c:pt>
                <c:pt idx="264">
                  <c:v>17928</c:v>
                </c:pt>
                <c:pt idx="265">
                  <c:v>17936</c:v>
                </c:pt>
                <c:pt idx="266">
                  <c:v>17951</c:v>
                </c:pt>
                <c:pt idx="267">
                  <c:v>17953</c:v>
                </c:pt>
                <c:pt idx="268">
                  <c:v>17959</c:v>
                </c:pt>
                <c:pt idx="269">
                  <c:v>18232</c:v>
                </c:pt>
                <c:pt idx="270">
                  <c:v>18259</c:v>
                </c:pt>
                <c:pt idx="271">
                  <c:v>18299</c:v>
                </c:pt>
                <c:pt idx="272">
                  <c:v>18384</c:v>
                </c:pt>
                <c:pt idx="273">
                  <c:v>18390</c:v>
                </c:pt>
                <c:pt idx="274">
                  <c:v>18426</c:v>
                </c:pt>
                <c:pt idx="275">
                  <c:v>18629</c:v>
                </c:pt>
                <c:pt idx="276">
                  <c:v>18647</c:v>
                </c:pt>
                <c:pt idx="277">
                  <c:v>18696</c:v>
                </c:pt>
                <c:pt idx="278">
                  <c:v>18723</c:v>
                </c:pt>
                <c:pt idx="279">
                  <c:v>18762</c:v>
                </c:pt>
                <c:pt idx="280">
                  <c:v>18807</c:v>
                </c:pt>
                <c:pt idx="281">
                  <c:v>18815</c:v>
                </c:pt>
                <c:pt idx="282">
                  <c:v>18840</c:v>
                </c:pt>
                <c:pt idx="283">
                  <c:v>19012</c:v>
                </c:pt>
                <c:pt idx="284">
                  <c:v>19094</c:v>
                </c:pt>
                <c:pt idx="285">
                  <c:v>19160</c:v>
                </c:pt>
                <c:pt idx="286">
                  <c:v>19451</c:v>
                </c:pt>
                <c:pt idx="287">
                  <c:v>19492</c:v>
                </c:pt>
                <c:pt idx="288">
                  <c:v>19505</c:v>
                </c:pt>
                <c:pt idx="289">
                  <c:v>19542</c:v>
                </c:pt>
                <c:pt idx="290">
                  <c:v>19633</c:v>
                </c:pt>
                <c:pt idx="291">
                  <c:v>19667</c:v>
                </c:pt>
                <c:pt idx="292">
                  <c:v>19875</c:v>
                </c:pt>
                <c:pt idx="293">
                  <c:v>19932</c:v>
                </c:pt>
                <c:pt idx="294">
                  <c:v>19940</c:v>
                </c:pt>
                <c:pt idx="295">
                  <c:v>19941</c:v>
                </c:pt>
                <c:pt idx="296">
                  <c:v>19975</c:v>
                </c:pt>
                <c:pt idx="297">
                  <c:v>20031</c:v>
                </c:pt>
                <c:pt idx="298">
                  <c:v>20263</c:v>
                </c:pt>
                <c:pt idx="299">
                  <c:v>20364</c:v>
                </c:pt>
                <c:pt idx="300">
                  <c:v>20370</c:v>
                </c:pt>
                <c:pt idx="301">
                  <c:v>20437</c:v>
                </c:pt>
                <c:pt idx="302">
                  <c:v>20698.5</c:v>
                </c:pt>
                <c:pt idx="303">
                  <c:v>20711</c:v>
                </c:pt>
                <c:pt idx="304">
                  <c:v>20787</c:v>
                </c:pt>
                <c:pt idx="305">
                  <c:v>20804</c:v>
                </c:pt>
                <c:pt idx="306">
                  <c:v>20804</c:v>
                </c:pt>
                <c:pt idx="307">
                  <c:v>20971</c:v>
                </c:pt>
                <c:pt idx="308">
                  <c:v>21179</c:v>
                </c:pt>
                <c:pt idx="309">
                  <c:v>21179</c:v>
                </c:pt>
                <c:pt idx="310">
                  <c:v>21266</c:v>
                </c:pt>
                <c:pt idx="311">
                  <c:v>21277</c:v>
                </c:pt>
                <c:pt idx="312">
                  <c:v>21515</c:v>
                </c:pt>
                <c:pt idx="313">
                  <c:v>21633</c:v>
                </c:pt>
                <c:pt idx="314">
                  <c:v>21658</c:v>
                </c:pt>
                <c:pt idx="315">
                  <c:v>21699</c:v>
                </c:pt>
                <c:pt idx="316">
                  <c:v>21921</c:v>
                </c:pt>
                <c:pt idx="317">
                  <c:v>21949</c:v>
                </c:pt>
                <c:pt idx="318">
                  <c:v>21953</c:v>
                </c:pt>
                <c:pt idx="319">
                  <c:v>22020</c:v>
                </c:pt>
                <c:pt idx="320">
                  <c:v>22070</c:v>
                </c:pt>
                <c:pt idx="321">
                  <c:v>22543.5</c:v>
                </c:pt>
                <c:pt idx="322">
                  <c:v>22792</c:v>
                </c:pt>
                <c:pt idx="323">
                  <c:v>22804.5</c:v>
                </c:pt>
                <c:pt idx="324">
                  <c:v>22821.5</c:v>
                </c:pt>
                <c:pt idx="325">
                  <c:v>22833</c:v>
                </c:pt>
                <c:pt idx="326">
                  <c:v>22835</c:v>
                </c:pt>
                <c:pt idx="327">
                  <c:v>22843</c:v>
                </c:pt>
                <c:pt idx="328">
                  <c:v>22843</c:v>
                </c:pt>
                <c:pt idx="329">
                  <c:v>22848</c:v>
                </c:pt>
                <c:pt idx="330">
                  <c:v>22868</c:v>
                </c:pt>
                <c:pt idx="331">
                  <c:v>22870.5</c:v>
                </c:pt>
                <c:pt idx="332">
                  <c:v>23151.5</c:v>
                </c:pt>
                <c:pt idx="333">
                  <c:v>23246</c:v>
                </c:pt>
                <c:pt idx="334">
                  <c:v>23253.5</c:v>
                </c:pt>
                <c:pt idx="335">
                  <c:v>23274</c:v>
                </c:pt>
                <c:pt idx="336">
                  <c:v>23287</c:v>
                </c:pt>
                <c:pt idx="337">
                  <c:v>23289</c:v>
                </c:pt>
                <c:pt idx="338">
                  <c:v>23291</c:v>
                </c:pt>
                <c:pt idx="339">
                  <c:v>23307</c:v>
                </c:pt>
                <c:pt idx="340">
                  <c:v>23646</c:v>
                </c:pt>
                <c:pt idx="341">
                  <c:v>23661</c:v>
                </c:pt>
                <c:pt idx="342">
                  <c:v>23676</c:v>
                </c:pt>
                <c:pt idx="343">
                  <c:v>23694</c:v>
                </c:pt>
                <c:pt idx="344">
                  <c:v>23700.5</c:v>
                </c:pt>
                <c:pt idx="345">
                  <c:v>24025</c:v>
                </c:pt>
                <c:pt idx="346">
                  <c:v>24089.5</c:v>
                </c:pt>
                <c:pt idx="347">
                  <c:v>24102</c:v>
                </c:pt>
                <c:pt idx="348">
                  <c:v>24483</c:v>
                </c:pt>
                <c:pt idx="349">
                  <c:v>24488</c:v>
                </c:pt>
                <c:pt idx="350">
                  <c:v>24872</c:v>
                </c:pt>
                <c:pt idx="351">
                  <c:v>24894</c:v>
                </c:pt>
                <c:pt idx="352">
                  <c:v>24931</c:v>
                </c:pt>
                <c:pt idx="353">
                  <c:v>24945</c:v>
                </c:pt>
                <c:pt idx="354">
                  <c:v>24945</c:v>
                </c:pt>
                <c:pt idx="355">
                  <c:v>25306</c:v>
                </c:pt>
                <c:pt idx="356">
                  <c:v>25338</c:v>
                </c:pt>
                <c:pt idx="357">
                  <c:v>25379</c:v>
                </c:pt>
                <c:pt idx="358">
                  <c:v>25393</c:v>
                </c:pt>
                <c:pt idx="359">
                  <c:v>25788.5</c:v>
                </c:pt>
                <c:pt idx="360">
                  <c:v>26149</c:v>
                </c:pt>
                <c:pt idx="361">
                  <c:v>26157</c:v>
                </c:pt>
                <c:pt idx="362">
                  <c:v>26158</c:v>
                </c:pt>
                <c:pt idx="363">
                  <c:v>26178.5</c:v>
                </c:pt>
                <c:pt idx="364">
                  <c:v>26183</c:v>
                </c:pt>
                <c:pt idx="365">
                  <c:v>26183</c:v>
                </c:pt>
                <c:pt idx="366">
                  <c:v>26199</c:v>
                </c:pt>
                <c:pt idx="367">
                  <c:v>26199</c:v>
                </c:pt>
                <c:pt idx="368">
                  <c:v>26207</c:v>
                </c:pt>
                <c:pt idx="369">
                  <c:v>26247</c:v>
                </c:pt>
                <c:pt idx="370">
                  <c:v>26589</c:v>
                </c:pt>
                <c:pt idx="371">
                  <c:v>26695</c:v>
                </c:pt>
                <c:pt idx="372">
                  <c:v>27004</c:v>
                </c:pt>
                <c:pt idx="373">
                  <c:v>27076</c:v>
                </c:pt>
                <c:pt idx="374">
                  <c:v>27120</c:v>
                </c:pt>
                <c:pt idx="375">
                  <c:v>27120</c:v>
                </c:pt>
                <c:pt idx="376">
                  <c:v>27364</c:v>
                </c:pt>
                <c:pt idx="377">
                  <c:v>27408</c:v>
                </c:pt>
                <c:pt idx="378">
                  <c:v>27417</c:v>
                </c:pt>
                <c:pt idx="379">
                  <c:v>27490</c:v>
                </c:pt>
                <c:pt idx="380">
                  <c:v>27490</c:v>
                </c:pt>
                <c:pt idx="381">
                  <c:v>27490</c:v>
                </c:pt>
                <c:pt idx="382">
                  <c:v>27491</c:v>
                </c:pt>
                <c:pt idx="383">
                  <c:v>27491</c:v>
                </c:pt>
                <c:pt idx="384">
                  <c:v>27491</c:v>
                </c:pt>
                <c:pt idx="385">
                  <c:v>27524</c:v>
                </c:pt>
                <c:pt idx="386">
                  <c:v>27540</c:v>
                </c:pt>
                <c:pt idx="387">
                  <c:v>27821</c:v>
                </c:pt>
                <c:pt idx="388">
                  <c:v>27831</c:v>
                </c:pt>
                <c:pt idx="389">
                  <c:v>27905</c:v>
                </c:pt>
                <c:pt idx="390">
                  <c:v>28294</c:v>
                </c:pt>
                <c:pt idx="391">
                  <c:v>28313</c:v>
                </c:pt>
                <c:pt idx="392">
                  <c:v>28336</c:v>
                </c:pt>
                <c:pt idx="393">
                  <c:v>28647</c:v>
                </c:pt>
                <c:pt idx="394">
                  <c:v>28710</c:v>
                </c:pt>
                <c:pt idx="395">
                  <c:v>28727</c:v>
                </c:pt>
                <c:pt idx="396">
                  <c:v>28949</c:v>
                </c:pt>
                <c:pt idx="397">
                  <c:v>29064.5</c:v>
                </c:pt>
                <c:pt idx="398">
                  <c:v>29140</c:v>
                </c:pt>
                <c:pt idx="399">
                  <c:v>29150</c:v>
                </c:pt>
                <c:pt idx="400">
                  <c:v>29425</c:v>
                </c:pt>
                <c:pt idx="401">
                  <c:v>29470</c:v>
                </c:pt>
                <c:pt idx="402">
                  <c:v>29598</c:v>
                </c:pt>
              </c:numCache>
            </c:numRef>
          </c:xVal>
          <c:yVal>
            <c:numRef>
              <c:f>Active!$L$21:$L$4006</c:f>
              <c:numCache>
                <c:formatCode>General</c:formatCode>
                <c:ptCount val="3986"/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7F01-4BEC-AB4B-BE39F9122DF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Active!$F$21:$F$4006</c:f>
              <c:numCache>
                <c:formatCode>General</c:formatCode>
                <c:ptCount val="3986"/>
                <c:pt idx="0">
                  <c:v>-9184</c:v>
                </c:pt>
                <c:pt idx="1">
                  <c:v>-7519</c:v>
                </c:pt>
                <c:pt idx="2">
                  <c:v>-7502</c:v>
                </c:pt>
                <c:pt idx="3">
                  <c:v>-7401</c:v>
                </c:pt>
                <c:pt idx="4">
                  <c:v>-7121</c:v>
                </c:pt>
                <c:pt idx="5">
                  <c:v>-7053</c:v>
                </c:pt>
                <c:pt idx="6">
                  <c:v>-7039</c:v>
                </c:pt>
                <c:pt idx="7">
                  <c:v>-7020</c:v>
                </c:pt>
                <c:pt idx="8">
                  <c:v>-6993</c:v>
                </c:pt>
                <c:pt idx="9">
                  <c:v>-6986</c:v>
                </c:pt>
                <c:pt idx="10">
                  <c:v>-6969</c:v>
                </c:pt>
                <c:pt idx="11">
                  <c:v>-6968</c:v>
                </c:pt>
                <c:pt idx="12">
                  <c:v>-6953</c:v>
                </c:pt>
                <c:pt idx="13">
                  <c:v>-6928</c:v>
                </c:pt>
                <c:pt idx="14">
                  <c:v>-6715</c:v>
                </c:pt>
                <c:pt idx="15">
                  <c:v>-6690</c:v>
                </c:pt>
                <c:pt idx="16">
                  <c:v>-6663</c:v>
                </c:pt>
                <c:pt idx="17">
                  <c:v>-6662</c:v>
                </c:pt>
                <c:pt idx="18">
                  <c:v>-6646</c:v>
                </c:pt>
                <c:pt idx="19">
                  <c:v>-6622</c:v>
                </c:pt>
                <c:pt idx="20">
                  <c:v>-6614</c:v>
                </c:pt>
                <c:pt idx="21">
                  <c:v>-6589</c:v>
                </c:pt>
                <c:pt idx="22">
                  <c:v>-5742</c:v>
                </c:pt>
                <c:pt idx="23">
                  <c:v>-5402</c:v>
                </c:pt>
                <c:pt idx="24">
                  <c:v>-4067</c:v>
                </c:pt>
                <c:pt idx="25">
                  <c:v>-3288</c:v>
                </c:pt>
                <c:pt idx="26">
                  <c:v>-3265</c:v>
                </c:pt>
                <c:pt idx="27">
                  <c:v>-3256</c:v>
                </c:pt>
                <c:pt idx="28">
                  <c:v>-804</c:v>
                </c:pt>
                <c:pt idx="29">
                  <c:v>-788</c:v>
                </c:pt>
                <c:pt idx="30">
                  <c:v>-779</c:v>
                </c:pt>
                <c:pt idx="31">
                  <c:v>-448</c:v>
                </c:pt>
                <c:pt idx="32">
                  <c:v>-422</c:v>
                </c:pt>
                <c:pt idx="33">
                  <c:v>-381</c:v>
                </c:pt>
                <c:pt idx="34">
                  <c:v>0</c:v>
                </c:pt>
                <c:pt idx="35">
                  <c:v>0</c:v>
                </c:pt>
                <c:pt idx="36">
                  <c:v>50</c:v>
                </c:pt>
                <c:pt idx="37">
                  <c:v>406</c:v>
                </c:pt>
                <c:pt idx="38">
                  <c:v>406</c:v>
                </c:pt>
                <c:pt idx="39">
                  <c:v>454</c:v>
                </c:pt>
                <c:pt idx="40">
                  <c:v>531</c:v>
                </c:pt>
                <c:pt idx="41">
                  <c:v>826</c:v>
                </c:pt>
                <c:pt idx="42">
                  <c:v>1235</c:v>
                </c:pt>
                <c:pt idx="43">
                  <c:v>1615</c:v>
                </c:pt>
                <c:pt idx="44">
                  <c:v>1667</c:v>
                </c:pt>
                <c:pt idx="45">
                  <c:v>2046</c:v>
                </c:pt>
                <c:pt idx="46">
                  <c:v>2080</c:v>
                </c:pt>
                <c:pt idx="47">
                  <c:v>2519</c:v>
                </c:pt>
                <c:pt idx="48">
                  <c:v>2578</c:v>
                </c:pt>
                <c:pt idx="49">
                  <c:v>2645</c:v>
                </c:pt>
                <c:pt idx="50">
                  <c:v>2984</c:v>
                </c:pt>
                <c:pt idx="51">
                  <c:v>7161</c:v>
                </c:pt>
                <c:pt idx="52">
                  <c:v>7170</c:v>
                </c:pt>
                <c:pt idx="53">
                  <c:v>7178</c:v>
                </c:pt>
                <c:pt idx="54">
                  <c:v>7245</c:v>
                </c:pt>
                <c:pt idx="55">
                  <c:v>7484</c:v>
                </c:pt>
                <c:pt idx="56">
                  <c:v>7485</c:v>
                </c:pt>
                <c:pt idx="57">
                  <c:v>7485</c:v>
                </c:pt>
                <c:pt idx="58">
                  <c:v>7517</c:v>
                </c:pt>
                <c:pt idx="59">
                  <c:v>7517</c:v>
                </c:pt>
                <c:pt idx="60">
                  <c:v>7534</c:v>
                </c:pt>
                <c:pt idx="61">
                  <c:v>7534</c:v>
                </c:pt>
                <c:pt idx="62">
                  <c:v>7534</c:v>
                </c:pt>
                <c:pt idx="63">
                  <c:v>7848</c:v>
                </c:pt>
                <c:pt idx="64">
                  <c:v>7857</c:v>
                </c:pt>
                <c:pt idx="65">
                  <c:v>7874</c:v>
                </c:pt>
                <c:pt idx="66">
                  <c:v>7907</c:v>
                </c:pt>
                <c:pt idx="67">
                  <c:v>7907</c:v>
                </c:pt>
                <c:pt idx="68">
                  <c:v>7907</c:v>
                </c:pt>
                <c:pt idx="69">
                  <c:v>7957</c:v>
                </c:pt>
                <c:pt idx="70">
                  <c:v>7957</c:v>
                </c:pt>
                <c:pt idx="71">
                  <c:v>7965</c:v>
                </c:pt>
                <c:pt idx="72">
                  <c:v>7965</c:v>
                </c:pt>
                <c:pt idx="73">
                  <c:v>7990</c:v>
                </c:pt>
                <c:pt idx="74">
                  <c:v>7990</c:v>
                </c:pt>
                <c:pt idx="75">
                  <c:v>7990</c:v>
                </c:pt>
                <c:pt idx="76">
                  <c:v>7990</c:v>
                </c:pt>
                <c:pt idx="77">
                  <c:v>8015</c:v>
                </c:pt>
                <c:pt idx="78">
                  <c:v>8015</c:v>
                </c:pt>
                <c:pt idx="79">
                  <c:v>8254</c:v>
                </c:pt>
                <c:pt idx="80">
                  <c:v>8363</c:v>
                </c:pt>
                <c:pt idx="81">
                  <c:v>8413</c:v>
                </c:pt>
                <c:pt idx="82">
                  <c:v>8522</c:v>
                </c:pt>
                <c:pt idx="83">
                  <c:v>8693</c:v>
                </c:pt>
                <c:pt idx="84">
                  <c:v>8694</c:v>
                </c:pt>
                <c:pt idx="85">
                  <c:v>8718</c:v>
                </c:pt>
                <c:pt idx="86">
                  <c:v>8736</c:v>
                </c:pt>
                <c:pt idx="87">
                  <c:v>8761</c:v>
                </c:pt>
                <c:pt idx="88">
                  <c:v>8786</c:v>
                </c:pt>
                <c:pt idx="89">
                  <c:v>8827</c:v>
                </c:pt>
                <c:pt idx="90">
                  <c:v>8827</c:v>
                </c:pt>
                <c:pt idx="91">
                  <c:v>8836</c:v>
                </c:pt>
                <c:pt idx="92">
                  <c:v>9091</c:v>
                </c:pt>
                <c:pt idx="93">
                  <c:v>9099</c:v>
                </c:pt>
                <c:pt idx="94">
                  <c:v>9124</c:v>
                </c:pt>
                <c:pt idx="95">
                  <c:v>9125</c:v>
                </c:pt>
                <c:pt idx="96">
                  <c:v>9150</c:v>
                </c:pt>
                <c:pt idx="97">
                  <c:v>9175</c:v>
                </c:pt>
                <c:pt idx="98">
                  <c:v>9200</c:v>
                </c:pt>
                <c:pt idx="99">
                  <c:v>9250</c:v>
                </c:pt>
                <c:pt idx="100">
                  <c:v>9250</c:v>
                </c:pt>
                <c:pt idx="101">
                  <c:v>9251</c:v>
                </c:pt>
                <c:pt idx="102">
                  <c:v>9259</c:v>
                </c:pt>
                <c:pt idx="103">
                  <c:v>9259</c:v>
                </c:pt>
                <c:pt idx="104">
                  <c:v>9539</c:v>
                </c:pt>
                <c:pt idx="105">
                  <c:v>9547</c:v>
                </c:pt>
                <c:pt idx="106">
                  <c:v>9549</c:v>
                </c:pt>
                <c:pt idx="107">
                  <c:v>9572</c:v>
                </c:pt>
                <c:pt idx="108">
                  <c:v>9573</c:v>
                </c:pt>
                <c:pt idx="109">
                  <c:v>9573</c:v>
                </c:pt>
                <c:pt idx="110">
                  <c:v>9648</c:v>
                </c:pt>
                <c:pt idx="111">
                  <c:v>9945</c:v>
                </c:pt>
                <c:pt idx="112">
                  <c:v>9953</c:v>
                </c:pt>
                <c:pt idx="113">
                  <c:v>9954</c:v>
                </c:pt>
                <c:pt idx="114">
                  <c:v>9954</c:v>
                </c:pt>
                <c:pt idx="115">
                  <c:v>9987</c:v>
                </c:pt>
                <c:pt idx="116">
                  <c:v>9998.5</c:v>
                </c:pt>
                <c:pt idx="117">
                  <c:v>10020</c:v>
                </c:pt>
                <c:pt idx="118">
                  <c:v>10037</c:v>
                </c:pt>
                <c:pt idx="119">
                  <c:v>10054</c:v>
                </c:pt>
                <c:pt idx="120">
                  <c:v>10068</c:v>
                </c:pt>
                <c:pt idx="121">
                  <c:v>10079</c:v>
                </c:pt>
                <c:pt idx="122">
                  <c:v>10096</c:v>
                </c:pt>
                <c:pt idx="123">
                  <c:v>10209</c:v>
                </c:pt>
                <c:pt idx="124">
                  <c:v>10209</c:v>
                </c:pt>
                <c:pt idx="125">
                  <c:v>10317</c:v>
                </c:pt>
                <c:pt idx="126">
                  <c:v>10382</c:v>
                </c:pt>
                <c:pt idx="127">
                  <c:v>10382</c:v>
                </c:pt>
                <c:pt idx="128">
                  <c:v>10401</c:v>
                </c:pt>
                <c:pt idx="129">
                  <c:v>10748</c:v>
                </c:pt>
                <c:pt idx="130">
                  <c:v>10792</c:v>
                </c:pt>
                <c:pt idx="131">
                  <c:v>10833</c:v>
                </c:pt>
                <c:pt idx="132">
                  <c:v>10841</c:v>
                </c:pt>
                <c:pt idx="133">
                  <c:v>10872</c:v>
                </c:pt>
                <c:pt idx="134">
                  <c:v>10883</c:v>
                </c:pt>
                <c:pt idx="135">
                  <c:v>10925</c:v>
                </c:pt>
                <c:pt idx="136">
                  <c:v>10950</c:v>
                </c:pt>
                <c:pt idx="137">
                  <c:v>11188</c:v>
                </c:pt>
                <c:pt idx="138">
                  <c:v>11197</c:v>
                </c:pt>
                <c:pt idx="139">
                  <c:v>11230</c:v>
                </c:pt>
                <c:pt idx="140">
                  <c:v>11247</c:v>
                </c:pt>
                <c:pt idx="141">
                  <c:v>11617</c:v>
                </c:pt>
                <c:pt idx="142">
                  <c:v>11653</c:v>
                </c:pt>
                <c:pt idx="143">
                  <c:v>11670</c:v>
                </c:pt>
                <c:pt idx="144">
                  <c:v>11670</c:v>
                </c:pt>
                <c:pt idx="145">
                  <c:v>11762</c:v>
                </c:pt>
                <c:pt idx="146">
                  <c:v>11779</c:v>
                </c:pt>
                <c:pt idx="147">
                  <c:v>11917</c:v>
                </c:pt>
                <c:pt idx="148">
                  <c:v>11933</c:v>
                </c:pt>
                <c:pt idx="149">
                  <c:v>11958</c:v>
                </c:pt>
                <c:pt idx="150">
                  <c:v>12009</c:v>
                </c:pt>
                <c:pt idx="151">
                  <c:v>12009</c:v>
                </c:pt>
                <c:pt idx="152">
                  <c:v>12018</c:v>
                </c:pt>
                <c:pt idx="153">
                  <c:v>12076</c:v>
                </c:pt>
                <c:pt idx="154">
                  <c:v>12092</c:v>
                </c:pt>
                <c:pt idx="155">
                  <c:v>12093</c:v>
                </c:pt>
                <c:pt idx="156">
                  <c:v>12093</c:v>
                </c:pt>
                <c:pt idx="157">
                  <c:v>12115</c:v>
                </c:pt>
                <c:pt idx="158">
                  <c:v>12415</c:v>
                </c:pt>
                <c:pt idx="159">
                  <c:v>12497</c:v>
                </c:pt>
                <c:pt idx="160">
                  <c:v>12523</c:v>
                </c:pt>
                <c:pt idx="161">
                  <c:v>12565</c:v>
                </c:pt>
                <c:pt idx="162">
                  <c:v>12599</c:v>
                </c:pt>
                <c:pt idx="163">
                  <c:v>12616</c:v>
                </c:pt>
                <c:pt idx="164">
                  <c:v>12897</c:v>
                </c:pt>
                <c:pt idx="165">
                  <c:v>12919</c:v>
                </c:pt>
                <c:pt idx="166">
                  <c:v>12920</c:v>
                </c:pt>
                <c:pt idx="167">
                  <c:v>12922</c:v>
                </c:pt>
                <c:pt idx="168">
                  <c:v>13005</c:v>
                </c:pt>
                <c:pt idx="169">
                  <c:v>13047</c:v>
                </c:pt>
                <c:pt idx="170">
                  <c:v>13227</c:v>
                </c:pt>
                <c:pt idx="171">
                  <c:v>13235</c:v>
                </c:pt>
                <c:pt idx="172">
                  <c:v>13278</c:v>
                </c:pt>
                <c:pt idx="173">
                  <c:v>13320</c:v>
                </c:pt>
                <c:pt idx="174">
                  <c:v>13328</c:v>
                </c:pt>
                <c:pt idx="175">
                  <c:v>13344</c:v>
                </c:pt>
                <c:pt idx="176">
                  <c:v>13345</c:v>
                </c:pt>
                <c:pt idx="177">
                  <c:v>13369</c:v>
                </c:pt>
                <c:pt idx="178">
                  <c:v>13369</c:v>
                </c:pt>
                <c:pt idx="179">
                  <c:v>13394</c:v>
                </c:pt>
                <c:pt idx="180">
                  <c:v>13395</c:v>
                </c:pt>
                <c:pt idx="181">
                  <c:v>13428</c:v>
                </c:pt>
                <c:pt idx="182">
                  <c:v>13734</c:v>
                </c:pt>
                <c:pt idx="183">
                  <c:v>13734</c:v>
                </c:pt>
                <c:pt idx="184">
                  <c:v>13757</c:v>
                </c:pt>
                <c:pt idx="185">
                  <c:v>13759</c:v>
                </c:pt>
                <c:pt idx="186">
                  <c:v>13765</c:v>
                </c:pt>
                <c:pt idx="187">
                  <c:v>13784</c:v>
                </c:pt>
                <c:pt idx="188">
                  <c:v>13792</c:v>
                </c:pt>
                <c:pt idx="189">
                  <c:v>13792</c:v>
                </c:pt>
                <c:pt idx="190">
                  <c:v>13800</c:v>
                </c:pt>
                <c:pt idx="191">
                  <c:v>13800</c:v>
                </c:pt>
                <c:pt idx="192">
                  <c:v>13800</c:v>
                </c:pt>
                <c:pt idx="193">
                  <c:v>13800</c:v>
                </c:pt>
                <c:pt idx="194">
                  <c:v>13800</c:v>
                </c:pt>
                <c:pt idx="195">
                  <c:v>13806</c:v>
                </c:pt>
                <c:pt idx="196">
                  <c:v>13825</c:v>
                </c:pt>
                <c:pt idx="197">
                  <c:v>13859</c:v>
                </c:pt>
                <c:pt idx="198">
                  <c:v>14123</c:v>
                </c:pt>
                <c:pt idx="199">
                  <c:v>14123</c:v>
                </c:pt>
                <c:pt idx="200">
                  <c:v>14190</c:v>
                </c:pt>
                <c:pt idx="201">
                  <c:v>14536</c:v>
                </c:pt>
                <c:pt idx="202">
                  <c:v>14538</c:v>
                </c:pt>
                <c:pt idx="203">
                  <c:v>14593</c:v>
                </c:pt>
                <c:pt idx="204">
                  <c:v>14604</c:v>
                </c:pt>
                <c:pt idx="205">
                  <c:v>14629</c:v>
                </c:pt>
                <c:pt idx="206">
                  <c:v>14629</c:v>
                </c:pt>
                <c:pt idx="207">
                  <c:v>14629</c:v>
                </c:pt>
                <c:pt idx="208">
                  <c:v>14629</c:v>
                </c:pt>
                <c:pt idx="209">
                  <c:v>14629</c:v>
                </c:pt>
                <c:pt idx="210">
                  <c:v>14629</c:v>
                </c:pt>
                <c:pt idx="211">
                  <c:v>14629</c:v>
                </c:pt>
                <c:pt idx="212">
                  <c:v>14644</c:v>
                </c:pt>
                <c:pt idx="213">
                  <c:v>14851</c:v>
                </c:pt>
                <c:pt idx="214">
                  <c:v>14927</c:v>
                </c:pt>
                <c:pt idx="215">
                  <c:v>14935</c:v>
                </c:pt>
                <c:pt idx="216">
                  <c:v>14944</c:v>
                </c:pt>
                <c:pt idx="217">
                  <c:v>14974</c:v>
                </c:pt>
                <c:pt idx="218">
                  <c:v>14977</c:v>
                </c:pt>
                <c:pt idx="219">
                  <c:v>14983</c:v>
                </c:pt>
                <c:pt idx="220">
                  <c:v>15392</c:v>
                </c:pt>
                <c:pt idx="221">
                  <c:v>15397</c:v>
                </c:pt>
                <c:pt idx="222">
                  <c:v>15398</c:v>
                </c:pt>
                <c:pt idx="223">
                  <c:v>15414</c:v>
                </c:pt>
                <c:pt idx="224">
                  <c:v>15425</c:v>
                </c:pt>
                <c:pt idx="225">
                  <c:v>15475</c:v>
                </c:pt>
                <c:pt idx="226">
                  <c:v>15663</c:v>
                </c:pt>
                <c:pt idx="227">
                  <c:v>15781</c:v>
                </c:pt>
                <c:pt idx="228">
                  <c:v>15814</c:v>
                </c:pt>
                <c:pt idx="229">
                  <c:v>15839</c:v>
                </c:pt>
                <c:pt idx="230">
                  <c:v>15839</c:v>
                </c:pt>
                <c:pt idx="231">
                  <c:v>16176</c:v>
                </c:pt>
                <c:pt idx="232">
                  <c:v>16221</c:v>
                </c:pt>
                <c:pt idx="233">
                  <c:v>16229</c:v>
                </c:pt>
                <c:pt idx="234">
                  <c:v>16229</c:v>
                </c:pt>
                <c:pt idx="235">
                  <c:v>16262</c:v>
                </c:pt>
                <c:pt idx="236">
                  <c:v>16270</c:v>
                </c:pt>
                <c:pt idx="237">
                  <c:v>16320</c:v>
                </c:pt>
                <c:pt idx="238">
                  <c:v>16337</c:v>
                </c:pt>
                <c:pt idx="239">
                  <c:v>16592</c:v>
                </c:pt>
                <c:pt idx="240">
                  <c:v>16635</c:v>
                </c:pt>
                <c:pt idx="241">
                  <c:v>16635</c:v>
                </c:pt>
                <c:pt idx="242">
                  <c:v>16643</c:v>
                </c:pt>
                <c:pt idx="243">
                  <c:v>16660</c:v>
                </c:pt>
                <c:pt idx="244">
                  <c:v>16701</c:v>
                </c:pt>
                <c:pt idx="245">
                  <c:v>16898</c:v>
                </c:pt>
                <c:pt idx="246">
                  <c:v>17046</c:v>
                </c:pt>
                <c:pt idx="247">
                  <c:v>17073</c:v>
                </c:pt>
                <c:pt idx="248">
                  <c:v>17074</c:v>
                </c:pt>
                <c:pt idx="249">
                  <c:v>17107</c:v>
                </c:pt>
                <c:pt idx="250">
                  <c:v>17141</c:v>
                </c:pt>
                <c:pt idx="251">
                  <c:v>17147</c:v>
                </c:pt>
                <c:pt idx="252">
                  <c:v>17149</c:v>
                </c:pt>
                <c:pt idx="253">
                  <c:v>17453</c:v>
                </c:pt>
                <c:pt idx="254">
                  <c:v>17462</c:v>
                </c:pt>
                <c:pt idx="255">
                  <c:v>17480</c:v>
                </c:pt>
                <c:pt idx="256">
                  <c:v>17497</c:v>
                </c:pt>
                <c:pt idx="257">
                  <c:v>17589</c:v>
                </c:pt>
                <c:pt idx="258">
                  <c:v>17801</c:v>
                </c:pt>
                <c:pt idx="259">
                  <c:v>17828</c:v>
                </c:pt>
                <c:pt idx="260">
                  <c:v>17862</c:v>
                </c:pt>
                <c:pt idx="261">
                  <c:v>17862</c:v>
                </c:pt>
                <c:pt idx="262">
                  <c:v>17883</c:v>
                </c:pt>
                <c:pt idx="263">
                  <c:v>17884</c:v>
                </c:pt>
                <c:pt idx="264">
                  <c:v>17928</c:v>
                </c:pt>
                <c:pt idx="265">
                  <c:v>17936</c:v>
                </c:pt>
                <c:pt idx="266">
                  <c:v>17951</c:v>
                </c:pt>
                <c:pt idx="267">
                  <c:v>17953</c:v>
                </c:pt>
                <c:pt idx="268">
                  <c:v>17959</c:v>
                </c:pt>
                <c:pt idx="269">
                  <c:v>18232</c:v>
                </c:pt>
                <c:pt idx="270">
                  <c:v>18259</c:v>
                </c:pt>
                <c:pt idx="271">
                  <c:v>18299</c:v>
                </c:pt>
                <c:pt idx="272">
                  <c:v>18384</c:v>
                </c:pt>
                <c:pt idx="273">
                  <c:v>18390</c:v>
                </c:pt>
                <c:pt idx="274">
                  <c:v>18426</c:v>
                </c:pt>
                <c:pt idx="275">
                  <c:v>18629</c:v>
                </c:pt>
                <c:pt idx="276">
                  <c:v>18647</c:v>
                </c:pt>
                <c:pt idx="277">
                  <c:v>18696</c:v>
                </c:pt>
                <c:pt idx="278">
                  <c:v>18723</c:v>
                </c:pt>
                <c:pt idx="279">
                  <c:v>18762</c:v>
                </c:pt>
                <c:pt idx="280">
                  <c:v>18807</c:v>
                </c:pt>
                <c:pt idx="281">
                  <c:v>18815</c:v>
                </c:pt>
                <c:pt idx="282">
                  <c:v>18840</c:v>
                </c:pt>
                <c:pt idx="283">
                  <c:v>19012</c:v>
                </c:pt>
                <c:pt idx="284">
                  <c:v>19094</c:v>
                </c:pt>
                <c:pt idx="285">
                  <c:v>19160</c:v>
                </c:pt>
                <c:pt idx="286">
                  <c:v>19451</c:v>
                </c:pt>
                <c:pt idx="287">
                  <c:v>19492</c:v>
                </c:pt>
                <c:pt idx="288">
                  <c:v>19505</c:v>
                </c:pt>
                <c:pt idx="289">
                  <c:v>19542</c:v>
                </c:pt>
                <c:pt idx="290">
                  <c:v>19633</c:v>
                </c:pt>
                <c:pt idx="291">
                  <c:v>19667</c:v>
                </c:pt>
                <c:pt idx="292">
                  <c:v>19875</c:v>
                </c:pt>
                <c:pt idx="293">
                  <c:v>19932</c:v>
                </c:pt>
                <c:pt idx="294">
                  <c:v>19940</c:v>
                </c:pt>
                <c:pt idx="295">
                  <c:v>19941</c:v>
                </c:pt>
                <c:pt idx="296">
                  <c:v>19975</c:v>
                </c:pt>
                <c:pt idx="297">
                  <c:v>20031</c:v>
                </c:pt>
                <c:pt idx="298">
                  <c:v>20263</c:v>
                </c:pt>
                <c:pt idx="299">
                  <c:v>20364</c:v>
                </c:pt>
                <c:pt idx="300">
                  <c:v>20370</c:v>
                </c:pt>
                <c:pt idx="301">
                  <c:v>20437</c:v>
                </c:pt>
                <c:pt idx="302">
                  <c:v>20698.5</c:v>
                </c:pt>
                <c:pt idx="303">
                  <c:v>20711</c:v>
                </c:pt>
                <c:pt idx="304">
                  <c:v>20787</c:v>
                </c:pt>
                <c:pt idx="305">
                  <c:v>20804</c:v>
                </c:pt>
                <c:pt idx="306">
                  <c:v>20804</c:v>
                </c:pt>
                <c:pt idx="307">
                  <c:v>20971</c:v>
                </c:pt>
                <c:pt idx="308">
                  <c:v>21179</c:v>
                </c:pt>
                <c:pt idx="309">
                  <c:v>21179</c:v>
                </c:pt>
                <c:pt idx="310">
                  <c:v>21266</c:v>
                </c:pt>
                <c:pt idx="311">
                  <c:v>21277</c:v>
                </c:pt>
                <c:pt idx="312">
                  <c:v>21515</c:v>
                </c:pt>
                <c:pt idx="313">
                  <c:v>21633</c:v>
                </c:pt>
                <c:pt idx="314">
                  <c:v>21658</c:v>
                </c:pt>
                <c:pt idx="315">
                  <c:v>21699</c:v>
                </c:pt>
                <c:pt idx="316">
                  <c:v>21921</c:v>
                </c:pt>
                <c:pt idx="317">
                  <c:v>21949</c:v>
                </c:pt>
                <c:pt idx="318">
                  <c:v>21953</c:v>
                </c:pt>
                <c:pt idx="319">
                  <c:v>22020</c:v>
                </c:pt>
                <c:pt idx="320">
                  <c:v>22070</c:v>
                </c:pt>
                <c:pt idx="321">
                  <c:v>22543.5</c:v>
                </c:pt>
                <c:pt idx="322">
                  <c:v>22792</c:v>
                </c:pt>
                <c:pt idx="323">
                  <c:v>22804.5</c:v>
                </c:pt>
                <c:pt idx="324">
                  <c:v>22821.5</c:v>
                </c:pt>
                <c:pt idx="325">
                  <c:v>22833</c:v>
                </c:pt>
                <c:pt idx="326">
                  <c:v>22835</c:v>
                </c:pt>
                <c:pt idx="327">
                  <c:v>22843</c:v>
                </c:pt>
                <c:pt idx="328">
                  <c:v>22843</c:v>
                </c:pt>
                <c:pt idx="329">
                  <c:v>22848</c:v>
                </c:pt>
                <c:pt idx="330">
                  <c:v>22868</c:v>
                </c:pt>
                <c:pt idx="331">
                  <c:v>22870.5</c:v>
                </c:pt>
                <c:pt idx="332">
                  <c:v>23151.5</c:v>
                </c:pt>
                <c:pt idx="333">
                  <c:v>23246</c:v>
                </c:pt>
                <c:pt idx="334">
                  <c:v>23253.5</c:v>
                </c:pt>
                <c:pt idx="335">
                  <c:v>23274</c:v>
                </c:pt>
                <c:pt idx="336">
                  <c:v>23287</c:v>
                </c:pt>
                <c:pt idx="337">
                  <c:v>23289</c:v>
                </c:pt>
                <c:pt idx="338">
                  <c:v>23291</c:v>
                </c:pt>
                <c:pt idx="339">
                  <c:v>23307</c:v>
                </c:pt>
                <c:pt idx="340">
                  <c:v>23646</c:v>
                </c:pt>
                <c:pt idx="341">
                  <c:v>23661</c:v>
                </c:pt>
                <c:pt idx="342">
                  <c:v>23676</c:v>
                </c:pt>
                <c:pt idx="343">
                  <c:v>23694</c:v>
                </c:pt>
                <c:pt idx="344">
                  <c:v>23700.5</c:v>
                </c:pt>
                <c:pt idx="345">
                  <c:v>24025</c:v>
                </c:pt>
                <c:pt idx="346">
                  <c:v>24089.5</c:v>
                </c:pt>
                <c:pt idx="347">
                  <c:v>24102</c:v>
                </c:pt>
                <c:pt idx="348">
                  <c:v>24483</c:v>
                </c:pt>
                <c:pt idx="349">
                  <c:v>24488</c:v>
                </c:pt>
                <c:pt idx="350">
                  <c:v>24872</c:v>
                </c:pt>
                <c:pt idx="351">
                  <c:v>24894</c:v>
                </c:pt>
                <c:pt idx="352">
                  <c:v>24931</c:v>
                </c:pt>
                <c:pt idx="353">
                  <c:v>24945</c:v>
                </c:pt>
                <c:pt idx="354">
                  <c:v>24945</c:v>
                </c:pt>
                <c:pt idx="355">
                  <c:v>25306</c:v>
                </c:pt>
                <c:pt idx="356">
                  <c:v>25338</c:v>
                </c:pt>
                <c:pt idx="357">
                  <c:v>25379</c:v>
                </c:pt>
                <c:pt idx="358">
                  <c:v>25393</c:v>
                </c:pt>
                <c:pt idx="359">
                  <c:v>25788.5</c:v>
                </c:pt>
                <c:pt idx="360">
                  <c:v>26149</c:v>
                </c:pt>
                <c:pt idx="361">
                  <c:v>26157</c:v>
                </c:pt>
                <c:pt idx="362">
                  <c:v>26158</c:v>
                </c:pt>
                <c:pt idx="363">
                  <c:v>26178.5</c:v>
                </c:pt>
                <c:pt idx="364">
                  <c:v>26183</c:v>
                </c:pt>
                <c:pt idx="365">
                  <c:v>26183</c:v>
                </c:pt>
                <c:pt idx="366">
                  <c:v>26199</c:v>
                </c:pt>
                <c:pt idx="367">
                  <c:v>26199</c:v>
                </c:pt>
                <c:pt idx="368">
                  <c:v>26207</c:v>
                </c:pt>
                <c:pt idx="369">
                  <c:v>26247</c:v>
                </c:pt>
                <c:pt idx="370">
                  <c:v>26589</c:v>
                </c:pt>
                <c:pt idx="371">
                  <c:v>26695</c:v>
                </c:pt>
                <c:pt idx="372">
                  <c:v>27004</c:v>
                </c:pt>
                <c:pt idx="373">
                  <c:v>27076</c:v>
                </c:pt>
                <c:pt idx="374">
                  <c:v>27120</c:v>
                </c:pt>
                <c:pt idx="375">
                  <c:v>27120</c:v>
                </c:pt>
                <c:pt idx="376">
                  <c:v>27364</c:v>
                </c:pt>
                <c:pt idx="377">
                  <c:v>27408</c:v>
                </c:pt>
                <c:pt idx="378">
                  <c:v>27417</c:v>
                </c:pt>
                <c:pt idx="379">
                  <c:v>27490</c:v>
                </c:pt>
                <c:pt idx="380">
                  <c:v>27490</c:v>
                </c:pt>
                <c:pt idx="381">
                  <c:v>27490</c:v>
                </c:pt>
                <c:pt idx="382">
                  <c:v>27491</c:v>
                </c:pt>
                <c:pt idx="383">
                  <c:v>27491</c:v>
                </c:pt>
                <c:pt idx="384">
                  <c:v>27491</c:v>
                </c:pt>
                <c:pt idx="385">
                  <c:v>27524</c:v>
                </c:pt>
                <c:pt idx="386">
                  <c:v>27540</c:v>
                </c:pt>
                <c:pt idx="387">
                  <c:v>27821</c:v>
                </c:pt>
                <c:pt idx="388">
                  <c:v>27831</c:v>
                </c:pt>
                <c:pt idx="389">
                  <c:v>27905</c:v>
                </c:pt>
                <c:pt idx="390">
                  <c:v>28294</c:v>
                </c:pt>
                <c:pt idx="391">
                  <c:v>28313</c:v>
                </c:pt>
                <c:pt idx="392">
                  <c:v>28336</c:v>
                </c:pt>
                <c:pt idx="393">
                  <c:v>28647</c:v>
                </c:pt>
                <c:pt idx="394">
                  <c:v>28710</c:v>
                </c:pt>
                <c:pt idx="395">
                  <c:v>28727</c:v>
                </c:pt>
                <c:pt idx="396">
                  <c:v>28949</c:v>
                </c:pt>
                <c:pt idx="397">
                  <c:v>29064.5</c:v>
                </c:pt>
                <c:pt idx="398">
                  <c:v>29140</c:v>
                </c:pt>
                <c:pt idx="399">
                  <c:v>29150</c:v>
                </c:pt>
                <c:pt idx="400">
                  <c:v>29425</c:v>
                </c:pt>
                <c:pt idx="401">
                  <c:v>29470</c:v>
                </c:pt>
                <c:pt idx="402">
                  <c:v>29598</c:v>
                </c:pt>
              </c:numCache>
            </c:numRef>
          </c:xVal>
          <c:yVal>
            <c:numRef>
              <c:f>Active!$M$21:$M$4006</c:f>
              <c:numCache>
                <c:formatCode>General</c:formatCode>
                <c:ptCount val="3986"/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7F01-4BEC-AB4B-BE39F9122DF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Active!$F$21:$F$4006</c:f>
              <c:numCache>
                <c:formatCode>General</c:formatCode>
                <c:ptCount val="3986"/>
                <c:pt idx="0">
                  <c:v>-9184</c:v>
                </c:pt>
                <c:pt idx="1">
                  <c:v>-7519</c:v>
                </c:pt>
                <c:pt idx="2">
                  <c:v>-7502</c:v>
                </c:pt>
                <c:pt idx="3">
                  <c:v>-7401</c:v>
                </c:pt>
                <c:pt idx="4">
                  <c:v>-7121</c:v>
                </c:pt>
                <c:pt idx="5">
                  <c:v>-7053</c:v>
                </c:pt>
                <c:pt idx="6">
                  <c:v>-7039</c:v>
                </c:pt>
                <c:pt idx="7">
                  <c:v>-7020</c:v>
                </c:pt>
                <c:pt idx="8">
                  <c:v>-6993</c:v>
                </c:pt>
                <c:pt idx="9">
                  <c:v>-6986</c:v>
                </c:pt>
                <c:pt idx="10">
                  <c:v>-6969</c:v>
                </c:pt>
                <c:pt idx="11">
                  <c:v>-6968</c:v>
                </c:pt>
                <c:pt idx="12">
                  <c:v>-6953</c:v>
                </c:pt>
                <c:pt idx="13">
                  <c:v>-6928</c:v>
                </c:pt>
                <c:pt idx="14">
                  <c:v>-6715</c:v>
                </c:pt>
                <c:pt idx="15">
                  <c:v>-6690</c:v>
                </c:pt>
                <c:pt idx="16">
                  <c:v>-6663</c:v>
                </c:pt>
                <c:pt idx="17">
                  <c:v>-6662</c:v>
                </c:pt>
                <c:pt idx="18">
                  <c:v>-6646</c:v>
                </c:pt>
                <c:pt idx="19">
                  <c:v>-6622</c:v>
                </c:pt>
                <c:pt idx="20">
                  <c:v>-6614</c:v>
                </c:pt>
                <c:pt idx="21">
                  <c:v>-6589</c:v>
                </c:pt>
                <c:pt idx="22">
                  <c:v>-5742</c:v>
                </c:pt>
                <c:pt idx="23">
                  <c:v>-5402</c:v>
                </c:pt>
                <c:pt idx="24">
                  <c:v>-4067</c:v>
                </c:pt>
                <c:pt idx="25">
                  <c:v>-3288</c:v>
                </c:pt>
                <c:pt idx="26">
                  <c:v>-3265</c:v>
                </c:pt>
                <c:pt idx="27">
                  <c:v>-3256</c:v>
                </c:pt>
                <c:pt idx="28">
                  <c:v>-804</c:v>
                </c:pt>
                <c:pt idx="29">
                  <c:v>-788</c:v>
                </c:pt>
                <c:pt idx="30">
                  <c:v>-779</c:v>
                </c:pt>
                <c:pt idx="31">
                  <c:v>-448</c:v>
                </c:pt>
                <c:pt idx="32">
                  <c:v>-422</c:v>
                </c:pt>
                <c:pt idx="33">
                  <c:v>-381</c:v>
                </c:pt>
                <c:pt idx="34">
                  <c:v>0</c:v>
                </c:pt>
                <c:pt idx="35">
                  <c:v>0</c:v>
                </c:pt>
                <c:pt idx="36">
                  <c:v>50</c:v>
                </c:pt>
                <c:pt idx="37">
                  <c:v>406</c:v>
                </c:pt>
                <c:pt idx="38">
                  <c:v>406</c:v>
                </c:pt>
                <c:pt idx="39">
                  <c:v>454</c:v>
                </c:pt>
                <c:pt idx="40">
                  <c:v>531</c:v>
                </c:pt>
                <c:pt idx="41">
                  <c:v>826</c:v>
                </c:pt>
                <c:pt idx="42">
                  <c:v>1235</c:v>
                </c:pt>
                <c:pt idx="43">
                  <c:v>1615</c:v>
                </c:pt>
                <c:pt idx="44">
                  <c:v>1667</c:v>
                </c:pt>
                <c:pt idx="45">
                  <c:v>2046</c:v>
                </c:pt>
                <c:pt idx="46">
                  <c:v>2080</c:v>
                </c:pt>
                <c:pt idx="47">
                  <c:v>2519</c:v>
                </c:pt>
                <c:pt idx="48">
                  <c:v>2578</c:v>
                </c:pt>
                <c:pt idx="49">
                  <c:v>2645</c:v>
                </c:pt>
                <c:pt idx="50">
                  <c:v>2984</c:v>
                </c:pt>
                <c:pt idx="51">
                  <c:v>7161</c:v>
                </c:pt>
                <c:pt idx="52">
                  <c:v>7170</c:v>
                </c:pt>
                <c:pt idx="53">
                  <c:v>7178</c:v>
                </c:pt>
                <c:pt idx="54">
                  <c:v>7245</c:v>
                </c:pt>
                <c:pt idx="55">
                  <c:v>7484</c:v>
                </c:pt>
                <c:pt idx="56">
                  <c:v>7485</c:v>
                </c:pt>
                <c:pt idx="57">
                  <c:v>7485</c:v>
                </c:pt>
                <c:pt idx="58">
                  <c:v>7517</c:v>
                </c:pt>
                <c:pt idx="59">
                  <c:v>7517</c:v>
                </c:pt>
                <c:pt idx="60">
                  <c:v>7534</c:v>
                </c:pt>
                <c:pt idx="61">
                  <c:v>7534</c:v>
                </c:pt>
                <c:pt idx="62">
                  <c:v>7534</c:v>
                </c:pt>
                <c:pt idx="63">
                  <c:v>7848</c:v>
                </c:pt>
                <c:pt idx="64">
                  <c:v>7857</c:v>
                </c:pt>
                <c:pt idx="65">
                  <c:v>7874</c:v>
                </c:pt>
                <c:pt idx="66">
                  <c:v>7907</c:v>
                </c:pt>
                <c:pt idx="67">
                  <c:v>7907</c:v>
                </c:pt>
                <c:pt idx="68">
                  <c:v>7907</c:v>
                </c:pt>
                <c:pt idx="69">
                  <c:v>7957</c:v>
                </c:pt>
                <c:pt idx="70">
                  <c:v>7957</c:v>
                </c:pt>
                <c:pt idx="71">
                  <c:v>7965</c:v>
                </c:pt>
                <c:pt idx="72">
                  <c:v>7965</c:v>
                </c:pt>
                <c:pt idx="73">
                  <c:v>7990</c:v>
                </c:pt>
                <c:pt idx="74">
                  <c:v>7990</c:v>
                </c:pt>
                <c:pt idx="75">
                  <c:v>7990</c:v>
                </c:pt>
                <c:pt idx="76">
                  <c:v>7990</c:v>
                </c:pt>
                <c:pt idx="77">
                  <c:v>8015</c:v>
                </c:pt>
                <c:pt idx="78">
                  <c:v>8015</c:v>
                </c:pt>
                <c:pt idx="79">
                  <c:v>8254</c:v>
                </c:pt>
                <c:pt idx="80">
                  <c:v>8363</c:v>
                </c:pt>
                <c:pt idx="81">
                  <c:v>8413</c:v>
                </c:pt>
                <c:pt idx="82">
                  <c:v>8522</c:v>
                </c:pt>
                <c:pt idx="83">
                  <c:v>8693</c:v>
                </c:pt>
                <c:pt idx="84">
                  <c:v>8694</c:v>
                </c:pt>
                <c:pt idx="85">
                  <c:v>8718</c:v>
                </c:pt>
                <c:pt idx="86">
                  <c:v>8736</c:v>
                </c:pt>
                <c:pt idx="87">
                  <c:v>8761</c:v>
                </c:pt>
                <c:pt idx="88">
                  <c:v>8786</c:v>
                </c:pt>
                <c:pt idx="89">
                  <c:v>8827</c:v>
                </c:pt>
                <c:pt idx="90">
                  <c:v>8827</c:v>
                </c:pt>
                <c:pt idx="91">
                  <c:v>8836</c:v>
                </c:pt>
                <c:pt idx="92">
                  <c:v>9091</c:v>
                </c:pt>
                <c:pt idx="93">
                  <c:v>9099</c:v>
                </c:pt>
                <c:pt idx="94">
                  <c:v>9124</c:v>
                </c:pt>
                <c:pt idx="95">
                  <c:v>9125</c:v>
                </c:pt>
                <c:pt idx="96">
                  <c:v>9150</c:v>
                </c:pt>
                <c:pt idx="97">
                  <c:v>9175</c:v>
                </c:pt>
                <c:pt idx="98">
                  <c:v>9200</c:v>
                </c:pt>
                <c:pt idx="99">
                  <c:v>9250</c:v>
                </c:pt>
                <c:pt idx="100">
                  <c:v>9250</c:v>
                </c:pt>
                <c:pt idx="101">
                  <c:v>9251</c:v>
                </c:pt>
                <c:pt idx="102">
                  <c:v>9259</c:v>
                </c:pt>
                <c:pt idx="103">
                  <c:v>9259</c:v>
                </c:pt>
                <c:pt idx="104">
                  <c:v>9539</c:v>
                </c:pt>
                <c:pt idx="105">
                  <c:v>9547</c:v>
                </c:pt>
                <c:pt idx="106">
                  <c:v>9549</c:v>
                </c:pt>
                <c:pt idx="107">
                  <c:v>9572</c:v>
                </c:pt>
                <c:pt idx="108">
                  <c:v>9573</c:v>
                </c:pt>
                <c:pt idx="109">
                  <c:v>9573</c:v>
                </c:pt>
                <c:pt idx="110">
                  <c:v>9648</c:v>
                </c:pt>
                <c:pt idx="111">
                  <c:v>9945</c:v>
                </c:pt>
                <c:pt idx="112">
                  <c:v>9953</c:v>
                </c:pt>
                <c:pt idx="113">
                  <c:v>9954</c:v>
                </c:pt>
                <c:pt idx="114">
                  <c:v>9954</c:v>
                </c:pt>
                <c:pt idx="115">
                  <c:v>9987</c:v>
                </c:pt>
                <c:pt idx="116">
                  <c:v>9998.5</c:v>
                </c:pt>
                <c:pt idx="117">
                  <c:v>10020</c:v>
                </c:pt>
                <c:pt idx="118">
                  <c:v>10037</c:v>
                </c:pt>
                <c:pt idx="119">
                  <c:v>10054</c:v>
                </c:pt>
                <c:pt idx="120">
                  <c:v>10068</c:v>
                </c:pt>
                <c:pt idx="121">
                  <c:v>10079</c:v>
                </c:pt>
                <c:pt idx="122">
                  <c:v>10096</c:v>
                </c:pt>
                <c:pt idx="123">
                  <c:v>10209</c:v>
                </c:pt>
                <c:pt idx="124">
                  <c:v>10209</c:v>
                </c:pt>
                <c:pt idx="125">
                  <c:v>10317</c:v>
                </c:pt>
                <c:pt idx="126">
                  <c:v>10382</c:v>
                </c:pt>
                <c:pt idx="127">
                  <c:v>10382</c:v>
                </c:pt>
                <c:pt idx="128">
                  <c:v>10401</c:v>
                </c:pt>
                <c:pt idx="129">
                  <c:v>10748</c:v>
                </c:pt>
                <c:pt idx="130">
                  <c:v>10792</c:v>
                </c:pt>
                <c:pt idx="131">
                  <c:v>10833</c:v>
                </c:pt>
                <c:pt idx="132">
                  <c:v>10841</c:v>
                </c:pt>
                <c:pt idx="133">
                  <c:v>10872</c:v>
                </c:pt>
                <c:pt idx="134">
                  <c:v>10883</c:v>
                </c:pt>
                <c:pt idx="135">
                  <c:v>10925</c:v>
                </c:pt>
                <c:pt idx="136">
                  <c:v>10950</c:v>
                </c:pt>
                <c:pt idx="137">
                  <c:v>11188</c:v>
                </c:pt>
                <c:pt idx="138">
                  <c:v>11197</c:v>
                </c:pt>
                <c:pt idx="139">
                  <c:v>11230</c:v>
                </c:pt>
                <c:pt idx="140">
                  <c:v>11247</c:v>
                </c:pt>
                <c:pt idx="141">
                  <c:v>11617</c:v>
                </c:pt>
                <c:pt idx="142">
                  <c:v>11653</c:v>
                </c:pt>
                <c:pt idx="143">
                  <c:v>11670</c:v>
                </c:pt>
                <c:pt idx="144">
                  <c:v>11670</c:v>
                </c:pt>
                <c:pt idx="145">
                  <c:v>11762</c:v>
                </c:pt>
                <c:pt idx="146">
                  <c:v>11779</c:v>
                </c:pt>
                <c:pt idx="147">
                  <c:v>11917</c:v>
                </c:pt>
                <c:pt idx="148">
                  <c:v>11933</c:v>
                </c:pt>
                <c:pt idx="149">
                  <c:v>11958</c:v>
                </c:pt>
                <c:pt idx="150">
                  <c:v>12009</c:v>
                </c:pt>
                <c:pt idx="151">
                  <c:v>12009</c:v>
                </c:pt>
                <c:pt idx="152">
                  <c:v>12018</c:v>
                </c:pt>
                <c:pt idx="153">
                  <c:v>12076</c:v>
                </c:pt>
                <c:pt idx="154">
                  <c:v>12092</c:v>
                </c:pt>
                <c:pt idx="155">
                  <c:v>12093</c:v>
                </c:pt>
                <c:pt idx="156">
                  <c:v>12093</c:v>
                </c:pt>
                <c:pt idx="157">
                  <c:v>12115</c:v>
                </c:pt>
                <c:pt idx="158">
                  <c:v>12415</c:v>
                </c:pt>
                <c:pt idx="159">
                  <c:v>12497</c:v>
                </c:pt>
                <c:pt idx="160">
                  <c:v>12523</c:v>
                </c:pt>
                <c:pt idx="161">
                  <c:v>12565</c:v>
                </c:pt>
                <c:pt idx="162">
                  <c:v>12599</c:v>
                </c:pt>
                <c:pt idx="163">
                  <c:v>12616</c:v>
                </c:pt>
                <c:pt idx="164">
                  <c:v>12897</c:v>
                </c:pt>
                <c:pt idx="165">
                  <c:v>12919</c:v>
                </c:pt>
                <c:pt idx="166">
                  <c:v>12920</c:v>
                </c:pt>
                <c:pt idx="167">
                  <c:v>12922</c:v>
                </c:pt>
                <c:pt idx="168">
                  <c:v>13005</c:v>
                </c:pt>
                <c:pt idx="169">
                  <c:v>13047</c:v>
                </c:pt>
                <c:pt idx="170">
                  <c:v>13227</c:v>
                </c:pt>
                <c:pt idx="171">
                  <c:v>13235</c:v>
                </c:pt>
                <c:pt idx="172">
                  <c:v>13278</c:v>
                </c:pt>
                <c:pt idx="173">
                  <c:v>13320</c:v>
                </c:pt>
                <c:pt idx="174">
                  <c:v>13328</c:v>
                </c:pt>
                <c:pt idx="175">
                  <c:v>13344</c:v>
                </c:pt>
                <c:pt idx="176">
                  <c:v>13345</c:v>
                </c:pt>
                <c:pt idx="177">
                  <c:v>13369</c:v>
                </c:pt>
                <c:pt idx="178">
                  <c:v>13369</c:v>
                </c:pt>
                <c:pt idx="179">
                  <c:v>13394</c:v>
                </c:pt>
                <c:pt idx="180">
                  <c:v>13395</c:v>
                </c:pt>
                <c:pt idx="181">
                  <c:v>13428</c:v>
                </c:pt>
                <c:pt idx="182">
                  <c:v>13734</c:v>
                </c:pt>
                <c:pt idx="183">
                  <c:v>13734</c:v>
                </c:pt>
                <c:pt idx="184">
                  <c:v>13757</c:v>
                </c:pt>
                <c:pt idx="185">
                  <c:v>13759</c:v>
                </c:pt>
                <c:pt idx="186">
                  <c:v>13765</c:v>
                </c:pt>
                <c:pt idx="187">
                  <c:v>13784</c:v>
                </c:pt>
                <c:pt idx="188">
                  <c:v>13792</c:v>
                </c:pt>
                <c:pt idx="189">
                  <c:v>13792</c:v>
                </c:pt>
                <c:pt idx="190">
                  <c:v>13800</c:v>
                </c:pt>
                <c:pt idx="191">
                  <c:v>13800</c:v>
                </c:pt>
                <c:pt idx="192">
                  <c:v>13800</c:v>
                </c:pt>
                <c:pt idx="193">
                  <c:v>13800</c:v>
                </c:pt>
                <c:pt idx="194">
                  <c:v>13800</c:v>
                </c:pt>
                <c:pt idx="195">
                  <c:v>13806</c:v>
                </c:pt>
                <c:pt idx="196">
                  <c:v>13825</c:v>
                </c:pt>
                <c:pt idx="197">
                  <c:v>13859</c:v>
                </c:pt>
                <c:pt idx="198">
                  <c:v>14123</c:v>
                </c:pt>
                <c:pt idx="199">
                  <c:v>14123</c:v>
                </c:pt>
                <c:pt idx="200">
                  <c:v>14190</c:v>
                </c:pt>
                <c:pt idx="201">
                  <c:v>14536</c:v>
                </c:pt>
                <c:pt idx="202">
                  <c:v>14538</c:v>
                </c:pt>
                <c:pt idx="203">
                  <c:v>14593</c:v>
                </c:pt>
                <c:pt idx="204">
                  <c:v>14604</c:v>
                </c:pt>
                <c:pt idx="205">
                  <c:v>14629</c:v>
                </c:pt>
                <c:pt idx="206">
                  <c:v>14629</c:v>
                </c:pt>
                <c:pt idx="207">
                  <c:v>14629</c:v>
                </c:pt>
                <c:pt idx="208">
                  <c:v>14629</c:v>
                </c:pt>
                <c:pt idx="209">
                  <c:v>14629</c:v>
                </c:pt>
                <c:pt idx="210">
                  <c:v>14629</c:v>
                </c:pt>
                <c:pt idx="211">
                  <c:v>14629</c:v>
                </c:pt>
                <c:pt idx="212">
                  <c:v>14644</c:v>
                </c:pt>
                <c:pt idx="213">
                  <c:v>14851</c:v>
                </c:pt>
                <c:pt idx="214">
                  <c:v>14927</c:v>
                </c:pt>
                <c:pt idx="215">
                  <c:v>14935</c:v>
                </c:pt>
                <c:pt idx="216">
                  <c:v>14944</c:v>
                </c:pt>
                <c:pt idx="217">
                  <c:v>14974</c:v>
                </c:pt>
                <c:pt idx="218">
                  <c:v>14977</c:v>
                </c:pt>
                <c:pt idx="219">
                  <c:v>14983</c:v>
                </c:pt>
                <c:pt idx="220">
                  <c:v>15392</c:v>
                </c:pt>
                <c:pt idx="221">
                  <c:v>15397</c:v>
                </c:pt>
                <c:pt idx="222">
                  <c:v>15398</c:v>
                </c:pt>
                <c:pt idx="223">
                  <c:v>15414</c:v>
                </c:pt>
                <c:pt idx="224">
                  <c:v>15425</c:v>
                </c:pt>
                <c:pt idx="225">
                  <c:v>15475</c:v>
                </c:pt>
                <c:pt idx="226">
                  <c:v>15663</c:v>
                </c:pt>
                <c:pt idx="227">
                  <c:v>15781</c:v>
                </c:pt>
                <c:pt idx="228">
                  <c:v>15814</c:v>
                </c:pt>
                <c:pt idx="229">
                  <c:v>15839</c:v>
                </c:pt>
                <c:pt idx="230">
                  <c:v>15839</c:v>
                </c:pt>
                <c:pt idx="231">
                  <c:v>16176</c:v>
                </c:pt>
                <c:pt idx="232">
                  <c:v>16221</c:v>
                </c:pt>
                <c:pt idx="233">
                  <c:v>16229</c:v>
                </c:pt>
                <c:pt idx="234">
                  <c:v>16229</c:v>
                </c:pt>
                <c:pt idx="235">
                  <c:v>16262</c:v>
                </c:pt>
                <c:pt idx="236">
                  <c:v>16270</c:v>
                </c:pt>
                <c:pt idx="237">
                  <c:v>16320</c:v>
                </c:pt>
                <c:pt idx="238">
                  <c:v>16337</c:v>
                </c:pt>
                <c:pt idx="239">
                  <c:v>16592</c:v>
                </c:pt>
                <c:pt idx="240">
                  <c:v>16635</c:v>
                </c:pt>
                <c:pt idx="241">
                  <c:v>16635</c:v>
                </c:pt>
                <c:pt idx="242">
                  <c:v>16643</c:v>
                </c:pt>
                <c:pt idx="243">
                  <c:v>16660</c:v>
                </c:pt>
                <c:pt idx="244">
                  <c:v>16701</c:v>
                </c:pt>
                <c:pt idx="245">
                  <c:v>16898</c:v>
                </c:pt>
                <c:pt idx="246">
                  <c:v>17046</c:v>
                </c:pt>
                <c:pt idx="247">
                  <c:v>17073</c:v>
                </c:pt>
                <c:pt idx="248">
                  <c:v>17074</c:v>
                </c:pt>
                <c:pt idx="249">
                  <c:v>17107</c:v>
                </c:pt>
                <c:pt idx="250">
                  <c:v>17141</c:v>
                </c:pt>
                <c:pt idx="251">
                  <c:v>17147</c:v>
                </c:pt>
                <c:pt idx="252">
                  <c:v>17149</c:v>
                </c:pt>
                <c:pt idx="253">
                  <c:v>17453</c:v>
                </c:pt>
                <c:pt idx="254">
                  <c:v>17462</c:v>
                </c:pt>
                <c:pt idx="255">
                  <c:v>17480</c:v>
                </c:pt>
                <c:pt idx="256">
                  <c:v>17497</c:v>
                </c:pt>
                <c:pt idx="257">
                  <c:v>17589</c:v>
                </c:pt>
                <c:pt idx="258">
                  <c:v>17801</c:v>
                </c:pt>
                <c:pt idx="259">
                  <c:v>17828</c:v>
                </c:pt>
                <c:pt idx="260">
                  <c:v>17862</c:v>
                </c:pt>
                <c:pt idx="261">
                  <c:v>17862</c:v>
                </c:pt>
                <c:pt idx="262">
                  <c:v>17883</c:v>
                </c:pt>
                <c:pt idx="263">
                  <c:v>17884</c:v>
                </c:pt>
                <c:pt idx="264">
                  <c:v>17928</c:v>
                </c:pt>
                <c:pt idx="265">
                  <c:v>17936</c:v>
                </c:pt>
                <c:pt idx="266">
                  <c:v>17951</c:v>
                </c:pt>
                <c:pt idx="267">
                  <c:v>17953</c:v>
                </c:pt>
                <c:pt idx="268">
                  <c:v>17959</c:v>
                </c:pt>
                <c:pt idx="269">
                  <c:v>18232</c:v>
                </c:pt>
                <c:pt idx="270">
                  <c:v>18259</c:v>
                </c:pt>
                <c:pt idx="271">
                  <c:v>18299</c:v>
                </c:pt>
                <c:pt idx="272">
                  <c:v>18384</c:v>
                </c:pt>
                <c:pt idx="273">
                  <c:v>18390</c:v>
                </c:pt>
                <c:pt idx="274">
                  <c:v>18426</c:v>
                </c:pt>
                <c:pt idx="275">
                  <c:v>18629</c:v>
                </c:pt>
                <c:pt idx="276">
                  <c:v>18647</c:v>
                </c:pt>
                <c:pt idx="277">
                  <c:v>18696</c:v>
                </c:pt>
                <c:pt idx="278">
                  <c:v>18723</c:v>
                </c:pt>
                <c:pt idx="279">
                  <c:v>18762</c:v>
                </c:pt>
                <c:pt idx="280">
                  <c:v>18807</c:v>
                </c:pt>
                <c:pt idx="281">
                  <c:v>18815</c:v>
                </c:pt>
                <c:pt idx="282">
                  <c:v>18840</c:v>
                </c:pt>
                <c:pt idx="283">
                  <c:v>19012</c:v>
                </c:pt>
                <c:pt idx="284">
                  <c:v>19094</c:v>
                </c:pt>
                <c:pt idx="285">
                  <c:v>19160</c:v>
                </c:pt>
                <c:pt idx="286">
                  <c:v>19451</c:v>
                </c:pt>
                <c:pt idx="287">
                  <c:v>19492</c:v>
                </c:pt>
                <c:pt idx="288">
                  <c:v>19505</c:v>
                </c:pt>
                <c:pt idx="289">
                  <c:v>19542</c:v>
                </c:pt>
                <c:pt idx="290">
                  <c:v>19633</c:v>
                </c:pt>
                <c:pt idx="291">
                  <c:v>19667</c:v>
                </c:pt>
                <c:pt idx="292">
                  <c:v>19875</c:v>
                </c:pt>
                <c:pt idx="293">
                  <c:v>19932</c:v>
                </c:pt>
                <c:pt idx="294">
                  <c:v>19940</c:v>
                </c:pt>
                <c:pt idx="295">
                  <c:v>19941</c:v>
                </c:pt>
                <c:pt idx="296">
                  <c:v>19975</c:v>
                </c:pt>
                <c:pt idx="297">
                  <c:v>20031</c:v>
                </c:pt>
                <c:pt idx="298">
                  <c:v>20263</c:v>
                </c:pt>
                <c:pt idx="299">
                  <c:v>20364</c:v>
                </c:pt>
                <c:pt idx="300">
                  <c:v>20370</c:v>
                </c:pt>
                <c:pt idx="301">
                  <c:v>20437</c:v>
                </c:pt>
                <c:pt idx="302">
                  <c:v>20698.5</c:v>
                </c:pt>
                <c:pt idx="303">
                  <c:v>20711</c:v>
                </c:pt>
                <c:pt idx="304">
                  <c:v>20787</c:v>
                </c:pt>
                <c:pt idx="305">
                  <c:v>20804</c:v>
                </c:pt>
                <c:pt idx="306">
                  <c:v>20804</c:v>
                </c:pt>
                <c:pt idx="307">
                  <c:v>20971</c:v>
                </c:pt>
                <c:pt idx="308">
                  <c:v>21179</c:v>
                </c:pt>
                <c:pt idx="309">
                  <c:v>21179</c:v>
                </c:pt>
                <c:pt idx="310">
                  <c:v>21266</c:v>
                </c:pt>
                <c:pt idx="311">
                  <c:v>21277</c:v>
                </c:pt>
                <c:pt idx="312">
                  <c:v>21515</c:v>
                </c:pt>
                <c:pt idx="313">
                  <c:v>21633</c:v>
                </c:pt>
                <c:pt idx="314">
                  <c:v>21658</c:v>
                </c:pt>
                <c:pt idx="315">
                  <c:v>21699</c:v>
                </c:pt>
                <c:pt idx="316">
                  <c:v>21921</c:v>
                </c:pt>
                <c:pt idx="317">
                  <c:v>21949</c:v>
                </c:pt>
                <c:pt idx="318">
                  <c:v>21953</c:v>
                </c:pt>
                <c:pt idx="319">
                  <c:v>22020</c:v>
                </c:pt>
                <c:pt idx="320">
                  <c:v>22070</c:v>
                </c:pt>
                <c:pt idx="321">
                  <c:v>22543.5</c:v>
                </c:pt>
                <c:pt idx="322">
                  <c:v>22792</c:v>
                </c:pt>
                <c:pt idx="323">
                  <c:v>22804.5</c:v>
                </c:pt>
                <c:pt idx="324">
                  <c:v>22821.5</c:v>
                </c:pt>
                <c:pt idx="325">
                  <c:v>22833</c:v>
                </c:pt>
                <c:pt idx="326">
                  <c:v>22835</c:v>
                </c:pt>
                <c:pt idx="327">
                  <c:v>22843</c:v>
                </c:pt>
                <c:pt idx="328">
                  <c:v>22843</c:v>
                </c:pt>
                <c:pt idx="329">
                  <c:v>22848</c:v>
                </c:pt>
                <c:pt idx="330">
                  <c:v>22868</c:v>
                </c:pt>
                <c:pt idx="331">
                  <c:v>22870.5</c:v>
                </c:pt>
                <c:pt idx="332">
                  <c:v>23151.5</c:v>
                </c:pt>
                <c:pt idx="333">
                  <c:v>23246</c:v>
                </c:pt>
                <c:pt idx="334">
                  <c:v>23253.5</c:v>
                </c:pt>
                <c:pt idx="335">
                  <c:v>23274</c:v>
                </c:pt>
                <c:pt idx="336">
                  <c:v>23287</c:v>
                </c:pt>
                <c:pt idx="337">
                  <c:v>23289</c:v>
                </c:pt>
                <c:pt idx="338">
                  <c:v>23291</c:v>
                </c:pt>
                <c:pt idx="339">
                  <c:v>23307</c:v>
                </c:pt>
                <c:pt idx="340">
                  <c:v>23646</c:v>
                </c:pt>
                <c:pt idx="341">
                  <c:v>23661</c:v>
                </c:pt>
                <c:pt idx="342">
                  <c:v>23676</c:v>
                </c:pt>
                <c:pt idx="343">
                  <c:v>23694</c:v>
                </c:pt>
                <c:pt idx="344">
                  <c:v>23700.5</c:v>
                </c:pt>
                <c:pt idx="345">
                  <c:v>24025</c:v>
                </c:pt>
                <c:pt idx="346">
                  <c:v>24089.5</c:v>
                </c:pt>
                <c:pt idx="347">
                  <c:v>24102</c:v>
                </c:pt>
                <c:pt idx="348">
                  <c:v>24483</c:v>
                </c:pt>
                <c:pt idx="349">
                  <c:v>24488</c:v>
                </c:pt>
                <c:pt idx="350">
                  <c:v>24872</c:v>
                </c:pt>
                <c:pt idx="351">
                  <c:v>24894</c:v>
                </c:pt>
                <c:pt idx="352">
                  <c:v>24931</c:v>
                </c:pt>
                <c:pt idx="353">
                  <c:v>24945</c:v>
                </c:pt>
                <c:pt idx="354">
                  <c:v>24945</c:v>
                </c:pt>
                <c:pt idx="355">
                  <c:v>25306</c:v>
                </c:pt>
                <c:pt idx="356">
                  <c:v>25338</c:v>
                </c:pt>
                <c:pt idx="357">
                  <c:v>25379</c:v>
                </c:pt>
                <c:pt idx="358">
                  <c:v>25393</c:v>
                </c:pt>
                <c:pt idx="359">
                  <c:v>25788.5</c:v>
                </c:pt>
                <c:pt idx="360">
                  <c:v>26149</c:v>
                </c:pt>
                <c:pt idx="361">
                  <c:v>26157</c:v>
                </c:pt>
                <c:pt idx="362">
                  <c:v>26158</c:v>
                </c:pt>
                <c:pt idx="363">
                  <c:v>26178.5</c:v>
                </c:pt>
                <c:pt idx="364">
                  <c:v>26183</c:v>
                </c:pt>
                <c:pt idx="365">
                  <c:v>26183</c:v>
                </c:pt>
                <c:pt idx="366">
                  <c:v>26199</c:v>
                </c:pt>
                <c:pt idx="367">
                  <c:v>26199</c:v>
                </c:pt>
                <c:pt idx="368">
                  <c:v>26207</c:v>
                </c:pt>
                <c:pt idx="369">
                  <c:v>26247</c:v>
                </c:pt>
                <c:pt idx="370">
                  <c:v>26589</c:v>
                </c:pt>
                <c:pt idx="371">
                  <c:v>26695</c:v>
                </c:pt>
                <c:pt idx="372">
                  <c:v>27004</c:v>
                </c:pt>
                <c:pt idx="373">
                  <c:v>27076</c:v>
                </c:pt>
                <c:pt idx="374">
                  <c:v>27120</c:v>
                </c:pt>
                <c:pt idx="375">
                  <c:v>27120</c:v>
                </c:pt>
                <c:pt idx="376">
                  <c:v>27364</c:v>
                </c:pt>
                <c:pt idx="377">
                  <c:v>27408</c:v>
                </c:pt>
                <c:pt idx="378">
                  <c:v>27417</c:v>
                </c:pt>
                <c:pt idx="379">
                  <c:v>27490</c:v>
                </c:pt>
                <c:pt idx="380">
                  <c:v>27490</c:v>
                </c:pt>
                <c:pt idx="381">
                  <c:v>27490</c:v>
                </c:pt>
                <c:pt idx="382">
                  <c:v>27491</c:v>
                </c:pt>
                <c:pt idx="383">
                  <c:v>27491</c:v>
                </c:pt>
                <c:pt idx="384">
                  <c:v>27491</c:v>
                </c:pt>
                <c:pt idx="385">
                  <c:v>27524</c:v>
                </c:pt>
                <c:pt idx="386">
                  <c:v>27540</c:v>
                </c:pt>
                <c:pt idx="387">
                  <c:v>27821</c:v>
                </c:pt>
                <c:pt idx="388">
                  <c:v>27831</c:v>
                </c:pt>
                <c:pt idx="389">
                  <c:v>27905</c:v>
                </c:pt>
                <c:pt idx="390">
                  <c:v>28294</c:v>
                </c:pt>
                <c:pt idx="391">
                  <c:v>28313</c:v>
                </c:pt>
                <c:pt idx="392">
                  <c:v>28336</c:v>
                </c:pt>
                <c:pt idx="393">
                  <c:v>28647</c:v>
                </c:pt>
                <c:pt idx="394">
                  <c:v>28710</c:v>
                </c:pt>
                <c:pt idx="395">
                  <c:v>28727</c:v>
                </c:pt>
                <c:pt idx="396">
                  <c:v>28949</c:v>
                </c:pt>
                <c:pt idx="397">
                  <c:v>29064.5</c:v>
                </c:pt>
                <c:pt idx="398">
                  <c:v>29140</c:v>
                </c:pt>
                <c:pt idx="399">
                  <c:v>29150</c:v>
                </c:pt>
                <c:pt idx="400">
                  <c:v>29425</c:v>
                </c:pt>
                <c:pt idx="401">
                  <c:v>29470</c:v>
                </c:pt>
                <c:pt idx="402">
                  <c:v>29598</c:v>
                </c:pt>
              </c:numCache>
            </c:numRef>
          </c:xVal>
          <c:yVal>
            <c:numRef>
              <c:f>Active!$N$21:$N$4006</c:f>
              <c:numCache>
                <c:formatCode>General</c:formatCode>
                <c:ptCount val="398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F01-4BEC-AB4B-BE39F9122DF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Active!$F$21:$F$4006</c:f>
              <c:numCache>
                <c:formatCode>General</c:formatCode>
                <c:ptCount val="3986"/>
                <c:pt idx="0">
                  <c:v>-9184</c:v>
                </c:pt>
                <c:pt idx="1">
                  <c:v>-7519</c:v>
                </c:pt>
                <c:pt idx="2">
                  <c:v>-7502</c:v>
                </c:pt>
                <c:pt idx="3">
                  <c:v>-7401</c:v>
                </c:pt>
                <c:pt idx="4">
                  <c:v>-7121</c:v>
                </c:pt>
                <c:pt idx="5">
                  <c:v>-7053</c:v>
                </c:pt>
                <c:pt idx="6">
                  <c:v>-7039</c:v>
                </c:pt>
                <c:pt idx="7">
                  <c:v>-7020</c:v>
                </c:pt>
                <c:pt idx="8">
                  <c:v>-6993</c:v>
                </c:pt>
                <c:pt idx="9">
                  <c:v>-6986</c:v>
                </c:pt>
                <c:pt idx="10">
                  <c:v>-6969</c:v>
                </c:pt>
                <c:pt idx="11">
                  <c:v>-6968</c:v>
                </c:pt>
                <c:pt idx="12">
                  <c:v>-6953</c:v>
                </c:pt>
                <c:pt idx="13">
                  <c:v>-6928</c:v>
                </c:pt>
                <c:pt idx="14">
                  <c:v>-6715</c:v>
                </c:pt>
                <c:pt idx="15">
                  <c:v>-6690</c:v>
                </c:pt>
                <c:pt idx="16">
                  <c:v>-6663</c:v>
                </c:pt>
                <c:pt idx="17">
                  <c:v>-6662</c:v>
                </c:pt>
                <c:pt idx="18">
                  <c:v>-6646</c:v>
                </c:pt>
                <c:pt idx="19">
                  <c:v>-6622</c:v>
                </c:pt>
                <c:pt idx="20">
                  <c:v>-6614</c:v>
                </c:pt>
                <c:pt idx="21">
                  <c:v>-6589</c:v>
                </c:pt>
                <c:pt idx="22">
                  <c:v>-5742</c:v>
                </c:pt>
                <c:pt idx="23">
                  <c:v>-5402</c:v>
                </c:pt>
                <c:pt idx="24">
                  <c:v>-4067</c:v>
                </c:pt>
                <c:pt idx="25">
                  <c:v>-3288</c:v>
                </c:pt>
                <c:pt idx="26">
                  <c:v>-3265</c:v>
                </c:pt>
                <c:pt idx="27">
                  <c:v>-3256</c:v>
                </c:pt>
                <c:pt idx="28">
                  <c:v>-804</c:v>
                </c:pt>
                <c:pt idx="29">
                  <c:v>-788</c:v>
                </c:pt>
                <c:pt idx="30">
                  <c:v>-779</c:v>
                </c:pt>
                <c:pt idx="31">
                  <c:v>-448</c:v>
                </c:pt>
                <c:pt idx="32">
                  <c:v>-422</c:v>
                </c:pt>
                <c:pt idx="33">
                  <c:v>-381</c:v>
                </c:pt>
                <c:pt idx="34">
                  <c:v>0</c:v>
                </c:pt>
                <c:pt idx="35">
                  <c:v>0</c:v>
                </c:pt>
                <c:pt idx="36">
                  <c:v>50</c:v>
                </c:pt>
                <c:pt idx="37">
                  <c:v>406</c:v>
                </c:pt>
                <c:pt idx="38">
                  <c:v>406</c:v>
                </c:pt>
                <c:pt idx="39">
                  <c:v>454</c:v>
                </c:pt>
                <c:pt idx="40">
                  <c:v>531</c:v>
                </c:pt>
                <c:pt idx="41">
                  <c:v>826</c:v>
                </c:pt>
                <c:pt idx="42">
                  <c:v>1235</c:v>
                </c:pt>
                <c:pt idx="43">
                  <c:v>1615</c:v>
                </c:pt>
                <c:pt idx="44">
                  <c:v>1667</c:v>
                </c:pt>
                <c:pt idx="45">
                  <c:v>2046</c:v>
                </c:pt>
                <c:pt idx="46">
                  <c:v>2080</c:v>
                </c:pt>
                <c:pt idx="47">
                  <c:v>2519</c:v>
                </c:pt>
                <c:pt idx="48">
                  <c:v>2578</c:v>
                </c:pt>
                <c:pt idx="49">
                  <c:v>2645</c:v>
                </c:pt>
                <c:pt idx="50">
                  <c:v>2984</c:v>
                </c:pt>
                <c:pt idx="51">
                  <c:v>7161</c:v>
                </c:pt>
                <c:pt idx="52">
                  <c:v>7170</c:v>
                </c:pt>
                <c:pt idx="53">
                  <c:v>7178</c:v>
                </c:pt>
                <c:pt idx="54">
                  <c:v>7245</c:v>
                </c:pt>
                <c:pt idx="55">
                  <c:v>7484</c:v>
                </c:pt>
                <c:pt idx="56">
                  <c:v>7485</c:v>
                </c:pt>
                <c:pt idx="57">
                  <c:v>7485</c:v>
                </c:pt>
                <c:pt idx="58">
                  <c:v>7517</c:v>
                </c:pt>
                <c:pt idx="59">
                  <c:v>7517</c:v>
                </c:pt>
                <c:pt idx="60">
                  <c:v>7534</c:v>
                </c:pt>
                <c:pt idx="61">
                  <c:v>7534</c:v>
                </c:pt>
                <c:pt idx="62">
                  <c:v>7534</c:v>
                </c:pt>
                <c:pt idx="63">
                  <c:v>7848</c:v>
                </c:pt>
                <c:pt idx="64">
                  <c:v>7857</c:v>
                </c:pt>
                <c:pt idx="65">
                  <c:v>7874</c:v>
                </c:pt>
                <c:pt idx="66">
                  <c:v>7907</c:v>
                </c:pt>
                <c:pt idx="67">
                  <c:v>7907</c:v>
                </c:pt>
                <c:pt idx="68">
                  <c:v>7907</c:v>
                </c:pt>
                <c:pt idx="69">
                  <c:v>7957</c:v>
                </c:pt>
                <c:pt idx="70">
                  <c:v>7957</c:v>
                </c:pt>
                <c:pt idx="71">
                  <c:v>7965</c:v>
                </c:pt>
                <c:pt idx="72">
                  <c:v>7965</c:v>
                </c:pt>
                <c:pt idx="73">
                  <c:v>7990</c:v>
                </c:pt>
                <c:pt idx="74">
                  <c:v>7990</c:v>
                </c:pt>
                <c:pt idx="75">
                  <c:v>7990</c:v>
                </c:pt>
                <c:pt idx="76">
                  <c:v>7990</c:v>
                </c:pt>
                <c:pt idx="77">
                  <c:v>8015</c:v>
                </c:pt>
                <c:pt idx="78">
                  <c:v>8015</c:v>
                </c:pt>
                <c:pt idx="79">
                  <c:v>8254</c:v>
                </c:pt>
                <c:pt idx="80">
                  <c:v>8363</c:v>
                </c:pt>
                <c:pt idx="81">
                  <c:v>8413</c:v>
                </c:pt>
                <c:pt idx="82">
                  <c:v>8522</c:v>
                </c:pt>
                <c:pt idx="83">
                  <c:v>8693</c:v>
                </c:pt>
                <c:pt idx="84">
                  <c:v>8694</c:v>
                </c:pt>
                <c:pt idx="85">
                  <c:v>8718</c:v>
                </c:pt>
                <c:pt idx="86">
                  <c:v>8736</c:v>
                </c:pt>
                <c:pt idx="87">
                  <c:v>8761</c:v>
                </c:pt>
                <c:pt idx="88">
                  <c:v>8786</c:v>
                </c:pt>
                <c:pt idx="89">
                  <c:v>8827</c:v>
                </c:pt>
                <c:pt idx="90">
                  <c:v>8827</c:v>
                </c:pt>
                <c:pt idx="91">
                  <c:v>8836</c:v>
                </c:pt>
                <c:pt idx="92">
                  <c:v>9091</c:v>
                </c:pt>
                <c:pt idx="93">
                  <c:v>9099</c:v>
                </c:pt>
                <c:pt idx="94">
                  <c:v>9124</c:v>
                </c:pt>
                <c:pt idx="95">
                  <c:v>9125</c:v>
                </c:pt>
                <c:pt idx="96">
                  <c:v>9150</c:v>
                </c:pt>
                <c:pt idx="97">
                  <c:v>9175</c:v>
                </c:pt>
                <c:pt idx="98">
                  <c:v>9200</c:v>
                </c:pt>
                <c:pt idx="99">
                  <c:v>9250</c:v>
                </c:pt>
                <c:pt idx="100">
                  <c:v>9250</c:v>
                </c:pt>
                <c:pt idx="101">
                  <c:v>9251</c:v>
                </c:pt>
                <c:pt idx="102">
                  <c:v>9259</c:v>
                </c:pt>
                <c:pt idx="103">
                  <c:v>9259</c:v>
                </c:pt>
                <c:pt idx="104">
                  <c:v>9539</c:v>
                </c:pt>
                <c:pt idx="105">
                  <c:v>9547</c:v>
                </c:pt>
                <c:pt idx="106">
                  <c:v>9549</c:v>
                </c:pt>
                <c:pt idx="107">
                  <c:v>9572</c:v>
                </c:pt>
                <c:pt idx="108">
                  <c:v>9573</c:v>
                </c:pt>
                <c:pt idx="109">
                  <c:v>9573</c:v>
                </c:pt>
                <c:pt idx="110">
                  <c:v>9648</c:v>
                </c:pt>
                <c:pt idx="111">
                  <c:v>9945</c:v>
                </c:pt>
                <c:pt idx="112">
                  <c:v>9953</c:v>
                </c:pt>
                <c:pt idx="113">
                  <c:v>9954</c:v>
                </c:pt>
                <c:pt idx="114">
                  <c:v>9954</c:v>
                </c:pt>
                <c:pt idx="115">
                  <c:v>9987</c:v>
                </c:pt>
                <c:pt idx="116">
                  <c:v>9998.5</c:v>
                </c:pt>
                <c:pt idx="117">
                  <c:v>10020</c:v>
                </c:pt>
                <c:pt idx="118">
                  <c:v>10037</c:v>
                </c:pt>
                <c:pt idx="119">
                  <c:v>10054</c:v>
                </c:pt>
                <c:pt idx="120">
                  <c:v>10068</c:v>
                </c:pt>
                <c:pt idx="121">
                  <c:v>10079</c:v>
                </c:pt>
                <c:pt idx="122">
                  <c:v>10096</c:v>
                </c:pt>
                <c:pt idx="123">
                  <c:v>10209</c:v>
                </c:pt>
                <c:pt idx="124">
                  <c:v>10209</c:v>
                </c:pt>
                <c:pt idx="125">
                  <c:v>10317</c:v>
                </c:pt>
                <c:pt idx="126">
                  <c:v>10382</c:v>
                </c:pt>
                <c:pt idx="127">
                  <c:v>10382</c:v>
                </c:pt>
                <c:pt idx="128">
                  <c:v>10401</c:v>
                </c:pt>
                <c:pt idx="129">
                  <c:v>10748</c:v>
                </c:pt>
                <c:pt idx="130">
                  <c:v>10792</c:v>
                </c:pt>
                <c:pt idx="131">
                  <c:v>10833</c:v>
                </c:pt>
                <c:pt idx="132">
                  <c:v>10841</c:v>
                </c:pt>
                <c:pt idx="133">
                  <c:v>10872</c:v>
                </c:pt>
                <c:pt idx="134">
                  <c:v>10883</c:v>
                </c:pt>
                <c:pt idx="135">
                  <c:v>10925</c:v>
                </c:pt>
                <c:pt idx="136">
                  <c:v>10950</c:v>
                </c:pt>
                <c:pt idx="137">
                  <c:v>11188</c:v>
                </c:pt>
                <c:pt idx="138">
                  <c:v>11197</c:v>
                </c:pt>
                <c:pt idx="139">
                  <c:v>11230</c:v>
                </c:pt>
                <c:pt idx="140">
                  <c:v>11247</c:v>
                </c:pt>
                <c:pt idx="141">
                  <c:v>11617</c:v>
                </c:pt>
                <c:pt idx="142">
                  <c:v>11653</c:v>
                </c:pt>
                <c:pt idx="143">
                  <c:v>11670</c:v>
                </c:pt>
                <c:pt idx="144">
                  <c:v>11670</c:v>
                </c:pt>
                <c:pt idx="145">
                  <c:v>11762</c:v>
                </c:pt>
                <c:pt idx="146">
                  <c:v>11779</c:v>
                </c:pt>
                <c:pt idx="147">
                  <c:v>11917</c:v>
                </c:pt>
                <c:pt idx="148">
                  <c:v>11933</c:v>
                </c:pt>
                <c:pt idx="149">
                  <c:v>11958</c:v>
                </c:pt>
                <c:pt idx="150">
                  <c:v>12009</c:v>
                </c:pt>
                <c:pt idx="151">
                  <c:v>12009</c:v>
                </c:pt>
                <c:pt idx="152">
                  <c:v>12018</c:v>
                </c:pt>
                <c:pt idx="153">
                  <c:v>12076</c:v>
                </c:pt>
                <c:pt idx="154">
                  <c:v>12092</c:v>
                </c:pt>
                <c:pt idx="155">
                  <c:v>12093</c:v>
                </c:pt>
                <c:pt idx="156">
                  <c:v>12093</c:v>
                </c:pt>
                <c:pt idx="157">
                  <c:v>12115</c:v>
                </c:pt>
                <c:pt idx="158">
                  <c:v>12415</c:v>
                </c:pt>
                <c:pt idx="159">
                  <c:v>12497</c:v>
                </c:pt>
                <c:pt idx="160">
                  <c:v>12523</c:v>
                </c:pt>
                <c:pt idx="161">
                  <c:v>12565</c:v>
                </c:pt>
                <c:pt idx="162">
                  <c:v>12599</c:v>
                </c:pt>
                <c:pt idx="163">
                  <c:v>12616</c:v>
                </c:pt>
                <c:pt idx="164">
                  <c:v>12897</c:v>
                </c:pt>
                <c:pt idx="165">
                  <c:v>12919</c:v>
                </c:pt>
                <c:pt idx="166">
                  <c:v>12920</c:v>
                </c:pt>
                <c:pt idx="167">
                  <c:v>12922</c:v>
                </c:pt>
                <c:pt idx="168">
                  <c:v>13005</c:v>
                </c:pt>
                <c:pt idx="169">
                  <c:v>13047</c:v>
                </c:pt>
                <c:pt idx="170">
                  <c:v>13227</c:v>
                </c:pt>
                <c:pt idx="171">
                  <c:v>13235</c:v>
                </c:pt>
                <c:pt idx="172">
                  <c:v>13278</c:v>
                </c:pt>
                <c:pt idx="173">
                  <c:v>13320</c:v>
                </c:pt>
                <c:pt idx="174">
                  <c:v>13328</c:v>
                </c:pt>
                <c:pt idx="175">
                  <c:v>13344</c:v>
                </c:pt>
                <c:pt idx="176">
                  <c:v>13345</c:v>
                </c:pt>
                <c:pt idx="177">
                  <c:v>13369</c:v>
                </c:pt>
                <c:pt idx="178">
                  <c:v>13369</c:v>
                </c:pt>
                <c:pt idx="179">
                  <c:v>13394</c:v>
                </c:pt>
                <c:pt idx="180">
                  <c:v>13395</c:v>
                </c:pt>
                <c:pt idx="181">
                  <c:v>13428</c:v>
                </c:pt>
                <c:pt idx="182">
                  <c:v>13734</c:v>
                </c:pt>
                <c:pt idx="183">
                  <c:v>13734</c:v>
                </c:pt>
                <c:pt idx="184">
                  <c:v>13757</c:v>
                </c:pt>
                <c:pt idx="185">
                  <c:v>13759</c:v>
                </c:pt>
                <c:pt idx="186">
                  <c:v>13765</c:v>
                </c:pt>
                <c:pt idx="187">
                  <c:v>13784</c:v>
                </c:pt>
                <c:pt idx="188">
                  <c:v>13792</c:v>
                </c:pt>
                <c:pt idx="189">
                  <c:v>13792</c:v>
                </c:pt>
                <c:pt idx="190">
                  <c:v>13800</c:v>
                </c:pt>
                <c:pt idx="191">
                  <c:v>13800</c:v>
                </c:pt>
                <c:pt idx="192">
                  <c:v>13800</c:v>
                </c:pt>
                <c:pt idx="193">
                  <c:v>13800</c:v>
                </c:pt>
                <c:pt idx="194">
                  <c:v>13800</c:v>
                </c:pt>
                <c:pt idx="195">
                  <c:v>13806</c:v>
                </c:pt>
                <c:pt idx="196">
                  <c:v>13825</c:v>
                </c:pt>
                <c:pt idx="197">
                  <c:v>13859</c:v>
                </c:pt>
                <c:pt idx="198">
                  <c:v>14123</c:v>
                </c:pt>
                <c:pt idx="199">
                  <c:v>14123</c:v>
                </c:pt>
                <c:pt idx="200">
                  <c:v>14190</c:v>
                </c:pt>
                <c:pt idx="201">
                  <c:v>14536</c:v>
                </c:pt>
                <c:pt idx="202">
                  <c:v>14538</c:v>
                </c:pt>
                <c:pt idx="203">
                  <c:v>14593</c:v>
                </c:pt>
                <c:pt idx="204">
                  <c:v>14604</c:v>
                </c:pt>
                <c:pt idx="205">
                  <c:v>14629</c:v>
                </c:pt>
                <c:pt idx="206">
                  <c:v>14629</c:v>
                </c:pt>
                <c:pt idx="207">
                  <c:v>14629</c:v>
                </c:pt>
                <c:pt idx="208">
                  <c:v>14629</c:v>
                </c:pt>
                <c:pt idx="209">
                  <c:v>14629</c:v>
                </c:pt>
                <c:pt idx="210">
                  <c:v>14629</c:v>
                </c:pt>
                <c:pt idx="211">
                  <c:v>14629</c:v>
                </c:pt>
                <c:pt idx="212">
                  <c:v>14644</c:v>
                </c:pt>
                <c:pt idx="213">
                  <c:v>14851</c:v>
                </c:pt>
                <c:pt idx="214">
                  <c:v>14927</c:v>
                </c:pt>
                <c:pt idx="215">
                  <c:v>14935</c:v>
                </c:pt>
                <c:pt idx="216">
                  <c:v>14944</c:v>
                </c:pt>
                <c:pt idx="217">
                  <c:v>14974</c:v>
                </c:pt>
                <c:pt idx="218">
                  <c:v>14977</c:v>
                </c:pt>
                <c:pt idx="219">
                  <c:v>14983</c:v>
                </c:pt>
                <c:pt idx="220">
                  <c:v>15392</c:v>
                </c:pt>
                <c:pt idx="221">
                  <c:v>15397</c:v>
                </c:pt>
                <c:pt idx="222">
                  <c:v>15398</c:v>
                </c:pt>
                <c:pt idx="223">
                  <c:v>15414</c:v>
                </c:pt>
                <c:pt idx="224">
                  <c:v>15425</c:v>
                </c:pt>
                <c:pt idx="225">
                  <c:v>15475</c:v>
                </c:pt>
                <c:pt idx="226">
                  <c:v>15663</c:v>
                </c:pt>
                <c:pt idx="227">
                  <c:v>15781</c:v>
                </c:pt>
                <c:pt idx="228">
                  <c:v>15814</c:v>
                </c:pt>
                <c:pt idx="229">
                  <c:v>15839</c:v>
                </c:pt>
                <c:pt idx="230">
                  <c:v>15839</c:v>
                </c:pt>
                <c:pt idx="231">
                  <c:v>16176</c:v>
                </c:pt>
                <c:pt idx="232">
                  <c:v>16221</c:v>
                </c:pt>
                <c:pt idx="233">
                  <c:v>16229</c:v>
                </c:pt>
                <c:pt idx="234">
                  <c:v>16229</c:v>
                </c:pt>
                <c:pt idx="235">
                  <c:v>16262</c:v>
                </c:pt>
                <c:pt idx="236">
                  <c:v>16270</c:v>
                </c:pt>
                <c:pt idx="237">
                  <c:v>16320</c:v>
                </c:pt>
                <c:pt idx="238">
                  <c:v>16337</c:v>
                </c:pt>
                <c:pt idx="239">
                  <c:v>16592</c:v>
                </c:pt>
                <c:pt idx="240">
                  <c:v>16635</c:v>
                </c:pt>
                <c:pt idx="241">
                  <c:v>16635</c:v>
                </c:pt>
                <c:pt idx="242">
                  <c:v>16643</c:v>
                </c:pt>
                <c:pt idx="243">
                  <c:v>16660</c:v>
                </c:pt>
                <c:pt idx="244">
                  <c:v>16701</c:v>
                </c:pt>
                <c:pt idx="245">
                  <c:v>16898</c:v>
                </c:pt>
                <c:pt idx="246">
                  <c:v>17046</c:v>
                </c:pt>
                <c:pt idx="247">
                  <c:v>17073</c:v>
                </c:pt>
                <c:pt idx="248">
                  <c:v>17074</c:v>
                </c:pt>
                <c:pt idx="249">
                  <c:v>17107</c:v>
                </c:pt>
                <c:pt idx="250">
                  <c:v>17141</c:v>
                </c:pt>
                <c:pt idx="251">
                  <c:v>17147</c:v>
                </c:pt>
                <c:pt idx="252">
                  <c:v>17149</c:v>
                </c:pt>
                <c:pt idx="253">
                  <c:v>17453</c:v>
                </c:pt>
                <c:pt idx="254">
                  <c:v>17462</c:v>
                </c:pt>
                <c:pt idx="255">
                  <c:v>17480</c:v>
                </c:pt>
                <c:pt idx="256">
                  <c:v>17497</c:v>
                </c:pt>
                <c:pt idx="257">
                  <c:v>17589</c:v>
                </c:pt>
                <c:pt idx="258">
                  <c:v>17801</c:v>
                </c:pt>
                <c:pt idx="259">
                  <c:v>17828</c:v>
                </c:pt>
                <c:pt idx="260">
                  <c:v>17862</c:v>
                </c:pt>
                <c:pt idx="261">
                  <c:v>17862</c:v>
                </c:pt>
                <c:pt idx="262">
                  <c:v>17883</c:v>
                </c:pt>
                <c:pt idx="263">
                  <c:v>17884</c:v>
                </c:pt>
                <c:pt idx="264">
                  <c:v>17928</c:v>
                </c:pt>
                <c:pt idx="265">
                  <c:v>17936</c:v>
                </c:pt>
                <c:pt idx="266">
                  <c:v>17951</c:v>
                </c:pt>
                <c:pt idx="267">
                  <c:v>17953</c:v>
                </c:pt>
                <c:pt idx="268">
                  <c:v>17959</c:v>
                </c:pt>
                <c:pt idx="269">
                  <c:v>18232</c:v>
                </c:pt>
                <c:pt idx="270">
                  <c:v>18259</c:v>
                </c:pt>
                <c:pt idx="271">
                  <c:v>18299</c:v>
                </c:pt>
                <c:pt idx="272">
                  <c:v>18384</c:v>
                </c:pt>
                <c:pt idx="273">
                  <c:v>18390</c:v>
                </c:pt>
                <c:pt idx="274">
                  <c:v>18426</c:v>
                </c:pt>
                <c:pt idx="275">
                  <c:v>18629</c:v>
                </c:pt>
                <c:pt idx="276">
                  <c:v>18647</c:v>
                </c:pt>
                <c:pt idx="277">
                  <c:v>18696</c:v>
                </c:pt>
                <c:pt idx="278">
                  <c:v>18723</c:v>
                </c:pt>
                <c:pt idx="279">
                  <c:v>18762</c:v>
                </c:pt>
                <c:pt idx="280">
                  <c:v>18807</c:v>
                </c:pt>
                <c:pt idx="281">
                  <c:v>18815</c:v>
                </c:pt>
                <c:pt idx="282">
                  <c:v>18840</c:v>
                </c:pt>
                <c:pt idx="283">
                  <c:v>19012</c:v>
                </c:pt>
                <c:pt idx="284">
                  <c:v>19094</c:v>
                </c:pt>
                <c:pt idx="285">
                  <c:v>19160</c:v>
                </c:pt>
                <c:pt idx="286">
                  <c:v>19451</c:v>
                </c:pt>
                <c:pt idx="287">
                  <c:v>19492</c:v>
                </c:pt>
                <c:pt idx="288">
                  <c:v>19505</c:v>
                </c:pt>
                <c:pt idx="289">
                  <c:v>19542</c:v>
                </c:pt>
                <c:pt idx="290">
                  <c:v>19633</c:v>
                </c:pt>
                <c:pt idx="291">
                  <c:v>19667</c:v>
                </c:pt>
                <c:pt idx="292">
                  <c:v>19875</c:v>
                </c:pt>
                <c:pt idx="293">
                  <c:v>19932</c:v>
                </c:pt>
                <c:pt idx="294">
                  <c:v>19940</c:v>
                </c:pt>
                <c:pt idx="295">
                  <c:v>19941</c:v>
                </c:pt>
                <c:pt idx="296">
                  <c:v>19975</c:v>
                </c:pt>
                <c:pt idx="297">
                  <c:v>20031</c:v>
                </c:pt>
                <c:pt idx="298">
                  <c:v>20263</c:v>
                </c:pt>
                <c:pt idx="299">
                  <c:v>20364</c:v>
                </c:pt>
                <c:pt idx="300">
                  <c:v>20370</c:v>
                </c:pt>
                <c:pt idx="301">
                  <c:v>20437</c:v>
                </c:pt>
                <c:pt idx="302">
                  <c:v>20698.5</c:v>
                </c:pt>
                <c:pt idx="303">
                  <c:v>20711</c:v>
                </c:pt>
                <c:pt idx="304">
                  <c:v>20787</c:v>
                </c:pt>
                <c:pt idx="305">
                  <c:v>20804</c:v>
                </c:pt>
                <c:pt idx="306">
                  <c:v>20804</c:v>
                </c:pt>
                <c:pt idx="307">
                  <c:v>20971</c:v>
                </c:pt>
                <c:pt idx="308">
                  <c:v>21179</c:v>
                </c:pt>
                <c:pt idx="309">
                  <c:v>21179</c:v>
                </c:pt>
                <c:pt idx="310">
                  <c:v>21266</c:v>
                </c:pt>
                <c:pt idx="311">
                  <c:v>21277</c:v>
                </c:pt>
                <c:pt idx="312">
                  <c:v>21515</c:v>
                </c:pt>
                <c:pt idx="313">
                  <c:v>21633</c:v>
                </c:pt>
                <c:pt idx="314">
                  <c:v>21658</c:v>
                </c:pt>
                <c:pt idx="315">
                  <c:v>21699</c:v>
                </c:pt>
                <c:pt idx="316">
                  <c:v>21921</c:v>
                </c:pt>
                <c:pt idx="317">
                  <c:v>21949</c:v>
                </c:pt>
                <c:pt idx="318">
                  <c:v>21953</c:v>
                </c:pt>
                <c:pt idx="319">
                  <c:v>22020</c:v>
                </c:pt>
                <c:pt idx="320">
                  <c:v>22070</c:v>
                </c:pt>
                <c:pt idx="321">
                  <c:v>22543.5</c:v>
                </c:pt>
                <c:pt idx="322">
                  <c:v>22792</c:v>
                </c:pt>
                <c:pt idx="323">
                  <c:v>22804.5</c:v>
                </c:pt>
                <c:pt idx="324">
                  <c:v>22821.5</c:v>
                </c:pt>
                <c:pt idx="325">
                  <c:v>22833</c:v>
                </c:pt>
                <c:pt idx="326">
                  <c:v>22835</c:v>
                </c:pt>
                <c:pt idx="327">
                  <c:v>22843</c:v>
                </c:pt>
                <c:pt idx="328">
                  <c:v>22843</c:v>
                </c:pt>
                <c:pt idx="329">
                  <c:v>22848</c:v>
                </c:pt>
                <c:pt idx="330">
                  <c:v>22868</c:v>
                </c:pt>
                <c:pt idx="331">
                  <c:v>22870.5</c:v>
                </c:pt>
                <c:pt idx="332">
                  <c:v>23151.5</c:v>
                </c:pt>
                <c:pt idx="333">
                  <c:v>23246</c:v>
                </c:pt>
                <c:pt idx="334">
                  <c:v>23253.5</c:v>
                </c:pt>
                <c:pt idx="335">
                  <c:v>23274</c:v>
                </c:pt>
                <c:pt idx="336">
                  <c:v>23287</c:v>
                </c:pt>
                <c:pt idx="337">
                  <c:v>23289</c:v>
                </c:pt>
                <c:pt idx="338">
                  <c:v>23291</c:v>
                </c:pt>
                <c:pt idx="339">
                  <c:v>23307</c:v>
                </c:pt>
                <c:pt idx="340">
                  <c:v>23646</c:v>
                </c:pt>
                <c:pt idx="341">
                  <c:v>23661</c:v>
                </c:pt>
                <c:pt idx="342">
                  <c:v>23676</c:v>
                </c:pt>
                <c:pt idx="343">
                  <c:v>23694</c:v>
                </c:pt>
                <c:pt idx="344">
                  <c:v>23700.5</c:v>
                </c:pt>
                <c:pt idx="345">
                  <c:v>24025</c:v>
                </c:pt>
                <c:pt idx="346">
                  <c:v>24089.5</c:v>
                </c:pt>
                <c:pt idx="347">
                  <c:v>24102</c:v>
                </c:pt>
                <c:pt idx="348">
                  <c:v>24483</c:v>
                </c:pt>
                <c:pt idx="349">
                  <c:v>24488</c:v>
                </c:pt>
                <c:pt idx="350">
                  <c:v>24872</c:v>
                </c:pt>
                <c:pt idx="351">
                  <c:v>24894</c:v>
                </c:pt>
                <c:pt idx="352">
                  <c:v>24931</c:v>
                </c:pt>
                <c:pt idx="353">
                  <c:v>24945</c:v>
                </c:pt>
                <c:pt idx="354">
                  <c:v>24945</c:v>
                </c:pt>
                <c:pt idx="355">
                  <c:v>25306</c:v>
                </c:pt>
                <c:pt idx="356">
                  <c:v>25338</c:v>
                </c:pt>
                <c:pt idx="357">
                  <c:v>25379</c:v>
                </c:pt>
                <c:pt idx="358">
                  <c:v>25393</c:v>
                </c:pt>
                <c:pt idx="359">
                  <c:v>25788.5</c:v>
                </c:pt>
                <c:pt idx="360">
                  <c:v>26149</c:v>
                </c:pt>
                <c:pt idx="361">
                  <c:v>26157</c:v>
                </c:pt>
                <c:pt idx="362">
                  <c:v>26158</c:v>
                </c:pt>
                <c:pt idx="363">
                  <c:v>26178.5</c:v>
                </c:pt>
                <c:pt idx="364">
                  <c:v>26183</c:v>
                </c:pt>
                <c:pt idx="365">
                  <c:v>26183</c:v>
                </c:pt>
                <c:pt idx="366">
                  <c:v>26199</c:v>
                </c:pt>
                <c:pt idx="367">
                  <c:v>26199</c:v>
                </c:pt>
                <c:pt idx="368">
                  <c:v>26207</c:v>
                </c:pt>
                <c:pt idx="369">
                  <c:v>26247</c:v>
                </c:pt>
                <c:pt idx="370">
                  <c:v>26589</c:v>
                </c:pt>
                <c:pt idx="371">
                  <c:v>26695</c:v>
                </c:pt>
                <c:pt idx="372">
                  <c:v>27004</c:v>
                </c:pt>
                <c:pt idx="373">
                  <c:v>27076</c:v>
                </c:pt>
                <c:pt idx="374">
                  <c:v>27120</c:v>
                </c:pt>
                <c:pt idx="375">
                  <c:v>27120</c:v>
                </c:pt>
                <c:pt idx="376">
                  <c:v>27364</c:v>
                </c:pt>
                <c:pt idx="377">
                  <c:v>27408</c:v>
                </c:pt>
                <c:pt idx="378">
                  <c:v>27417</c:v>
                </c:pt>
                <c:pt idx="379">
                  <c:v>27490</c:v>
                </c:pt>
                <c:pt idx="380">
                  <c:v>27490</c:v>
                </c:pt>
                <c:pt idx="381">
                  <c:v>27490</c:v>
                </c:pt>
                <c:pt idx="382">
                  <c:v>27491</c:v>
                </c:pt>
                <c:pt idx="383">
                  <c:v>27491</c:v>
                </c:pt>
                <c:pt idx="384">
                  <c:v>27491</c:v>
                </c:pt>
                <c:pt idx="385">
                  <c:v>27524</c:v>
                </c:pt>
                <c:pt idx="386">
                  <c:v>27540</c:v>
                </c:pt>
                <c:pt idx="387">
                  <c:v>27821</c:v>
                </c:pt>
                <c:pt idx="388">
                  <c:v>27831</c:v>
                </c:pt>
                <c:pt idx="389">
                  <c:v>27905</c:v>
                </c:pt>
                <c:pt idx="390">
                  <c:v>28294</c:v>
                </c:pt>
                <c:pt idx="391">
                  <c:v>28313</c:v>
                </c:pt>
                <c:pt idx="392">
                  <c:v>28336</c:v>
                </c:pt>
                <c:pt idx="393">
                  <c:v>28647</c:v>
                </c:pt>
                <c:pt idx="394">
                  <c:v>28710</c:v>
                </c:pt>
                <c:pt idx="395">
                  <c:v>28727</c:v>
                </c:pt>
                <c:pt idx="396">
                  <c:v>28949</c:v>
                </c:pt>
                <c:pt idx="397">
                  <c:v>29064.5</c:v>
                </c:pt>
                <c:pt idx="398">
                  <c:v>29140</c:v>
                </c:pt>
                <c:pt idx="399">
                  <c:v>29150</c:v>
                </c:pt>
                <c:pt idx="400">
                  <c:v>29425</c:v>
                </c:pt>
                <c:pt idx="401">
                  <c:v>29470</c:v>
                </c:pt>
                <c:pt idx="402">
                  <c:v>29598</c:v>
                </c:pt>
              </c:numCache>
            </c:numRef>
          </c:xVal>
          <c:yVal>
            <c:numRef>
              <c:f>Active!$O$21:$O$4006</c:f>
              <c:numCache>
                <c:formatCode>General</c:formatCode>
                <c:ptCount val="3986"/>
                <c:pt idx="0">
                  <c:v>-8.2129023904902634E-2</c:v>
                </c:pt>
                <c:pt idx="1">
                  <c:v>-7.8918775758413814E-2</c:v>
                </c:pt>
                <c:pt idx="2">
                  <c:v>-7.8885998450011222E-2</c:v>
                </c:pt>
                <c:pt idx="3">
                  <c:v>-7.8691262676560556E-2</c:v>
                </c:pt>
                <c:pt idx="4">
                  <c:v>-7.8151401126400274E-2</c:v>
                </c:pt>
                <c:pt idx="5">
                  <c:v>-7.8020291892789917E-2</c:v>
                </c:pt>
                <c:pt idx="6">
                  <c:v>-7.79932988152819E-2</c:v>
                </c:pt>
                <c:pt idx="7">
                  <c:v>-7.7956665352949595E-2</c:v>
                </c:pt>
                <c:pt idx="8">
                  <c:v>-7.7904607274898424E-2</c:v>
                </c:pt>
                <c:pt idx="9">
                  <c:v>-7.7891110736144423E-2</c:v>
                </c:pt>
                <c:pt idx="10">
                  <c:v>-7.785833342774183E-2</c:v>
                </c:pt>
                <c:pt idx="11">
                  <c:v>-7.7856405350776967E-2</c:v>
                </c:pt>
                <c:pt idx="12">
                  <c:v>-7.78274841963041E-2</c:v>
                </c:pt>
                <c:pt idx="13">
                  <c:v>-7.7779282272182643E-2</c:v>
                </c:pt>
                <c:pt idx="14">
                  <c:v>-7.7368601878667856E-2</c:v>
                </c:pt>
                <c:pt idx="15">
                  <c:v>-7.7320399954546412E-2</c:v>
                </c:pt>
                <c:pt idx="16">
                  <c:v>-7.7268341876495242E-2</c:v>
                </c:pt>
                <c:pt idx="17">
                  <c:v>-7.7266413799530378E-2</c:v>
                </c:pt>
                <c:pt idx="18">
                  <c:v>-7.7235564568092649E-2</c:v>
                </c:pt>
                <c:pt idx="19">
                  <c:v>-7.7189290720936055E-2</c:v>
                </c:pt>
                <c:pt idx="20">
                  <c:v>-7.717386610521719E-2</c:v>
                </c:pt>
                <c:pt idx="21">
                  <c:v>-7.7125664181095732E-2</c:v>
                </c:pt>
                <c:pt idx="22">
                  <c:v>-7.5492582991860874E-2</c:v>
                </c:pt>
                <c:pt idx="23">
                  <c:v>-7.4837036823809114E-2</c:v>
                </c:pt>
                <c:pt idx="24">
                  <c:v>-7.2263054075723476E-2</c:v>
                </c:pt>
                <c:pt idx="25">
                  <c:v>-7.0761082120098975E-2</c:v>
                </c:pt>
                <c:pt idx="26">
                  <c:v>-7.0716736349907244E-2</c:v>
                </c:pt>
                <c:pt idx="27">
                  <c:v>-7.0699383657223516E-2</c:v>
                </c:pt>
                <c:pt idx="28">
                  <c:v>-6.5971738939391344E-2</c:v>
                </c:pt>
                <c:pt idx="29">
                  <c:v>-6.5940889707953601E-2</c:v>
                </c:pt>
                <c:pt idx="30">
                  <c:v>-6.5923537015269887E-2</c:v>
                </c:pt>
                <c:pt idx="31">
                  <c:v>-6.5285343539901841E-2</c:v>
                </c:pt>
                <c:pt idx="32">
                  <c:v>-6.523521353881552E-2</c:v>
                </c:pt>
                <c:pt idx="33">
                  <c:v>-6.5156162383256347E-2</c:v>
                </c:pt>
                <c:pt idx="34">
                  <c:v>-6.4421565059645386E-2</c:v>
                </c:pt>
                <c:pt idx="35">
                  <c:v>-6.4421565059645386E-2</c:v>
                </c:pt>
                <c:pt idx="36">
                  <c:v>-6.4325161211402485E-2</c:v>
                </c:pt>
                <c:pt idx="37">
                  <c:v>-6.3638765811912981E-2</c:v>
                </c:pt>
                <c:pt idx="38">
                  <c:v>-6.3638765811912981E-2</c:v>
                </c:pt>
                <c:pt idx="39">
                  <c:v>-6.3546218117599793E-2</c:v>
                </c:pt>
                <c:pt idx="40">
                  <c:v>-6.3397756191305707E-2</c:v>
                </c:pt>
                <c:pt idx="41">
                  <c:v>-6.282897348667256E-2</c:v>
                </c:pt>
                <c:pt idx="42">
                  <c:v>-6.2040390008045572E-2</c:v>
                </c:pt>
                <c:pt idx="43">
                  <c:v>-6.1307720761399474E-2</c:v>
                </c:pt>
                <c:pt idx="44">
                  <c:v>-6.1207460759226853E-2</c:v>
                </c:pt>
                <c:pt idx="45">
                  <c:v>-6.0476719589545612E-2</c:v>
                </c:pt>
                <c:pt idx="46">
                  <c:v>-6.0411164972740433E-2</c:v>
                </c:pt>
                <c:pt idx="47">
                  <c:v>-5.9564739185167706E-2</c:v>
                </c:pt>
                <c:pt idx="48">
                  <c:v>-5.9450982644241077E-2</c:v>
                </c:pt>
                <c:pt idx="49">
                  <c:v>-5.9321801487595582E-2</c:v>
                </c:pt>
                <c:pt idx="50">
                  <c:v>-5.8668183396508665E-2</c:v>
                </c:pt>
                <c:pt idx="51">
                  <c:v>-5.0614605914296174E-2</c:v>
                </c:pt>
                <c:pt idx="52">
                  <c:v>-5.0597253221612452E-2</c:v>
                </c:pt>
                <c:pt idx="53">
                  <c:v>-5.0581828605893588E-2</c:v>
                </c:pt>
                <c:pt idx="54">
                  <c:v>-5.0452647449248093E-2</c:v>
                </c:pt>
                <c:pt idx="55">
                  <c:v>-4.9991837054646993E-2</c:v>
                </c:pt>
                <c:pt idx="56">
                  <c:v>-4.9989908977682136E-2</c:v>
                </c:pt>
                <c:pt idx="57">
                  <c:v>-4.9989908977682136E-2</c:v>
                </c:pt>
                <c:pt idx="58">
                  <c:v>-4.9928210514806677E-2</c:v>
                </c:pt>
                <c:pt idx="59">
                  <c:v>-4.9928210514806677E-2</c:v>
                </c:pt>
                <c:pt idx="60">
                  <c:v>-4.9895433206404091E-2</c:v>
                </c:pt>
                <c:pt idx="61">
                  <c:v>-4.9895433206404091E-2</c:v>
                </c:pt>
                <c:pt idx="62">
                  <c:v>-4.9895433206404091E-2</c:v>
                </c:pt>
                <c:pt idx="63">
                  <c:v>-4.9290017039438624E-2</c:v>
                </c:pt>
                <c:pt idx="64">
                  <c:v>-4.9272664346754903E-2</c:v>
                </c:pt>
                <c:pt idx="65">
                  <c:v>-4.9239887038352317E-2</c:v>
                </c:pt>
                <c:pt idx="66">
                  <c:v>-4.9176260498511995E-2</c:v>
                </c:pt>
                <c:pt idx="67">
                  <c:v>-4.9176260498511995E-2</c:v>
                </c:pt>
                <c:pt idx="68">
                  <c:v>-4.9176260498511995E-2</c:v>
                </c:pt>
                <c:pt idx="69">
                  <c:v>-4.9079856650269094E-2</c:v>
                </c:pt>
                <c:pt idx="70">
                  <c:v>-4.9079856650269094E-2</c:v>
                </c:pt>
                <c:pt idx="71">
                  <c:v>-4.9064432034550229E-2</c:v>
                </c:pt>
                <c:pt idx="72">
                  <c:v>-4.9064432034550229E-2</c:v>
                </c:pt>
                <c:pt idx="73">
                  <c:v>-4.9016230110428771E-2</c:v>
                </c:pt>
                <c:pt idx="74">
                  <c:v>-4.9016230110428771E-2</c:v>
                </c:pt>
                <c:pt idx="75">
                  <c:v>-4.9016230110428771E-2</c:v>
                </c:pt>
                <c:pt idx="76">
                  <c:v>-4.9016230110428771E-2</c:v>
                </c:pt>
                <c:pt idx="77">
                  <c:v>-4.8968028186307314E-2</c:v>
                </c:pt>
                <c:pt idx="78">
                  <c:v>-4.8968028186307314E-2</c:v>
                </c:pt>
                <c:pt idx="79">
                  <c:v>-4.850721779170622E-2</c:v>
                </c:pt>
                <c:pt idx="80">
                  <c:v>-4.8297057402536682E-2</c:v>
                </c:pt>
                <c:pt idx="81">
                  <c:v>-4.8200653554293774E-2</c:v>
                </c:pt>
                <c:pt idx="82">
                  <c:v>-4.7990493165124236E-2</c:v>
                </c:pt>
                <c:pt idx="83">
                  <c:v>-4.7660792004133493E-2</c:v>
                </c:pt>
                <c:pt idx="84">
                  <c:v>-4.7658863927168629E-2</c:v>
                </c:pt>
                <c:pt idx="85">
                  <c:v>-4.7612590080012035E-2</c:v>
                </c:pt>
                <c:pt idx="86">
                  <c:v>-4.7577884694644593E-2</c:v>
                </c:pt>
                <c:pt idx="87">
                  <c:v>-4.7529682770523135E-2</c:v>
                </c:pt>
                <c:pt idx="88">
                  <c:v>-4.7481480846401684E-2</c:v>
                </c:pt>
                <c:pt idx="89">
                  <c:v>-4.7402429690842504E-2</c:v>
                </c:pt>
                <c:pt idx="90">
                  <c:v>-4.7402429690842504E-2</c:v>
                </c:pt>
                <c:pt idx="91">
                  <c:v>-4.7385076998158776E-2</c:v>
                </c:pt>
                <c:pt idx="92">
                  <c:v>-4.6893417372119953E-2</c:v>
                </c:pt>
                <c:pt idx="93">
                  <c:v>-4.6877992756401088E-2</c:v>
                </c:pt>
                <c:pt idx="94">
                  <c:v>-4.682979083227963E-2</c:v>
                </c:pt>
                <c:pt idx="95">
                  <c:v>-4.6827862755314767E-2</c:v>
                </c:pt>
                <c:pt idx="96">
                  <c:v>-4.6779660831193316E-2</c:v>
                </c:pt>
                <c:pt idx="97">
                  <c:v>-4.6731458907071866E-2</c:v>
                </c:pt>
                <c:pt idx="98">
                  <c:v>-4.6683256982950408E-2</c:v>
                </c:pt>
                <c:pt idx="99">
                  <c:v>-4.6586853134707507E-2</c:v>
                </c:pt>
                <c:pt idx="100">
                  <c:v>-4.6586853134707507E-2</c:v>
                </c:pt>
                <c:pt idx="101">
                  <c:v>-4.6584925057742643E-2</c:v>
                </c:pt>
                <c:pt idx="102">
                  <c:v>-4.6569500442023778E-2</c:v>
                </c:pt>
                <c:pt idx="103">
                  <c:v>-4.6569500442023778E-2</c:v>
                </c:pt>
                <c:pt idx="104">
                  <c:v>-4.6029638891863497E-2</c:v>
                </c:pt>
                <c:pt idx="105">
                  <c:v>-4.6014214276144633E-2</c:v>
                </c:pt>
                <c:pt idx="106">
                  <c:v>-4.601035812221492E-2</c:v>
                </c:pt>
                <c:pt idx="107">
                  <c:v>-4.5966012352023175E-2</c:v>
                </c:pt>
                <c:pt idx="108">
                  <c:v>-4.5964084275058326E-2</c:v>
                </c:pt>
                <c:pt idx="109">
                  <c:v>-4.5964084275058326E-2</c:v>
                </c:pt>
                <c:pt idx="110">
                  <c:v>-4.581947850269396E-2</c:v>
                </c:pt>
                <c:pt idx="111">
                  <c:v>-4.5246839644131093E-2</c:v>
                </c:pt>
                <c:pt idx="112">
                  <c:v>-4.5231415028412228E-2</c:v>
                </c:pt>
                <c:pt idx="113">
                  <c:v>-4.5229486951447365E-2</c:v>
                </c:pt>
                <c:pt idx="114">
                  <c:v>-4.5229486951447365E-2</c:v>
                </c:pt>
                <c:pt idx="115">
                  <c:v>-4.5165860411607042E-2</c:v>
                </c:pt>
                <c:pt idx="116">
                  <c:v>-4.5143687526511177E-2</c:v>
                </c:pt>
                <c:pt idx="117">
                  <c:v>-4.5102233871766727E-2</c:v>
                </c:pt>
                <c:pt idx="118">
                  <c:v>-4.5069456563364141E-2</c:v>
                </c:pt>
                <c:pt idx="119">
                  <c:v>-4.5036679254961548E-2</c:v>
                </c:pt>
                <c:pt idx="120">
                  <c:v>-4.5009686177453538E-2</c:v>
                </c:pt>
                <c:pt idx="121">
                  <c:v>-4.4988477330840097E-2</c:v>
                </c:pt>
                <c:pt idx="122">
                  <c:v>-4.4955700022437511E-2</c:v>
                </c:pt>
                <c:pt idx="123">
                  <c:v>-4.4737827325408541E-2</c:v>
                </c:pt>
                <c:pt idx="124">
                  <c:v>-4.4737827325408541E-2</c:v>
                </c:pt>
                <c:pt idx="125">
                  <c:v>-4.452959501320386E-2</c:v>
                </c:pt>
                <c:pt idx="126">
                  <c:v>-4.4404270010488078E-2</c:v>
                </c:pt>
                <c:pt idx="127">
                  <c:v>-4.4404270010488078E-2</c:v>
                </c:pt>
                <c:pt idx="128">
                  <c:v>-4.4367636548155773E-2</c:v>
                </c:pt>
                <c:pt idx="129">
                  <c:v>-4.3698593841349997E-2</c:v>
                </c:pt>
                <c:pt idx="130">
                  <c:v>-4.3613758454896234E-2</c:v>
                </c:pt>
                <c:pt idx="131">
                  <c:v>-4.3534707299337054E-2</c:v>
                </c:pt>
                <c:pt idx="132">
                  <c:v>-4.3519282683618182E-2</c:v>
                </c:pt>
                <c:pt idx="133">
                  <c:v>-4.3459512297707587E-2</c:v>
                </c:pt>
                <c:pt idx="134">
                  <c:v>-4.3438303451094146E-2</c:v>
                </c:pt>
                <c:pt idx="135">
                  <c:v>-4.3357324218570102E-2</c:v>
                </c:pt>
                <c:pt idx="136">
                  <c:v>-4.3309122294448651E-2</c:v>
                </c:pt>
                <c:pt idx="137">
                  <c:v>-4.2850239976812407E-2</c:v>
                </c:pt>
                <c:pt idx="138">
                  <c:v>-4.2832887284128686E-2</c:v>
                </c:pt>
                <c:pt idx="139">
                  <c:v>-4.276926074428837E-2</c:v>
                </c:pt>
                <c:pt idx="140">
                  <c:v>-4.2736483435885778E-2</c:v>
                </c:pt>
                <c:pt idx="141">
                  <c:v>-4.2023094958888264E-2</c:v>
                </c:pt>
                <c:pt idx="142">
                  <c:v>-4.1953684188153373E-2</c:v>
                </c:pt>
                <c:pt idx="143">
                  <c:v>-4.192090687975078E-2</c:v>
                </c:pt>
                <c:pt idx="144">
                  <c:v>-4.192090687975078E-2</c:v>
                </c:pt>
                <c:pt idx="145">
                  <c:v>-4.1743523798983828E-2</c:v>
                </c:pt>
                <c:pt idx="146">
                  <c:v>-4.1710746490581242E-2</c:v>
                </c:pt>
                <c:pt idx="147">
                  <c:v>-4.1444671869430821E-2</c:v>
                </c:pt>
                <c:pt idx="148">
                  <c:v>-4.1413822637993092E-2</c:v>
                </c:pt>
                <c:pt idx="149">
                  <c:v>-4.1365620713871634E-2</c:v>
                </c:pt>
                <c:pt idx="150">
                  <c:v>-4.126728878866387E-2</c:v>
                </c:pt>
                <c:pt idx="151">
                  <c:v>-4.126728878866387E-2</c:v>
                </c:pt>
                <c:pt idx="152">
                  <c:v>-4.1249936095980141E-2</c:v>
                </c:pt>
                <c:pt idx="153">
                  <c:v>-4.1138107632018375E-2</c:v>
                </c:pt>
                <c:pt idx="154">
                  <c:v>-4.1107258400580646E-2</c:v>
                </c:pt>
                <c:pt idx="155">
                  <c:v>-4.1105330323615782E-2</c:v>
                </c:pt>
                <c:pt idx="156">
                  <c:v>-4.1105330323615782E-2</c:v>
                </c:pt>
                <c:pt idx="157">
                  <c:v>-4.1062912630388901E-2</c:v>
                </c:pt>
                <c:pt idx="158">
                  <c:v>-4.0484489540931465E-2</c:v>
                </c:pt>
                <c:pt idx="159">
                  <c:v>-4.032638722981309E-2</c:v>
                </c:pt>
                <c:pt idx="160">
                  <c:v>-4.0276257228726783E-2</c:v>
                </c:pt>
                <c:pt idx="161">
                  <c:v>-4.0195277996202733E-2</c:v>
                </c:pt>
                <c:pt idx="162">
                  <c:v>-4.0129723379397561E-2</c:v>
                </c:pt>
                <c:pt idx="163">
                  <c:v>-4.0096946070994968E-2</c:v>
                </c:pt>
                <c:pt idx="164">
                  <c:v>-3.9555156443869831E-2</c:v>
                </c:pt>
                <c:pt idx="165">
                  <c:v>-3.9512738750642956E-2</c:v>
                </c:pt>
                <c:pt idx="166">
                  <c:v>-3.9510810673678093E-2</c:v>
                </c:pt>
                <c:pt idx="167">
                  <c:v>-3.950695451974838E-2</c:v>
                </c:pt>
                <c:pt idx="168">
                  <c:v>-3.9346924131665156E-2</c:v>
                </c:pt>
                <c:pt idx="169">
                  <c:v>-3.9265944899141106E-2</c:v>
                </c:pt>
                <c:pt idx="170">
                  <c:v>-3.8918891045466641E-2</c:v>
                </c:pt>
                <c:pt idx="171">
                  <c:v>-3.8903466429747777E-2</c:v>
                </c:pt>
                <c:pt idx="172">
                  <c:v>-3.8820559120258877E-2</c:v>
                </c:pt>
                <c:pt idx="173">
                  <c:v>-3.8739579887734833E-2</c:v>
                </c:pt>
                <c:pt idx="174">
                  <c:v>-3.8724155272015968E-2</c:v>
                </c:pt>
                <c:pt idx="175">
                  <c:v>-3.8693306040578239E-2</c:v>
                </c:pt>
                <c:pt idx="176">
                  <c:v>-3.8691377963613383E-2</c:v>
                </c:pt>
                <c:pt idx="177">
                  <c:v>-3.8645104116456788E-2</c:v>
                </c:pt>
                <c:pt idx="178">
                  <c:v>-3.8645104116456788E-2</c:v>
                </c:pt>
                <c:pt idx="179">
                  <c:v>-3.8596902192335331E-2</c:v>
                </c:pt>
                <c:pt idx="180">
                  <c:v>-3.8594974115370474E-2</c:v>
                </c:pt>
                <c:pt idx="181">
                  <c:v>-3.8531347575530159E-2</c:v>
                </c:pt>
                <c:pt idx="182">
                  <c:v>-3.7941356024283557E-2</c:v>
                </c:pt>
                <c:pt idx="183">
                  <c:v>-3.7941356024283557E-2</c:v>
                </c:pt>
                <c:pt idx="184">
                  <c:v>-3.7897010254091826E-2</c:v>
                </c:pt>
                <c:pt idx="185">
                  <c:v>-3.7893154100162106E-2</c:v>
                </c:pt>
                <c:pt idx="186">
                  <c:v>-3.7881585638372961E-2</c:v>
                </c:pt>
                <c:pt idx="187">
                  <c:v>-3.7844952176040655E-2</c:v>
                </c:pt>
                <c:pt idx="188">
                  <c:v>-3.7829527560321791E-2</c:v>
                </c:pt>
                <c:pt idx="189">
                  <c:v>-3.7829527560321791E-2</c:v>
                </c:pt>
                <c:pt idx="190">
                  <c:v>-3.7814102944602926E-2</c:v>
                </c:pt>
                <c:pt idx="191">
                  <c:v>-3.7814102944602926E-2</c:v>
                </c:pt>
                <c:pt idx="192">
                  <c:v>-3.7814102944602926E-2</c:v>
                </c:pt>
                <c:pt idx="193">
                  <c:v>-3.7814102944602926E-2</c:v>
                </c:pt>
                <c:pt idx="194">
                  <c:v>-3.7814102944602926E-2</c:v>
                </c:pt>
                <c:pt idx="195">
                  <c:v>-3.7802534482813774E-2</c:v>
                </c:pt>
                <c:pt idx="196">
                  <c:v>-3.7765901020481468E-2</c:v>
                </c:pt>
                <c:pt idx="197">
                  <c:v>-3.7700346403676296E-2</c:v>
                </c:pt>
                <c:pt idx="198">
                  <c:v>-3.7191334084953745E-2</c:v>
                </c:pt>
                <c:pt idx="199">
                  <c:v>-3.7191334084953745E-2</c:v>
                </c:pt>
                <c:pt idx="200">
                  <c:v>-3.7062152928308244E-2</c:v>
                </c:pt>
                <c:pt idx="201">
                  <c:v>-3.6395038298467325E-2</c:v>
                </c:pt>
                <c:pt idx="202">
                  <c:v>-3.6391182144537612E-2</c:v>
                </c:pt>
                <c:pt idx="203">
                  <c:v>-3.6285137911470408E-2</c:v>
                </c:pt>
                <c:pt idx="204">
                  <c:v>-3.6263929064856967E-2</c:v>
                </c:pt>
                <c:pt idx="205">
                  <c:v>-3.6215727140735517E-2</c:v>
                </c:pt>
                <c:pt idx="206">
                  <c:v>-3.6215727140735517E-2</c:v>
                </c:pt>
                <c:pt idx="207">
                  <c:v>-3.6215727140735517E-2</c:v>
                </c:pt>
                <c:pt idx="208">
                  <c:v>-3.6215727140735517E-2</c:v>
                </c:pt>
                <c:pt idx="209">
                  <c:v>-3.6215727140735517E-2</c:v>
                </c:pt>
                <c:pt idx="210">
                  <c:v>-3.6215727140735517E-2</c:v>
                </c:pt>
                <c:pt idx="211">
                  <c:v>-3.6215727140735517E-2</c:v>
                </c:pt>
                <c:pt idx="212">
                  <c:v>-3.6186805986262643E-2</c:v>
                </c:pt>
                <c:pt idx="213">
                  <c:v>-3.5787694054537009E-2</c:v>
                </c:pt>
                <c:pt idx="214">
                  <c:v>-3.5641160205207786E-2</c:v>
                </c:pt>
                <c:pt idx="215">
                  <c:v>-3.5625735589488922E-2</c:v>
                </c:pt>
                <c:pt idx="216">
                  <c:v>-3.56083828968052E-2</c:v>
                </c:pt>
                <c:pt idx="217">
                  <c:v>-3.5550540587859454E-2</c:v>
                </c:pt>
                <c:pt idx="218">
                  <c:v>-3.5544756356964885E-2</c:v>
                </c:pt>
                <c:pt idx="219">
                  <c:v>-3.5533187895175733E-2</c:v>
                </c:pt>
                <c:pt idx="220">
                  <c:v>-3.4744604416548752E-2</c:v>
                </c:pt>
                <c:pt idx="221">
                  <c:v>-3.4734964031724457E-2</c:v>
                </c:pt>
                <c:pt idx="222">
                  <c:v>-3.47330359547596E-2</c:v>
                </c:pt>
                <c:pt idx="223">
                  <c:v>-3.4702186723321871E-2</c:v>
                </c:pt>
                <c:pt idx="224">
                  <c:v>-3.468097787670843E-2</c:v>
                </c:pt>
                <c:pt idx="225">
                  <c:v>-3.4584574028465521E-2</c:v>
                </c:pt>
                <c:pt idx="226">
                  <c:v>-3.4222095559072185E-2</c:v>
                </c:pt>
                <c:pt idx="227">
                  <c:v>-3.3994582477218926E-2</c:v>
                </c:pt>
                <c:pt idx="228">
                  <c:v>-3.3930955937378611E-2</c:v>
                </c:pt>
                <c:pt idx="229">
                  <c:v>-3.388275401325716E-2</c:v>
                </c:pt>
                <c:pt idx="230">
                  <c:v>-3.388275401325716E-2</c:v>
                </c:pt>
                <c:pt idx="231">
                  <c:v>-3.3232992076099963E-2</c:v>
                </c:pt>
                <c:pt idx="232">
                  <c:v>-3.3146228612681343E-2</c:v>
                </c:pt>
                <c:pt idx="233">
                  <c:v>-3.3130803996962478E-2</c:v>
                </c:pt>
                <c:pt idx="234">
                  <c:v>-3.3130803996962478E-2</c:v>
                </c:pt>
                <c:pt idx="235">
                  <c:v>-3.3067177457122156E-2</c:v>
                </c:pt>
                <c:pt idx="236">
                  <c:v>-3.3051752841403291E-2</c:v>
                </c:pt>
                <c:pt idx="237">
                  <c:v>-3.2955348993160383E-2</c:v>
                </c:pt>
                <c:pt idx="238">
                  <c:v>-3.2922571684757797E-2</c:v>
                </c:pt>
                <c:pt idx="239">
                  <c:v>-3.2430912058718966E-2</c:v>
                </c:pt>
                <c:pt idx="240">
                  <c:v>-3.2348004749230067E-2</c:v>
                </c:pt>
                <c:pt idx="241">
                  <c:v>-3.2348004749230067E-2</c:v>
                </c:pt>
                <c:pt idx="242">
                  <c:v>-3.2332580133511202E-2</c:v>
                </c:pt>
                <c:pt idx="243">
                  <c:v>-3.2299802825108616E-2</c:v>
                </c:pt>
                <c:pt idx="244">
                  <c:v>-3.2220751669549429E-2</c:v>
                </c:pt>
                <c:pt idx="245">
                  <c:v>-3.1840920507472378E-2</c:v>
                </c:pt>
                <c:pt idx="246">
                  <c:v>-3.1555565116673366E-2</c:v>
                </c:pt>
                <c:pt idx="247">
                  <c:v>-3.1503507038622203E-2</c:v>
                </c:pt>
                <c:pt idx="248">
                  <c:v>-3.1501578961657339E-2</c:v>
                </c:pt>
                <c:pt idx="249">
                  <c:v>-3.1437952421817024E-2</c:v>
                </c:pt>
                <c:pt idx="250">
                  <c:v>-3.1372397805011845E-2</c:v>
                </c:pt>
                <c:pt idx="251">
                  <c:v>-3.1360829343222693E-2</c:v>
                </c:pt>
                <c:pt idx="252">
                  <c:v>-3.135697318929298E-2</c:v>
                </c:pt>
                <c:pt idx="253">
                  <c:v>-3.0770837791976105E-2</c:v>
                </c:pt>
                <c:pt idx="254">
                  <c:v>-3.0753485099292377E-2</c:v>
                </c:pt>
                <c:pt idx="255">
                  <c:v>-3.0718779713924935E-2</c:v>
                </c:pt>
                <c:pt idx="256">
                  <c:v>-3.0686002405522342E-2</c:v>
                </c:pt>
                <c:pt idx="257">
                  <c:v>-3.0508619324755397E-2</c:v>
                </c:pt>
                <c:pt idx="258">
                  <c:v>-3.0099867008205466E-2</c:v>
                </c:pt>
                <c:pt idx="259">
                  <c:v>-3.0047808930154296E-2</c:v>
                </c:pt>
                <c:pt idx="260">
                  <c:v>-2.9982254313349117E-2</c:v>
                </c:pt>
                <c:pt idx="261">
                  <c:v>-2.9982254313349117E-2</c:v>
                </c:pt>
                <c:pt idx="262">
                  <c:v>-2.9941764697087099E-2</c:v>
                </c:pt>
                <c:pt idx="263">
                  <c:v>-2.9939836620122243E-2</c:v>
                </c:pt>
                <c:pt idx="264">
                  <c:v>-2.9855001233668479E-2</c:v>
                </c:pt>
                <c:pt idx="265">
                  <c:v>-2.9839576617949615E-2</c:v>
                </c:pt>
                <c:pt idx="266">
                  <c:v>-2.9810655463476742E-2</c:v>
                </c:pt>
                <c:pt idx="267">
                  <c:v>-2.9806799309547029E-2</c:v>
                </c:pt>
                <c:pt idx="268">
                  <c:v>-2.9795230847757877E-2</c:v>
                </c:pt>
                <c:pt idx="269">
                  <c:v>-2.9268865836351604E-2</c:v>
                </c:pt>
                <c:pt idx="270">
                  <c:v>-2.9216807758300434E-2</c:v>
                </c:pt>
                <c:pt idx="271">
                  <c:v>-2.913968467970611E-2</c:v>
                </c:pt>
                <c:pt idx="272">
                  <c:v>-2.8975798137693166E-2</c:v>
                </c:pt>
                <c:pt idx="273">
                  <c:v>-2.8964229675904014E-2</c:v>
                </c:pt>
                <c:pt idx="274">
                  <c:v>-2.8894818905169123E-2</c:v>
                </c:pt>
                <c:pt idx="275">
                  <c:v>-2.8503419281302921E-2</c:v>
                </c:pt>
                <c:pt idx="276">
                  <c:v>-2.8468713895935471E-2</c:v>
                </c:pt>
                <c:pt idx="277">
                  <c:v>-2.8374238124657426E-2</c:v>
                </c:pt>
                <c:pt idx="278">
                  <c:v>-2.8322180046606256E-2</c:v>
                </c:pt>
                <c:pt idx="279">
                  <c:v>-2.8246985044976788E-2</c:v>
                </c:pt>
                <c:pt idx="280">
                  <c:v>-2.8160221581558169E-2</c:v>
                </c:pt>
                <c:pt idx="281">
                  <c:v>-2.8144796965839304E-2</c:v>
                </c:pt>
                <c:pt idx="282">
                  <c:v>-2.8096595041717846E-2</c:v>
                </c:pt>
                <c:pt idx="283">
                  <c:v>-2.7764965803762247E-2</c:v>
                </c:pt>
                <c:pt idx="284">
                  <c:v>-2.7606863492643879E-2</c:v>
                </c:pt>
                <c:pt idx="285">
                  <c:v>-2.7479610412963242E-2</c:v>
                </c:pt>
                <c:pt idx="286">
                  <c:v>-2.691854001618952E-2</c:v>
                </c:pt>
                <c:pt idx="287">
                  <c:v>-2.6839488860630333E-2</c:v>
                </c:pt>
                <c:pt idx="288">
                  <c:v>-2.6814423860087179E-2</c:v>
                </c:pt>
                <c:pt idx="289">
                  <c:v>-2.6743085012387431E-2</c:v>
                </c:pt>
                <c:pt idx="290">
                  <c:v>-2.6567630008585336E-2</c:v>
                </c:pt>
                <c:pt idx="291">
                  <c:v>-2.6502075391780157E-2</c:v>
                </c:pt>
                <c:pt idx="292">
                  <c:v>-2.6101035383089666E-2</c:v>
                </c:pt>
                <c:pt idx="293">
                  <c:v>-2.5991134996092749E-2</c:v>
                </c:pt>
                <c:pt idx="294">
                  <c:v>-2.5975710380373884E-2</c:v>
                </c:pt>
                <c:pt idx="295">
                  <c:v>-2.5973782303409028E-2</c:v>
                </c:pt>
                <c:pt idx="296">
                  <c:v>-2.5908227686603849E-2</c:v>
                </c:pt>
                <c:pt idx="297">
                  <c:v>-2.5800255376571796E-2</c:v>
                </c:pt>
                <c:pt idx="298">
                  <c:v>-2.5352941520724703E-2</c:v>
                </c:pt>
                <c:pt idx="299">
                  <c:v>-2.515820574727403E-2</c:v>
                </c:pt>
                <c:pt idx="300">
                  <c:v>-2.5146637285484878E-2</c:v>
                </c:pt>
                <c:pt idx="301">
                  <c:v>-2.5017456128839384E-2</c:v>
                </c:pt>
                <c:pt idx="302">
                  <c:v>-2.4513264002528977E-2</c:v>
                </c:pt>
                <c:pt idx="303">
                  <c:v>-2.4489163040468255E-2</c:v>
                </c:pt>
                <c:pt idx="304">
                  <c:v>-2.4342629191139033E-2</c:v>
                </c:pt>
                <c:pt idx="305">
                  <c:v>-2.4309851882736447E-2</c:v>
                </c:pt>
                <c:pt idx="306">
                  <c:v>-2.4309851882736447E-2</c:v>
                </c:pt>
                <c:pt idx="307">
                  <c:v>-2.3987863029605136E-2</c:v>
                </c:pt>
                <c:pt idx="308">
                  <c:v>-2.3586823020914638E-2</c:v>
                </c:pt>
                <c:pt idx="309">
                  <c:v>-2.3586823020914638E-2</c:v>
                </c:pt>
                <c:pt idx="310">
                  <c:v>-2.3419080324971982E-2</c:v>
                </c:pt>
                <c:pt idx="311">
                  <c:v>-2.3397871478358541E-2</c:v>
                </c:pt>
                <c:pt idx="312">
                  <c:v>-2.2938989160722296E-2</c:v>
                </c:pt>
                <c:pt idx="313">
                  <c:v>-2.2711476078869038E-2</c:v>
                </c:pt>
                <c:pt idx="314">
                  <c:v>-2.2663274154747587E-2</c:v>
                </c:pt>
                <c:pt idx="315">
                  <c:v>-2.25842229991884E-2</c:v>
                </c:pt>
                <c:pt idx="316">
                  <c:v>-2.2156189912989892E-2</c:v>
                </c:pt>
                <c:pt idx="317">
                  <c:v>-2.2102203757973865E-2</c:v>
                </c:pt>
                <c:pt idx="318">
                  <c:v>-2.2094491450114433E-2</c:v>
                </c:pt>
                <c:pt idx="319">
                  <c:v>-2.1965310293468931E-2</c:v>
                </c:pt>
                <c:pt idx="320">
                  <c:v>-2.1868906445226023E-2</c:v>
                </c:pt>
                <c:pt idx="321">
                  <c:v>-2.0955962002365693E-2</c:v>
                </c:pt>
                <c:pt idx="322">
                  <c:v>-2.0476834876598446E-2</c:v>
                </c:pt>
                <c:pt idx="323">
                  <c:v>-2.0452733914537717E-2</c:v>
                </c:pt>
                <c:pt idx="324">
                  <c:v>-2.0419956606135124E-2</c:v>
                </c:pt>
                <c:pt idx="325">
                  <c:v>-2.0397783721039259E-2</c:v>
                </c:pt>
                <c:pt idx="326">
                  <c:v>-2.0393927567109539E-2</c:v>
                </c:pt>
                <c:pt idx="327">
                  <c:v>-2.0378502951390674E-2</c:v>
                </c:pt>
                <c:pt idx="328">
                  <c:v>-2.0378502951390674E-2</c:v>
                </c:pt>
                <c:pt idx="329">
                  <c:v>-2.0368862566566386E-2</c:v>
                </c:pt>
                <c:pt idx="330">
                  <c:v>-2.0330301027269224E-2</c:v>
                </c:pt>
                <c:pt idx="331">
                  <c:v>-2.0325480834857079E-2</c:v>
                </c:pt>
                <c:pt idx="332">
                  <c:v>-1.9783691207731935E-2</c:v>
                </c:pt>
                <c:pt idx="333">
                  <c:v>-1.9601487934552846E-2</c:v>
                </c:pt>
                <c:pt idx="334">
                  <c:v>-1.9587027357316406E-2</c:v>
                </c:pt>
                <c:pt idx="335">
                  <c:v>-1.9547501779536812E-2</c:v>
                </c:pt>
                <c:pt idx="336">
                  <c:v>-1.9522436778993658E-2</c:v>
                </c:pt>
                <c:pt idx="337">
                  <c:v>-1.9518580625063939E-2</c:v>
                </c:pt>
                <c:pt idx="338">
                  <c:v>-1.9514724471134226E-2</c:v>
                </c:pt>
                <c:pt idx="339">
                  <c:v>-1.9483875239696496E-2</c:v>
                </c:pt>
                <c:pt idx="340">
                  <c:v>-1.8830257148609586E-2</c:v>
                </c:pt>
                <c:pt idx="341">
                  <c:v>-1.8801335994136713E-2</c:v>
                </c:pt>
                <c:pt idx="342">
                  <c:v>-1.877241483966384E-2</c:v>
                </c:pt>
                <c:pt idx="343">
                  <c:v>-1.873770945429639E-2</c:v>
                </c:pt>
                <c:pt idx="344">
                  <c:v>-1.8725176954024814E-2</c:v>
                </c:pt>
                <c:pt idx="345">
                  <c:v>-1.8099515978928345E-2</c:v>
                </c:pt>
                <c:pt idx="346">
                  <c:v>-1.7975155014694995E-2</c:v>
                </c:pt>
                <c:pt idx="347">
                  <c:v>-1.7951054052634266E-2</c:v>
                </c:pt>
                <c:pt idx="348">
                  <c:v>-1.7216456729023312E-2</c:v>
                </c:pt>
                <c:pt idx="349">
                  <c:v>-1.7206816344199023E-2</c:v>
                </c:pt>
                <c:pt idx="350">
                  <c:v>-1.6466434789693493E-2</c:v>
                </c:pt>
                <c:pt idx="351">
                  <c:v>-1.6424017096466612E-2</c:v>
                </c:pt>
                <c:pt idx="352">
                  <c:v>-1.6352678248766864E-2</c:v>
                </c:pt>
                <c:pt idx="353">
                  <c:v>-1.6325685171258847E-2</c:v>
                </c:pt>
                <c:pt idx="354">
                  <c:v>-1.6325685171258847E-2</c:v>
                </c:pt>
                <c:pt idx="355">
                  <c:v>-1.5629649386945055E-2</c:v>
                </c:pt>
                <c:pt idx="356">
                  <c:v>-1.5567950924069596E-2</c:v>
                </c:pt>
                <c:pt idx="357">
                  <c:v>-1.5488899768510409E-2</c:v>
                </c:pt>
                <c:pt idx="358">
                  <c:v>-1.5461906691002399E-2</c:v>
                </c:pt>
                <c:pt idx="359">
                  <c:v>-1.4699352251400996E-2</c:v>
                </c:pt>
                <c:pt idx="360">
                  <c:v>-1.4004280505569636E-2</c:v>
                </c:pt>
                <c:pt idx="361">
                  <c:v>-1.3988855889850771E-2</c:v>
                </c:pt>
                <c:pt idx="362">
                  <c:v>-1.3986927812885915E-2</c:v>
                </c:pt>
                <c:pt idx="363">
                  <c:v>-1.3947402235106321E-2</c:v>
                </c:pt>
                <c:pt idx="364">
                  <c:v>-1.3938725888764457E-2</c:v>
                </c:pt>
                <c:pt idx="365">
                  <c:v>-1.3938725888764457E-2</c:v>
                </c:pt>
                <c:pt idx="366">
                  <c:v>-1.3907876657326727E-2</c:v>
                </c:pt>
                <c:pt idx="367">
                  <c:v>-1.3907876657326727E-2</c:v>
                </c:pt>
                <c:pt idx="368">
                  <c:v>-1.3892452041607863E-2</c:v>
                </c:pt>
                <c:pt idx="369">
                  <c:v>-1.3815328963013539E-2</c:v>
                </c:pt>
                <c:pt idx="370">
                  <c:v>-1.3155926641032052E-2</c:v>
                </c:pt>
                <c:pt idx="371">
                  <c:v>-1.2951550482757083E-2</c:v>
                </c:pt>
                <c:pt idx="372">
                  <c:v>-1.2355774700615919E-2</c:v>
                </c:pt>
                <c:pt idx="373">
                  <c:v>-1.2216953159146129E-2</c:v>
                </c:pt>
                <c:pt idx="374">
                  <c:v>-1.2132117772692373E-2</c:v>
                </c:pt>
                <c:pt idx="375">
                  <c:v>-1.2132117772692373E-2</c:v>
                </c:pt>
                <c:pt idx="376">
                  <c:v>-1.1661666993266984E-2</c:v>
                </c:pt>
                <c:pt idx="377">
                  <c:v>-1.1576831606813227E-2</c:v>
                </c:pt>
                <c:pt idx="378">
                  <c:v>-1.1559478914129499E-2</c:v>
                </c:pt>
                <c:pt idx="379">
                  <c:v>-1.1418729295694853E-2</c:v>
                </c:pt>
                <c:pt idx="380">
                  <c:v>-1.1418729295694853E-2</c:v>
                </c:pt>
                <c:pt idx="381">
                  <c:v>-1.1418729295694853E-2</c:v>
                </c:pt>
                <c:pt idx="382">
                  <c:v>-1.1416801218729997E-2</c:v>
                </c:pt>
                <c:pt idx="383">
                  <c:v>-1.1416801218729997E-2</c:v>
                </c:pt>
                <c:pt idx="384">
                  <c:v>-1.1416801218729997E-2</c:v>
                </c:pt>
                <c:pt idx="385">
                  <c:v>-1.1353174678889681E-2</c:v>
                </c:pt>
                <c:pt idx="386">
                  <c:v>-1.1322325447451952E-2</c:v>
                </c:pt>
                <c:pt idx="387">
                  <c:v>-1.0780535820326807E-2</c:v>
                </c:pt>
                <c:pt idx="388">
                  <c:v>-1.076125505067823E-2</c:v>
                </c:pt>
                <c:pt idx="389">
                  <c:v>-1.0618577355278727E-2</c:v>
                </c:pt>
                <c:pt idx="390">
                  <c:v>-9.8685554159489014E-3</c:v>
                </c:pt>
                <c:pt idx="391">
                  <c:v>-9.8319219536165958E-3</c:v>
                </c:pt>
                <c:pt idx="392">
                  <c:v>-9.7875761834248648E-3</c:v>
                </c:pt>
                <c:pt idx="393">
                  <c:v>-9.1879442473539741E-3</c:v>
                </c:pt>
                <c:pt idx="394">
                  <c:v>-9.0664753985679122E-3</c:v>
                </c:pt>
                <c:pt idx="395">
                  <c:v>-9.0336980901653263E-3</c:v>
                </c:pt>
                <c:pt idx="396">
                  <c:v>-8.6056650039668184E-3</c:v>
                </c:pt>
                <c:pt idx="397">
                  <c:v>-8.3829721145256969E-3</c:v>
                </c:pt>
                <c:pt idx="398">
                  <c:v>-8.2374023036789062E-3</c:v>
                </c:pt>
                <c:pt idx="399">
                  <c:v>-8.2181215340303287E-3</c:v>
                </c:pt>
                <c:pt idx="400">
                  <c:v>-7.6879003686943365E-3</c:v>
                </c:pt>
                <c:pt idx="401">
                  <c:v>-7.6011369052757169E-3</c:v>
                </c:pt>
                <c:pt idx="402">
                  <c:v>-7.3543430537738735E-3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F01-4BEC-AB4B-BE39F9122DFF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9050">
              <a:noFill/>
            </a:ln>
          </c:spPr>
          <c:xVal>
            <c:numRef>
              <c:f>Active!$F$21:$F$4006</c:f>
              <c:numCache>
                <c:formatCode>General</c:formatCode>
                <c:ptCount val="3986"/>
                <c:pt idx="0">
                  <c:v>-9184</c:v>
                </c:pt>
                <c:pt idx="1">
                  <c:v>-7519</c:v>
                </c:pt>
                <c:pt idx="2">
                  <c:v>-7502</c:v>
                </c:pt>
                <c:pt idx="3">
                  <c:v>-7401</c:v>
                </c:pt>
                <c:pt idx="4">
                  <c:v>-7121</c:v>
                </c:pt>
                <c:pt idx="5">
                  <c:v>-7053</c:v>
                </c:pt>
                <c:pt idx="6">
                  <c:v>-7039</c:v>
                </c:pt>
                <c:pt idx="7">
                  <c:v>-7020</c:v>
                </c:pt>
                <c:pt idx="8">
                  <c:v>-6993</c:v>
                </c:pt>
                <c:pt idx="9">
                  <c:v>-6986</c:v>
                </c:pt>
                <c:pt idx="10">
                  <c:v>-6969</c:v>
                </c:pt>
                <c:pt idx="11">
                  <c:v>-6968</c:v>
                </c:pt>
                <c:pt idx="12">
                  <c:v>-6953</c:v>
                </c:pt>
                <c:pt idx="13">
                  <c:v>-6928</c:v>
                </c:pt>
                <c:pt idx="14">
                  <c:v>-6715</c:v>
                </c:pt>
                <c:pt idx="15">
                  <c:v>-6690</c:v>
                </c:pt>
                <c:pt idx="16">
                  <c:v>-6663</c:v>
                </c:pt>
                <c:pt idx="17">
                  <c:v>-6662</c:v>
                </c:pt>
                <c:pt idx="18">
                  <c:v>-6646</c:v>
                </c:pt>
                <c:pt idx="19">
                  <c:v>-6622</c:v>
                </c:pt>
                <c:pt idx="20">
                  <c:v>-6614</c:v>
                </c:pt>
                <c:pt idx="21">
                  <c:v>-6589</c:v>
                </c:pt>
                <c:pt idx="22">
                  <c:v>-5742</c:v>
                </c:pt>
                <c:pt idx="23">
                  <c:v>-5402</c:v>
                </c:pt>
                <c:pt idx="24">
                  <c:v>-4067</c:v>
                </c:pt>
                <c:pt idx="25">
                  <c:v>-3288</c:v>
                </c:pt>
                <c:pt idx="26">
                  <c:v>-3265</c:v>
                </c:pt>
                <c:pt idx="27">
                  <c:v>-3256</c:v>
                </c:pt>
                <c:pt idx="28">
                  <c:v>-804</c:v>
                </c:pt>
                <c:pt idx="29">
                  <c:v>-788</c:v>
                </c:pt>
                <c:pt idx="30">
                  <c:v>-779</c:v>
                </c:pt>
                <c:pt idx="31">
                  <c:v>-448</c:v>
                </c:pt>
                <c:pt idx="32">
                  <c:v>-422</c:v>
                </c:pt>
                <c:pt idx="33">
                  <c:v>-381</c:v>
                </c:pt>
                <c:pt idx="34">
                  <c:v>0</c:v>
                </c:pt>
                <c:pt idx="35">
                  <c:v>0</c:v>
                </c:pt>
                <c:pt idx="36">
                  <c:v>50</c:v>
                </c:pt>
                <c:pt idx="37">
                  <c:v>406</c:v>
                </c:pt>
                <c:pt idx="38">
                  <c:v>406</c:v>
                </c:pt>
                <c:pt idx="39">
                  <c:v>454</c:v>
                </c:pt>
                <c:pt idx="40">
                  <c:v>531</c:v>
                </c:pt>
                <c:pt idx="41">
                  <c:v>826</c:v>
                </c:pt>
                <c:pt idx="42">
                  <c:v>1235</c:v>
                </c:pt>
                <c:pt idx="43">
                  <c:v>1615</c:v>
                </c:pt>
                <c:pt idx="44">
                  <c:v>1667</c:v>
                </c:pt>
                <c:pt idx="45">
                  <c:v>2046</c:v>
                </c:pt>
                <c:pt idx="46">
                  <c:v>2080</c:v>
                </c:pt>
                <c:pt idx="47">
                  <c:v>2519</c:v>
                </c:pt>
                <c:pt idx="48">
                  <c:v>2578</c:v>
                </c:pt>
                <c:pt idx="49">
                  <c:v>2645</c:v>
                </c:pt>
                <c:pt idx="50">
                  <c:v>2984</c:v>
                </c:pt>
                <c:pt idx="51">
                  <c:v>7161</c:v>
                </c:pt>
                <c:pt idx="52">
                  <c:v>7170</c:v>
                </c:pt>
                <c:pt idx="53">
                  <c:v>7178</c:v>
                </c:pt>
                <c:pt idx="54">
                  <c:v>7245</c:v>
                </c:pt>
                <c:pt idx="55">
                  <c:v>7484</c:v>
                </c:pt>
                <c:pt idx="56">
                  <c:v>7485</c:v>
                </c:pt>
                <c:pt idx="57">
                  <c:v>7485</c:v>
                </c:pt>
                <c:pt idx="58">
                  <c:v>7517</c:v>
                </c:pt>
                <c:pt idx="59">
                  <c:v>7517</c:v>
                </c:pt>
                <c:pt idx="60">
                  <c:v>7534</c:v>
                </c:pt>
                <c:pt idx="61">
                  <c:v>7534</c:v>
                </c:pt>
                <c:pt idx="62">
                  <c:v>7534</c:v>
                </c:pt>
                <c:pt idx="63">
                  <c:v>7848</c:v>
                </c:pt>
                <c:pt idx="64">
                  <c:v>7857</c:v>
                </c:pt>
                <c:pt idx="65">
                  <c:v>7874</c:v>
                </c:pt>
                <c:pt idx="66">
                  <c:v>7907</c:v>
                </c:pt>
                <c:pt idx="67">
                  <c:v>7907</c:v>
                </c:pt>
                <c:pt idx="68">
                  <c:v>7907</c:v>
                </c:pt>
                <c:pt idx="69">
                  <c:v>7957</c:v>
                </c:pt>
                <c:pt idx="70">
                  <c:v>7957</c:v>
                </c:pt>
                <c:pt idx="71">
                  <c:v>7965</c:v>
                </c:pt>
                <c:pt idx="72">
                  <c:v>7965</c:v>
                </c:pt>
                <c:pt idx="73">
                  <c:v>7990</c:v>
                </c:pt>
                <c:pt idx="74">
                  <c:v>7990</c:v>
                </c:pt>
                <c:pt idx="75">
                  <c:v>7990</c:v>
                </c:pt>
                <c:pt idx="76">
                  <c:v>7990</c:v>
                </c:pt>
                <c:pt idx="77">
                  <c:v>8015</c:v>
                </c:pt>
                <c:pt idx="78">
                  <c:v>8015</c:v>
                </c:pt>
                <c:pt idx="79">
                  <c:v>8254</c:v>
                </c:pt>
                <c:pt idx="80">
                  <c:v>8363</c:v>
                </c:pt>
                <c:pt idx="81">
                  <c:v>8413</c:v>
                </c:pt>
                <c:pt idx="82">
                  <c:v>8522</c:v>
                </c:pt>
                <c:pt idx="83">
                  <c:v>8693</c:v>
                </c:pt>
                <c:pt idx="84">
                  <c:v>8694</c:v>
                </c:pt>
                <c:pt idx="85">
                  <c:v>8718</c:v>
                </c:pt>
                <c:pt idx="86">
                  <c:v>8736</c:v>
                </c:pt>
                <c:pt idx="87">
                  <c:v>8761</c:v>
                </c:pt>
                <c:pt idx="88">
                  <c:v>8786</c:v>
                </c:pt>
                <c:pt idx="89">
                  <c:v>8827</c:v>
                </c:pt>
                <c:pt idx="90">
                  <c:v>8827</c:v>
                </c:pt>
                <c:pt idx="91">
                  <c:v>8836</c:v>
                </c:pt>
                <c:pt idx="92">
                  <c:v>9091</c:v>
                </c:pt>
                <c:pt idx="93">
                  <c:v>9099</c:v>
                </c:pt>
                <c:pt idx="94">
                  <c:v>9124</c:v>
                </c:pt>
                <c:pt idx="95">
                  <c:v>9125</c:v>
                </c:pt>
                <c:pt idx="96">
                  <c:v>9150</c:v>
                </c:pt>
                <c:pt idx="97">
                  <c:v>9175</c:v>
                </c:pt>
                <c:pt idx="98">
                  <c:v>9200</c:v>
                </c:pt>
                <c:pt idx="99">
                  <c:v>9250</c:v>
                </c:pt>
                <c:pt idx="100">
                  <c:v>9250</c:v>
                </c:pt>
                <c:pt idx="101">
                  <c:v>9251</c:v>
                </c:pt>
                <c:pt idx="102">
                  <c:v>9259</c:v>
                </c:pt>
                <c:pt idx="103">
                  <c:v>9259</c:v>
                </c:pt>
                <c:pt idx="104">
                  <c:v>9539</c:v>
                </c:pt>
                <c:pt idx="105">
                  <c:v>9547</c:v>
                </c:pt>
                <c:pt idx="106">
                  <c:v>9549</c:v>
                </c:pt>
                <c:pt idx="107">
                  <c:v>9572</c:v>
                </c:pt>
                <c:pt idx="108">
                  <c:v>9573</c:v>
                </c:pt>
                <c:pt idx="109">
                  <c:v>9573</c:v>
                </c:pt>
                <c:pt idx="110">
                  <c:v>9648</c:v>
                </c:pt>
                <c:pt idx="111">
                  <c:v>9945</c:v>
                </c:pt>
                <c:pt idx="112">
                  <c:v>9953</c:v>
                </c:pt>
                <c:pt idx="113">
                  <c:v>9954</c:v>
                </c:pt>
                <c:pt idx="114">
                  <c:v>9954</c:v>
                </c:pt>
                <c:pt idx="115">
                  <c:v>9987</c:v>
                </c:pt>
                <c:pt idx="116">
                  <c:v>9998.5</c:v>
                </c:pt>
                <c:pt idx="117">
                  <c:v>10020</c:v>
                </c:pt>
                <c:pt idx="118">
                  <c:v>10037</c:v>
                </c:pt>
                <c:pt idx="119">
                  <c:v>10054</c:v>
                </c:pt>
                <c:pt idx="120">
                  <c:v>10068</c:v>
                </c:pt>
                <c:pt idx="121">
                  <c:v>10079</c:v>
                </c:pt>
                <c:pt idx="122">
                  <c:v>10096</c:v>
                </c:pt>
                <c:pt idx="123">
                  <c:v>10209</c:v>
                </c:pt>
                <c:pt idx="124">
                  <c:v>10209</c:v>
                </c:pt>
                <c:pt idx="125">
                  <c:v>10317</c:v>
                </c:pt>
                <c:pt idx="126">
                  <c:v>10382</c:v>
                </c:pt>
                <c:pt idx="127">
                  <c:v>10382</c:v>
                </c:pt>
                <c:pt idx="128">
                  <c:v>10401</c:v>
                </c:pt>
                <c:pt idx="129">
                  <c:v>10748</c:v>
                </c:pt>
                <c:pt idx="130">
                  <c:v>10792</c:v>
                </c:pt>
                <c:pt idx="131">
                  <c:v>10833</c:v>
                </c:pt>
                <c:pt idx="132">
                  <c:v>10841</c:v>
                </c:pt>
                <c:pt idx="133">
                  <c:v>10872</c:v>
                </c:pt>
                <c:pt idx="134">
                  <c:v>10883</c:v>
                </c:pt>
                <c:pt idx="135">
                  <c:v>10925</c:v>
                </c:pt>
                <c:pt idx="136">
                  <c:v>10950</c:v>
                </c:pt>
                <c:pt idx="137">
                  <c:v>11188</c:v>
                </c:pt>
                <c:pt idx="138">
                  <c:v>11197</c:v>
                </c:pt>
                <c:pt idx="139">
                  <c:v>11230</c:v>
                </c:pt>
                <c:pt idx="140">
                  <c:v>11247</c:v>
                </c:pt>
                <c:pt idx="141">
                  <c:v>11617</c:v>
                </c:pt>
                <c:pt idx="142">
                  <c:v>11653</c:v>
                </c:pt>
                <c:pt idx="143">
                  <c:v>11670</c:v>
                </c:pt>
                <c:pt idx="144">
                  <c:v>11670</c:v>
                </c:pt>
                <c:pt idx="145">
                  <c:v>11762</c:v>
                </c:pt>
                <c:pt idx="146">
                  <c:v>11779</c:v>
                </c:pt>
                <c:pt idx="147">
                  <c:v>11917</c:v>
                </c:pt>
                <c:pt idx="148">
                  <c:v>11933</c:v>
                </c:pt>
                <c:pt idx="149">
                  <c:v>11958</c:v>
                </c:pt>
                <c:pt idx="150">
                  <c:v>12009</c:v>
                </c:pt>
                <c:pt idx="151">
                  <c:v>12009</c:v>
                </c:pt>
                <c:pt idx="152">
                  <c:v>12018</c:v>
                </c:pt>
                <c:pt idx="153">
                  <c:v>12076</c:v>
                </c:pt>
                <c:pt idx="154">
                  <c:v>12092</c:v>
                </c:pt>
                <c:pt idx="155">
                  <c:v>12093</c:v>
                </c:pt>
                <c:pt idx="156">
                  <c:v>12093</c:v>
                </c:pt>
                <c:pt idx="157">
                  <c:v>12115</c:v>
                </c:pt>
                <c:pt idx="158">
                  <c:v>12415</c:v>
                </c:pt>
                <c:pt idx="159">
                  <c:v>12497</c:v>
                </c:pt>
                <c:pt idx="160">
                  <c:v>12523</c:v>
                </c:pt>
                <c:pt idx="161">
                  <c:v>12565</c:v>
                </c:pt>
                <c:pt idx="162">
                  <c:v>12599</c:v>
                </c:pt>
                <c:pt idx="163">
                  <c:v>12616</c:v>
                </c:pt>
                <c:pt idx="164">
                  <c:v>12897</c:v>
                </c:pt>
                <c:pt idx="165">
                  <c:v>12919</c:v>
                </c:pt>
                <c:pt idx="166">
                  <c:v>12920</c:v>
                </c:pt>
                <c:pt idx="167">
                  <c:v>12922</c:v>
                </c:pt>
                <c:pt idx="168">
                  <c:v>13005</c:v>
                </c:pt>
                <c:pt idx="169">
                  <c:v>13047</c:v>
                </c:pt>
                <c:pt idx="170">
                  <c:v>13227</c:v>
                </c:pt>
                <c:pt idx="171">
                  <c:v>13235</c:v>
                </c:pt>
                <c:pt idx="172">
                  <c:v>13278</c:v>
                </c:pt>
                <c:pt idx="173">
                  <c:v>13320</c:v>
                </c:pt>
                <c:pt idx="174">
                  <c:v>13328</c:v>
                </c:pt>
                <c:pt idx="175">
                  <c:v>13344</c:v>
                </c:pt>
                <c:pt idx="176">
                  <c:v>13345</c:v>
                </c:pt>
                <c:pt idx="177">
                  <c:v>13369</c:v>
                </c:pt>
                <c:pt idx="178">
                  <c:v>13369</c:v>
                </c:pt>
                <c:pt idx="179">
                  <c:v>13394</c:v>
                </c:pt>
                <c:pt idx="180">
                  <c:v>13395</c:v>
                </c:pt>
                <c:pt idx="181">
                  <c:v>13428</c:v>
                </c:pt>
                <c:pt idx="182">
                  <c:v>13734</c:v>
                </c:pt>
                <c:pt idx="183">
                  <c:v>13734</c:v>
                </c:pt>
                <c:pt idx="184">
                  <c:v>13757</c:v>
                </c:pt>
                <c:pt idx="185">
                  <c:v>13759</c:v>
                </c:pt>
                <c:pt idx="186">
                  <c:v>13765</c:v>
                </c:pt>
                <c:pt idx="187">
                  <c:v>13784</c:v>
                </c:pt>
                <c:pt idx="188">
                  <c:v>13792</c:v>
                </c:pt>
                <c:pt idx="189">
                  <c:v>13792</c:v>
                </c:pt>
                <c:pt idx="190">
                  <c:v>13800</c:v>
                </c:pt>
                <c:pt idx="191">
                  <c:v>13800</c:v>
                </c:pt>
                <c:pt idx="192">
                  <c:v>13800</c:v>
                </c:pt>
                <c:pt idx="193">
                  <c:v>13800</c:v>
                </c:pt>
                <c:pt idx="194">
                  <c:v>13800</c:v>
                </c:pt>
                <c:pt idx="195">
                  <c:v>13806</c:v>
                </c:pt>
                <c:pt idx="196">
                  <c:v>13825</c:v>
                </c:pt>
                <c:pt idx="197">
                  <c:v>13859</c:v>
                </c:pt>
                <c:pt idx="198">
                  <c:v>14123</c:v>
                </c:pt>
                <c:pt idx="199">
                  <c:v>14123</c:v>
                </c:pt>
                <c:pt idx="200">
                  <c:v>14190</c:v>
                </c:pt>
                <c:pt idx="201">
                  <c:v>14536</c:v>
                </c:pt>
                <c:pt idx="202">
                  <c:v>14538</c:v>
                </c:pt>
                <c:pt idx="203">
                  <c:v>14593</c:v>
                </c:pt>
                <c:pt idx="204">
                  <c:v>14604</c:v>
                </c:pt>
                <c:pt idx="205">
                  <c:v>14629</c:v>
                </c:pt>
                <c:pt idx="206">
                  <c:v>14629</c:v>
                </c:pt>
                <c:pt idx="207">
                  <c:v>14629</c:v>
                </c:pt>
                <c:pt idx="208">
                  <c:v>14629</c:v>
                </c:pt>
                <c:pt idx="209">
                  <c:v>14629</c:v>
                </c:pt>
                <c:pt idx="210">
                  <c:v>14629</c:v>
                </c:pt>
                <c:pt idx="211">
                  <c:v>14629</c:v>
                </c:pt>
                <c:pt idx="212">
                  <c:v>14644</c:v>
                </c:pt>
                <c:pt idx="213">
                  <c:v>14851</c:v>
                </c:pt>
                <c:pt idx="214">
                  <c:v>14927</c:v>
                </c:pt>
                <c:pt idx="215">
                  <c:v>14935</c:v>
                </c:pt>
                <c:pt idx="216">
                  <c:v>14944</c:v>
                </c:pt>
                <c:pt idx="217">
                  <c:v>14974</c:v>
                </c:pt>
                <c:pt idx="218">
                  <c:v>14977</c:v>
                </c:pt>
                <c:pt idx="219">
                  <c:v>14983</c:v>
                </c:pt>
                <c:pt idx="220">
                  <c:v>15392</c:v>
                </c:pt>
                <c:pt idx="221">
                  <c:v>15397</c:v>
                </c:pt>
                <c:pt idx="222">
                  <c:v>15398</c:v>
                </c:pt>
                <c:pt idx="223">
                  <c:v>15414</c:v>
                </c:pt>
                <c:pt idx="224">
                  <c:v>15425</c:v>
                </c:pt>
                <c:pt idx="225">
                  <c:v>15475</c:v>
                </c:pt>
                <c:pt idx="226">
                  <c:v>15663</c:v>
                </c:pt>
                <c:pt idx="227">
                  <c:v>15781</c:v>
                </c:pt>
                <c:pt idx="228">
                  <c:v>15814</c:v>
                </c:pt>
                <c:pt idx="229">
                  <c:v>15839</c:v>
                </c:pt>
                <c:pt idx="230">
                  <c:v>15839</c:v>
                </c:pt>
                <c:pt idx="231">
                  <c:v>16176</c:v>
                </c:pt>
                <c:pt idx="232">
                  <c:v>16221</c:v>
                </c:pt>
                <c:pt idx="233">
                  <c:v>16229</c:v>
                </c:pt>
                <c:pt idx="234">
                  <c:v>16229</c:v>
                </c:pt>
                <c:pt idx="235">
                  <c:v>16262</c:v>
                </c:pt>
                <c:pt idx="236">
                  <c:v>16270</c:v>
                </c:pt>
                <c:pt idx="237">
                  <c:v>16320</c:v>
                </c:pt>
                <c:pt idx="238">
                  <c:v>16337</c:v>
                </c:pt>
                <c:pt idx="239">
                  <c:v>16592</c:v>
                </c:pt>
                <c:pt idx="240">
                  <c:v>16635</c:v>
                </c:pt>
                <c:pt idx="241">
                  <c:v>16635</c:v>
                </c:pt>
                <c:pt idx="242">
                  <c:v>16643</c:v>
                </c:pt>
                <c:pt idx="243">
                  <c:v>16660</c:v>
                </c:pt>
                <c:pt idx="244">
                  <c:v>16701</c:v>
                </c:pt>
                <c:pt idx="245">
                  <c:v>16898</c:v>
                </c:pt>
                <c:pt idx="246">
                  <c:v>17046</c:v>
                </c:pt>
                <c:pt idx="247">
                  <c:v>17073</c:v>
                </c:pt>
                <c:pt idx="248">
                  <c:v>17074</c:v>
                </c:pt>
                <c:pt idx="249">
                  <c:v>17107</c:v>
                </c:pt>
                <c:pt idx="250">
                  <c:v>17141</c:v>
                </c:pt>
                <c:pt idx="251">
                  <c:v>17147</c:v>
                </c:pt>
                <c:pt idx="252">
                  <c:v>17149</c:v>
                </c:pt>
                <c:pt idx="253">
                  <c:v>17453</c:v>
                </c:pt>
                <c:pt idx="254">
                  <c:v>17462</c:v>
                </c:pt>
                <c:pt idx="255">
                  <c:v>17480</c:v>
                </c:pt>
                <c:pt idx="256">
                  <c:v>17497</c:v>
                </c:pt>
                <c:pt idx="257">
                  <c:v>17589</c:v>
                </c:pt>
                <c:pt idx="258">
                  <c:v>17801</c:v>
                </c:pt>
                <c:pt idx="259">
                  <c:v>17828</c:v>
                </c:pt>
                <c:pt idx="260">
                  <c:v>17862</c:v>
                </c:pt>
                <c:pt idx="261">
                  <c:v>17862</c:v>
                </c:pt>
                <c:pt idx="262">
                  <c:v>17883</c:v>
                </c:pt>
                <c:pt idx="263">
                  <c:v>17884</c:v>
                </c:pt>
                <c:pt idx="264">
                  <c:v>17928</c:v>
                </c:pt>
                <c:pt idx="265">
                  <c:v>17936</c:v>
                </c:pt>
                <c:pt idx="266">
                  <c:v>17951</c:v>
                </c:pt>
                <c:pt idx="267">
                  <c:v>17953</c:v>
                </c:pt>
                <c:pt idx="268">
                  <c:v>17959</c:v>
                </c:pt>
                <c:pt idx="269">
                  <c:v>18232</c:v>
                </c:pt>
                <c:pt idx="270">
                  <c:v>18259</c:v>
                </c:pt>
                <c:pt idx="271">
                  <c:v>18299</c:v>
                </c:pt>
                <c:pt idx="272">
                  <c:v>18384</c:v>
                </c:pt>
                <c:pt idx="273">
                  <c:v>18390</c:v>
                </c:pt>
                <c:pt idx="274">
                  <c:v>18426</c:v>
                </c:pt>
                <c:pt idx="275">
                  <c:v>18629</c:v>
                </c:pt>
                <c:pt idx="276">
                  <c:v>18647</c:v>
                </c:pt>
                <c:pt idx="277">
                  <c:v>18696</c:v>
                </c:pt>
                <c:pt idx="278">
                  <c:v>18723</c:v>
                </c:pt>
                <c:pt idx="279">
                  <c:v>18762</c:v>
                </c:pt>
                <c:pt idx="280">
                  <c:v>18807</c:v>
                </c:pt>
                <c:pt idx="281">
                  <c:v>18815</c:v>
                </c:pt>
                <c:pt idx="282">
                  <c:v>18840</c:v>
                </c:pt>
                <c:pt idx="283">
                  <c:v>19012</c:v>
                </c:pt>
                <c:pt idx="284">
                  <c:v>19094</c:v>
                </c:pt>
                <c:pt idx="285">
                  <c:v>19160</c:v>
                </c:pt>
                <c:pt idx="286">
                  <c:v>19451</c:v>
                </c:pt>
                <c:pt idx="287">
                  <c:v>19492</c:v>
                </c:pt>
                <c:pt idx="288">
                  <c:v>19505</c:v>
                </c:pt>
                <c:pt idx="289">
                  <c:v>19542</c:v>
                </c:pt>
                <c:pt idx="290">
                  <c:v>19633</c:v>
                </c:pt>
                <c:pt idx="291">
                  <c:v>19667</c:v>
                </c:pt>
                <c:pt idx="292">
                  <c:v>19875</c:v>
                </c:pt>
                <c:pt idx="293">
                  <c:v>19932</c:v>
                </c:pt>
                <c:pt idx="294">
                  <c:v>19940</c:v>
                </c:pt>
                <c:pt idx="295">
                  <c:v>19941</c:v>
                </c:pt>
                <c:pt idx="296">
                  <c:v>19975</c:v>
                </c:pt>
                <c:pt idx="297">
                  <c:v>20031</c:v>
                </c:pt>
                <c:pt idx="298">
                  <c:v>20263</c:v>
                </c:pt>
                <c:pt idx="299">
                  <c:v>20364</c:v>
                </c:pt>
                <c:pt idx="300">
                  <c:v>20370</c:v>
                </c:pt>
                <c:pt idx="301">
                  <c:v>20437</c:v>
                </c:pt>
                <c:pt idx="302">
                  <c:v>20698.5</c:v>
                </c:pt>
                <c:pt idx="303">
                  <c:v>20711</c:v>
                </c:pt>
                <c:pt idx="304">
                  <c:v>20787</c:v>
                </c:pt>
                <c:pt idx="305">
                  <c:v>20804</c:v>
                </c:pt>
                <c:pt idx="306">
                  <c:v>20804</c:v>
                </c:pt>
                <c:pt idx="307">
                  <c:v>20971</c:v>
                </c:pt>
                <c:pt idx="308">
                  <c:v>21179</c:v>
                </c:pt>
                <c:pt idx="309">
                  <c:v>21179</c:v>
                </c:pt>
                <c:pt idx="310">
                  <c:v>21266</c:v>
                </c:pt>
                <c:pt idx="311">
                  <c:v>21277</c:v>
                </c:pt>
                <c:pt idx="312">
                  <c:v>21515</c:v>
                </c:pt>
                <c:pt idx="313">
                  <c:v>21633</c:v>
                </c:pt>
                <c:pt idx="314">
                  <c:v>21658</c:v>
                </c:pt>
                <c:pt idx="315">
                  <c:v>21699</c:v>
                </c:pt>
                <c:pt idx="316">
                  <c:v>21921</c:v>
                </c:pt>
                <c:pt idx="317">
                  <c:v>21949</c:v>
                </c:pt>
                <c:pt idx="318">
                  <c:v>21953</c:v>
                </c:pt>
                <c:pt idx="319">
                  <c:v>22020</c:v>
                </c:pt>
                <c:pt idx="320">
                  <c:v>22070</c:v>
                </c:pt>
                <c:pt idx="321">
                  <c:v>22543.5</c:v>
                </c:pt>
                <c:pt idx="322">
                  <c:v>22792</c:v>
                </c:pt>
                <c:pt idx="323">
                  <c:v>22804.5</c:v>
                </c:pt>
                <c:pt idx="324">
                  <c:v>22821.5</c:v>
                </c:pt>
                <c:pt idx="325">
                  <c:v>22833</c:v>
                </c:pt>
                <c:pt idx="326">
                  <c:v>22835</c:v>
                </c:pt>
                <c:pt idx="327">
                  <c:v>22843</c:v>
                </c:pt>
                <c:pt idx="328">
                  <c:v>22843</c:v>
                </c:pt>
                <c:pt idx="329">
                  <c:v>22848</c:v>
                </c:pt>
                <c:pt idx="330">
                  <c:v>22868</c:v>
                </c:pt>
                <c:pt idx="331">
                  <c:v>22870.5</c:v>
                </c:pt>
                <c:pt idx="332">
                  <c:v>23151.5</c:v>
                </c:pt>
                <c:pt idx="333">
                  <c:v>23246</c:v>
                </c:pt>
                <c:pt idx="334">
                  <c:v>23253.5</c:v>
                </c:pt>
                <c:pt idx="335">
                  <c:v>23274</c:v>
                </c:pt>
                <c:pt idx="336">
                  <c:v>23287</c:v>
                </c:pt>
                <c:pt idx="337">
                  <c:v>23289</c:v>
                </c:pt>
                <c:pt idx="338">
                  <c:v>23291</c:v>
                </c:pt>
                <c:pt idx="339">
                  <c:v>23307</c:v>
                </c:pt>
                <c:pt idx="340">
                  <c:v>23646</c:v>
                </c:pt>
                <c:pt idx="341">
                  <c:v>23661</c:v>
                </c:pt>
                <c:pt idx="342">
                  <c:v>23676</c:v>
                </c:pt>
                <c:pt idx="343">
                  <c:v>23694</c:v>
                </c:pt>
                <c:pt idx="344">
                  <c:v>23700.5</c:v>
                </c:pt>
                <c:pt idx="345">
                  <c:v>24025</c:v>
                </c:pt>
                <c:pt idx="346">
                  <c:v>24089.5</c:v>
                </c:pt>
                <c:pt idx="347">
                  <c:v>24102</c:v>
                </c:pt>
                <c:pt idx="348">
                  <c:v>24483</c:v>
                </c:pt>
                <c:pt idx="349">
                  <c:v>24488</c:v>
                </c:pt>
                <c:pt idx="350">
                  <c:v>24872</c:v>
                </c:pt>
                <c:pt idx="351">
                  <c:v>24894</c:v>
                </c:pt>
                <c:pt idx="352">
                  <c:v>24931</c:v>
                </c:pt>
                <c:pt idx="353">
                  <c:v>24945</c:v>
                </c:pt>
                <c:pt idx="354">
                  <c:v>24945</c:v>
                </c:pt>
                <c:pt idx="355">
                  <c:v>25306</c:v>
                </c:pt>
                <c:pt idx="356">
                  <c:v>25338</c:v>
                </c:pt>
                <c:pt idx="357">
                  <c:v>25379</c:v>
                </c:pt>
                <c:pt idx="358">
                  <c:v>25393</c:v>
                </c:pt>
                <c:pt idx="359">
                  <c:v>25788.5</c:v>
                </c:pt>
                <c:pt idx="360">
                  <c:v>26149</c:v>
                </c:pt>
                <c:pt idx="361">
                  <c:v>26157</c:v>
                </c:pt>
                <c:pt idx="362">
                  <c:v>26158</c:v>
                </c:pt>
                <c:pt idx="363">
                  <c:v>26178.5</c:v>
                </c:pt>
                <c:pt idx="364">
                  <c:v>26183</c:v>
                </c:pt>
                <c:pt idx="365">
                  <c:v>26183</c:v>
                </c:pt>
                <c:pt idx="366">
                  <c:v>26199</c:v>
                </c:pt>
                <c:pt idx="367">
                  <c:v>26199</c:v>
                </c:pt>
                <c:pt idx="368">
                  <c:v>26207</c:v>
                </c:pt>
                <c:pt idx="369">
                  <c:v>26247</c:v>
                </c:pt>
                <c:pt idx="370">
                  <c:v>26589</c:v>
                </c:pt>
                <c:pt idx="371">
                  <c:v>26695</c:v>
                </c:pt>
                <c:pt idx="372">
                  <c:v>27004</c:v>
                </c:pt>
                <c:pt idx="373">
                  <c:v>27076</c:v>
                </c:pt>
                <c:pt idx="374">
                  <c:v>27120</c:v>
                </c:pt>
                <c:pt idx="375">
                  <c:v>27120</c:v>
                </c:pt>
                <c:pt idx="376">
                  <c:v>27364</c:v>
                </c:pt>
                <c:pt idx="377">
                  <c:v>27408</c:v>
                </c:pt>
                <c:pt idx="378">
                  <c:v>27417</c:v>
                </c:pt>
                <c:pt idx="379">
                  <c:v>27490</c:v>
                </c:pt>
                <c:pt idx="380">
                  <c:v>27490</c:v>
                </c:pt>
                <c:pt idx="381">
                  <c:v>27490</c:v>
                </c:pt>
                <c:pt idx="382">
                  <c:v>27491</c:v>
                </c:pt>
                <c:pt idx="383">
                  <c:v>27491</c:v>
                </c:pt>
                <c:pt idx="384">
                  <c:v>27491</c:v>
                </c:pt>
                <c:pt idx="385">
                  <c:v>27524</c:v>
                </c:pt>
                <c:pt idx="386">
                  <c:v>27540</c:v>
                </c:pt>
                <c:pt idx="387">
                  <c:v>27821</c:v>
                </c:pt>
                <c:pt idx="388">
                  <c:v>27831</c:v>
                </c:pt>
                <c:pt idx="389">
                  <c:v>27905</c:v>
                </c:pt>
                <c:pt idx="390">
                  <c:v>28294</c:v>
                </c:pt>
                <c:pt idx="391">
                  <c:v>28313</c:v>
                </c:pt>
                <c:pt idx="392">
                  <c:v>28336</c:v>
                </c:pt>
                <c:pt idx="393">
                  <c:v>28647</c:v>
                </c:pt>
                <c:pt idx="394">
                  <c:v>28710</c:v>
                </c:pt>
                <c:pt idx="395">
                  <c:v>28727</c:v>
                </c:pt>
                <c:pt idx="396">
                  <c:v>28949</c:v>
                </c:pt>
                <c:pt idx="397">
                  <c:v>29064.5</c:v>
                </c:pt>
                <c:pt idx="398">
                  <c:v>29140</c:v>
                </c:pt>
                <c:pt idx="399">
                  <c:v>29150</c:v>
                </c:pt>
                <c:pt idx="400">
                  <c:v>29425</c:v>
                </c:pt>
                <c:pt idx="401">
                  <c:v>29470</c:v>
                </c:pt>
                <c:pt idx="402">
                  <c:v>29598</c:v>
                </c:pt>
              </c:numCache>
            </c:numRef>
          </c:xVal>
          <c:yVal>
            <c:numRef>
              <c:f>Active!$P$21:$P$4006</c:f>
              <c:numCache>
                <c:formatCode>General</c:formatCode>
                <c:ptCount val="398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FF-426A-B220-BFA3094CBA51}"/>
            </c:ext>
          </c:extLst>
        </c:ser>
        <c:ser>
          <c:idx val="13"/>
          <c:order val="13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pPr>
              <a:noFill/>
              <a:ln>
                <a:solidFill>
                  <a:srgbClr val="FF0000"/>
                </a:solidFill>
              </a:ln>
            </c:spPr>
          </c:marker>
          <c:xVal>
            <c:numRef>
              <c:f>Active!$F$21:$F$4006</c:f>
              <c:numCache>
                <c:formatCode>General</c:formatCode>
                <c:ptCount val="3986"/>
                <c:pt idx="0">
                  <c:v>-9184</c:v>
                </c:pt>
                <c:pt idx="1">
                  <c:v>-7519</c:v>
                </c:pt>
                <c:pt idx="2">
                  <c:v>-7502</c:v>
                </c:pt>
                <c:pt idx="3">
                  <c:v>-7401</c:v>
                </c:pt>
                <c:pt idx="4">
                  <c:v>-7121</c:v>
                </c:pt>
                <c:pt idx="5">
                  <c:v>-7053</c:v>
                </c:pt>
                <c:pt idx="6">
                  <c:v>-7039</c:v>
                </c:pt>
                <c:pt idx="7">
                  <c:v>-7020</c:v>
                </c:pt>
                <c:pt idx="8">
                  <c:v>-6993</c:v>
                </c:pt>
                <c:pt idx="9">
                  <c:v>-6986</c:v>
                </c:pt>
                <c:pt idx="10">
                  <c:v>-6969</c:v>
                </c:pt>
                <c:pt idx="11">
                  <c:v>-6968</c:v>
                </c:pt>
                <c:pt idx="12">
                  <c:v>-6953</c:v>
                </c:pt>
                <c:pt idx="13">
                  <c:v>-6928</c:v>
                </c:pt>
                <c:pt idx="14">
                  <c:v>-6715</c:v>
                </c:pt>
                <c:pt idx="15">
                  <c:v>-6690</c:v>
                </c:pt>
                <c:pt idx="16">
                  <c:v>-6663</c:v>
                </c:pt>
                <c:pt idx="17">
                  <c:v>-6662</c:v>
                </c:pt>
                <c:pt idx="18">
                  <c:v>-6646</c:v>
                </c:pt>
                <c:pt idx="19">
                  <c:v>-6622</c:v>
                </c:pt>
                <c:pt idx="20">
                  <c:v>-6614</c:v>
                </c:pt>
                <c:pt idx="21">
                  <c:v>-6589</c:v>
                </c:pt>
                <c:pt idx="22">
                  <c:v>-5742</c:v>
                </c:pt>
                <c:pt idx="23">
                  <c:v>-5402</c:v>
                </c:pt>
                <c:pt idx="24">
                  <c:v>-4067</c:v>
                </c:pt>
                <c:pt idx="25">
                  <c:v>-3288</c:v>
                </c:pt>
                <c:pt idx="26">
                  <c:v>-3265</c:v>
                </c:pt>
                <c:pt idx="27">
                  <c:v>-3256</c:v>
                </c:pt>
                <c:pt idx="28">
                  <c:v>-804</c:v>
                </c:pt>
                <c:pt idx="29">
                  <c:v>-788</c:v>
                </c:pt>
                <c:pt idx="30">
                  <c:v>-779</c:v>
                </c:pt>
                <c:pt idx="31">
                  <c:v>-448</c:v>
                </c:pt>
                <c:pt idx="32">
                  <c:v>-422</c:v>
                </c:pt>
                <c:pt idx="33">
                  <c:v>-381</c:v>
                </c:pt>
                <c:pt idx="34">
                  <c:v>0</c:v>
                </c:pt>
                <c:pt idx="35">
                  <c:v>0</c:v>
                </c:pt>
                <c:pt idx="36">
                  <c:v>50</c:v>
                </c:pt>
                <c:pt idx="37">
                  <c:v>406</c:v>
                </c:pt>
                <c:pt idx="38">
                  <c:v>406</c:v>
                </c:pt>
                <c:pt idx="39">
                  <c:v>454</c:v>
                </c:pt>
                <c:pt idx="40">
                  <c:v>531</c:v>
                </c:pt>
                <c:pt idx="41">
                  <c:v>826</c:v>
                </c:pt>
                <c:pt idx="42">
                  <c:v>1235</c:v>
                </c:pt>
                <c:pt idx="43">
                  <c:v>1615</c:v>
                </c:pt>
                <c:pt idx="44">
                  <c:v>1667</c:v>
                </c:pt>
                <c:pt idx="45">
                  <c:v>2046</c:v>
                </c:pt>
                <c:pt idx="46">
                  <c:v>2080</c:v>
                </c:pt>
                <c:pt idx="47">
                  <c:v>2519</c:v>
                </c:pt>
                <c:pt idx="48">
                  <c:v>2578</c:v>
                </c:pt>
                <c:pt idx="49">
                  <c:v>2645</c:v>
                </c:pt>
                <c:pt idx="50">
                  <c:v>2984</c:v>
                </c:pt>
                <c:pt idx="51">
                  <c:v>7161</c:v>
                </c:pt>
                <c:pt idx="52">
                  <c:v>7170</c:v>
                </c:pt>
                <c:pt idx="53">
                  <c:v>7178</c:v>
                </c:pt>
                <c:pt idx="54">
                  <c:v>7245</c:v>
                </c:pt>
                <c:pt idx="55">
                  <c:v>7484</c:v>
                </c:pt>
                <c:pt idx="56">
                  <c:v>7485</c:v>
                </c:pt>
                <c:pt idx="57">
                  <c:v>7485</c:v>
                </c:pt>
                <c:pt idx="58">
                  <c:v>7517</c:v>
                </c:pt>
                <c:pt idx="59">
                  <c:v>7517</c:v>
                </c:pt>
                <c:pt idx="60">
                  <c:v>7534</c:v>
                </c:pt>
                <c:pt idx="61">
                  <c:v>7534</c:v>
                </c:pt>
                <c:pt idx="62">
                  <c:v>7534</c:v>
                </c:pt>
                <c:pt idx="63">
                  <c:v>7848</c:v>
                </c:pt>
                <c:pt idx="64">
                  <c:v>7857</c:v>
                </c:pt>
                <c:pt idx="65">
                  <c:v>7874</c:v>
                </c:pt>
                <c:pt idx="66">
                  <c:v>7907</c:v>
                </c:pt>
                <c:pt idx="67">
                  <c:v>7907</c:v>
                </c:pt>
                <c:pt idx="68">
                  <c:v>7907</c:v>
                </c:pt>
                <c:pt idx="69">
                  <c:v>7957</c:v>
                </c:pt>
                <c:pt idx="70">
                  <c:v>7957</c:v>
                </c:pt>
                <c:pt idx="71">
                  <c:v>7965</c:v>
                </c:pt>
                <c:pt idx="72">
                  <c:v>7965</c:v>
                </c:pt>
                <c:pt idx="73">
                  <c:v>7990</c:v>
                </c:pt>
                <c:pt idx="74">
                  <c:v>7990</c:v>
                </c:pt>
                <c:pt idx="75">
                  <c:v>7990</c:v>
                </c:pt>
                <c:pt idx="76">
                  <c:v>7990</c:v>
                </c:pt>
                <c:pt idx="77">
                  <c:v>8015</c:v>
                </c:pt>
                <c:pt idx="78">
                  <c:v>8015</c:v>
                </c:pt>
                <c:pt idx="79">
                  <c:v>8254</c:v>
                </c:pt>
                <c:pt idx="80">
                  <c:v>8363</c:v>
                </c:pt>
                <c:pt idx="81">
                  <c:v>8413</c:v>
                </c:pt>
                <c:pt idx="82">
                  <c:v>8522</c:v>
                </c:pt>
                <c:pt idx="83">
                  <c:v>8693</c:v>
                </c:pt>
                <c:pt idx="84">
                  <c:v>8694</c:v>
                </c:pt>
                <c:pt idx="85">
                  <c:v>8718</c:v>
                </c:pt>
                <c:pt idx="86">
                  <c:v>8736</c:v>
                </c:pt>
                <c:pt idx="87">
                  <c:v>8761</c:v>
                </c:pt>
                <c:pt idx="88">
                  <c:v>8786</c:v>
                </c:pt>
                <c:pt idx="89">
                  <c:v>8827</c:v>
                </c:pt>
                <c:pt idx="90">
                  <c:v>8827</c:v>
                </c:pt>
                <c:pt idx="91">
                  <c:v>8836</c:v>
                </c:pt>
                <c:pt idx="92">
                  <c:v>9091</c:v>
                </c:pt>
                <c:pt idx="93">
                  <c:v>9099</c:v>
                </c:pt>
                <c:pt idx="94">
                  <c:v>9124</c:v>
                </c:pt>
                <c:pt idx="95">
                  <c:v>9125</c:v>
                </c:pt>
                <c:pt idx="96">
                  <c:v>9150</c:v>
                </c:pt>
                <c:pt idx="97">
                  <c:v>9175</c:v>
                </c:pt>
                <c:pt idx="98">
                  <c:v>9200</c:v>
                </c:pt>
                <c:pt idx="99">
                  <c:v>9250</c:v>
                </c:pt>
                <c:pt idx="100">
                  <c:v>9250</c:v>
                </c:pt>
                <c:pt idx="101">
                  <c:v>9251</c:v>
                </c:pt>
                <c:pt idx="102">
                  <c:v>9259</c:v>
                </c:pt>
                <c:pt idx="103">
                  <c:v>9259</c:v>
                </c:pt>
                <c:pt idx="104">
                  <c:v>9539</c:v>
                </c:pt>
                <c:pt idx="105">
                  <c:v>9547</c:v>
                </c:pt>
                <c:pt idx="106">
                  <c:v>9549</c:v>
                </c:pt>
                <c:pt idx="107">
                  <c:v>9572</c:v>
                </c:pt>
                <c:pt idx="108">
                  <c:v>9573</c:v>
                </c:pt>
                <c:pt idx="109">
                  <c:v>9573</c:v>
                </c:pt>
                <c:pt idx="110">
                  <c:v>9648</c:v>
                </c:pt>
                <c:pt idx="111">
                  <c:v>9945</c:v>
                </c:pt>
                <c:pt idx="112">
                  <c:v>9953</c:v>
                </c:pt>
                <c:pt idx="113">
                  <c:v>9954</c:v>
                </c:pt>
                <c:pt idx="114">
                  <c:v>9954</c:v>
                </c:pt>
                <c:pt idx="115">
                  <c:v>9987</c:v>
                </c:pt>
                <c:pt idx="116">
                  <c:v>9998.5</c:v>
                </c:pt>
                <c:pt idx="117">
                  <c:v>10020</c:v>
                </c:pt>
                <c:pt idx="118">
                  <c:v>10037</c:v>
                </c:pt>
                <c:pt idx="119">
                  <c:v>10054</c:v>
                </c:pt>
                <c:pt idx="120">
                  <c:v>10068</c:v>
                </c:pt>
                <c:pt idx="121">
                  <c:v>10079</c:v>
                </c:pt>
                <c:pt idx="122">
                  <c:v>10096</c:v>
                </c:pt>
                <c:pt idx="123">
                  <c:v>10209</c:v>
                </c:pt>
                <c:pt idx="124">
                  <c:v>10209</c:v>
                </c:pt>
                <c:pt idx="125">
                  <c:v>10317</c:v>
                </c:pt>
                <c:pt idx="126">
                  <c:v>10382</c:v>
                </c:pt>
                <c:pt idx="127">
                  <c:v>10382</c:v>
                </c:pt>
                <c:pt idx="128">
                  <c:v>10401</c:v>
                </c:pt>
                <c:pt idx="129">
                  <c:v>10748</c:v>
                </c:pt>
                <c:pt idx="130">
                  <c:v>10792</c:v>
                </c:pt>
                <c:pt idx="131">
                  <c:v>10833</c:v>
                </c:pt>
                <c:pt idx="132">
                  <c:v>10841</c:v>
                </c:pt>
                <c:pt idx="133">
                  <c:v>10872</c:v>
                </c:pt>
                <c:pt idx="134">
                  <c:v>10883</c:v>
                </c:pt>
                <c:pt idx="135">
                  <c:v>10925</c:v>
                </c:pt>
                <c:pt idx="136">
                  <c:v>10950</c:v>
                </c:pt>
                <c:pt idx="137">
                  <c:v>11188</c:v>
                </c:pt>
                <c:pt idx="138">
                  <c:v>11197</c:v>
                </c:pt>
                <c:pt idx="139">
                  <c:v>11230</c:v>
                </c:pt>
                <c:pt idx="140">
                  <c:v>11247</c:v>
                </c:pt>
                <c:pt idx="141">
                  <c:v>11617</c:v>
                </c:pt>
                <c:pt idx="142">
                  <c:v>11653</c:v>
                </c:pt>
                <c:pt idx="143">
                  <c:v>11670</c:v>
                </c:pt>
                <c:pt idx="144">
                  <c:v>11670</c:v>
                </c:pt>
                <c:pt idx="145">
                  <c:v>11762</c:v>
                </c:pt>
                <c:pt idx="146">
                  <c:v>11779</c:v>
                </c:pt>
                <c:pt idx="147">
                  <c:v>11917</c:v>
                </c:pt>
                <c:pt idx="148">
                  <c:v>11933</c:v>
                </c:pt>
                <c:pt idx="149">
                  <c:v>11958</c:v>
                </c:pt>
                <c:pt idx="150">
                  <c:v>12009</c:v>
                </c:pt>
                <c:pt idx="151">
                  <c:v>12009</c:v>
                </c:pt>
                <c:pt idx="152">
                  <c:v>12018</c:v>
                </c:pt>
                <c:pt idx="153">
                  <c:v>12076</c:v>
                </c:pt>
                <c:pt idx="154">
                  <c:v>12092</c:v>
                </c:pt>
                <c:pt idx="155">
                  <c:v>12093</c:v>
                </c:pt>
                <c:pt idx="156">
                  <c:v>12093</c:v>
                </c:pt>
                <c:pt idx="157">
                  <c:v>12115</c:v>
                </c:pt>
                <c:pt idx="158">
                  <c:v>12415</c:v>
                </c:pt>
                <c:pt idx="159">
                  <c:v>12497</c:v>
                </c:pt>
                <c:pt idx="160">
                  <c:v>12523</c:v>
                </c:pt>
                <c:pt idx="161">
                  <c:v>12565</c:v>
                </c:pt>
                <c:pt idx="162">
                  <c:v>12599</c:v>
                </c:pt>
                <c:pt idx="163">
                  <c:v>12616</c:v>
                </c:pt>
                <c:pt idx="164">
                  <c:v>12897</c:v>
                </c:pt>
                <c:pt idx="165">
                  <c:v>12919</c:v>
                </c:pt>
                <c:pt idx="166">
                  <c:v>12920</c:v>
                </c:pt>
                <c:pt idx="167">
                  <c:v>12922</c:v>
                </c:pt>
                <c:pt idx="168">
                  <c:v>13005</c:v>
                </c:pt>
                <c:pt idx="169">
                  <c:v>13047</c:v>
                </c:pt>
                <c:pt idx="170">
                  <c:v>13227</c:v>
                </c:pt>
                <c:pt idx="171">
                  <c:v>13235</c:v>
                </c:pt>
                <c:pt idx="172">
                  <c:v>13278</c:v>
                </c:pt>
                <c:pt idx="173">
                  <c:v>13320</c:v>
                </c:pt>
                <c:pt idx="174">
                  <c:v>13328</c:v>
                </c:pt>
                <c:pt idx="175">
                  <c:v>13344</c:v>
                </c:pt>
                <c:pt idx="176">
                  <c:v>13345</c:v>
                </c:pt>
                <c:pt idx="177">
                  <c:v>13369</c:v>
                </c:pt>
                <c:pt idx="178">
                  <c:v>13369</c:v>
                </c:pt>
                <c:pt idx="179">
                  <c:v>13394</c:v>
                </c:pt>
                <c:pt idx="180">
                  <c:v>13395</c:v>
                </c:pt>
                <c:pt idx="181">
                  <c:v>13428</c:v>
                </c:pt>
                <c:pt idx="182">
                  <c:v>13734</c:v>
                </c:pt>
                <c:pt idx="183">
                  <c:v>13734</c:v>
                </c:pt>
                <c:pt idx="184">
                  <c:v>13757</c:v>
                </c:pt>
                <c:pt idx="185">
                  <c:v>13759</c:v>
                </c:pt>
                <c:pt idx="186">
                  <c:v>13765</c:v>
                </c:pt>
                <c:pt idx="187">
                  <c:v>13784</c:v>
                </c:pt>
                <c:pt idx="188">
                  <c:v>13792</c:v>
                </c:pt>
                <c:pt idx="189">
                  <c:v>13792</c:v>
                </c:pt>
                <c:pt idx="190">
                  <c:v>13800</c:v>
                </c:pt>
                <c:pt idx="191">
                  <c:v>13800</c:v>
                </c:pt>
                <c:pt idx="192">
                  <c:v>13800</c:v>
                </c:pt>
                <c:pt idx="193">
                  <c:v>13800</c:v>
                </c:pt>
                <c:pt idx="194">
                  <c:v>13800</c:v>
                </c:pt>
                <c:pt idx="195">
                  <c:v>13806</c:v>
                </c:pt>
                <c:pt idx="196">
                  <c:v>13825</c:v>
                </c:pt>
                <c:pt idx="197">
                  <c:v>13859</c:v>
                </c:pt>
                <c:pt idx="198">
                  <c:v>14123</c:v>
                </c:pt>
                <c:pt idx="199">
                  <c:v>14123</c:v>
                </c:pt>
                <c:pt idx="200">
                  <c:v>14190</c:v>
                </c:pt>
                <c:pt idx="201">
                  <c:v>14536</c:v>
                </c:pt>
                <c:pt idx="202">
                  <c:v>14538</c:v>
                </c:pt>
                <c:pt idx="203">
                  <c:v>14593</c:v>
                </c:pt>
                <c:pt idx="204">
                  <c:v>14604</c:v>
                </c:pt>
                <c:pt idx="205">
                  <c:v>14629</c:v>
                </c:pt>
                <c:pt idx="206">
                  <c:v>14629</c:v>
                </c:pt>
                <c:pt idx="207">
                  <c:v>14629</c:v>
                </c:pt>
                <c:pt idx="208">
                  <c:v>14629</c:v>
                </c:pt>
                <c:pt idx="209">
                  <c:v>14629</c:v>
                </c:pt>
                <c:pt idx="210">
                  <c:v>14629</c:v>
                </c:pt>
                <c:pt idx="211">
                  <c:v>14629</c:v>
                </c:pt>
                <c:pt idx="212">
                  <c:v>14644</c:v>
                </c:pt>
                <c:pt idx="213">
                  <c:v>14851</c:v>
                </c:pt>
                <c:pt idx="214">
                  <c:v>14927</c:v>
                </c:pt>
                <c:pt idx="215">
                  <c:v>14935</c:v>
                </c:pt>
                <c:pt idx="216">
                  <c:v>14944</c:v>
                </c:pt>
                <c:pt idx="217">
                  <c:v>14974</c:v>
                </c:pt>
                <c:pt idx="218">
                  <c:v>14977</c:v>
                </c:pt>
                <c:pt idx="219">
                  <c:v>14983</c:v>
                </c:pt>
                <c:pt idx="220">
                  <c:v>15392</c:v>
                </c:pt>
                <c:pt idx="221">
                  <c:v>15397</c:v>
                </c:pt>
                <c:pt idx="222">
                  <c:v>15398</c:v>
                </c:pt>
                <c:pt idx="223">
                  <c:v>15414</c:v>
                </c:pt>
                <c:pt idx="224">
                  <c:v>15425</c:v>
                </c:pt>
                <c:pt idx="225">
                  <c:v>15475</c:v>
                </c:pt>
                <c:pt idx="226">
                  <c:v>15663</c:v>
                </c:pt>
                <c:pt idx="227">
                  <c:v>15781</c:v>
                </c:pt>
                <c:pt idx="228">
                  <c:v>15814</c:v>
                </c:pt>
                <c:pt idx="229">
                  <c:v>15839</c:v>
                </c:pt>
                <c:pt idx="230">
                  <c:v>15839</c:v>
                </c:pt>
                <c:pt idx="231">
                  <c:v>16176</c:v>
                </c:pt>
                <c:pt idx="232">
                  <c:v>16221</c:v>
                </c:pt>
                <c:pt idx="233">
                  <c:v>16229</c:v>
                </c:pt>
                <c:pt idx="234">
                  <c:v>16229</c:v>
                </c:pt>
                <c:pt idx="235">
                  <c:v>16262</c:v>
                </c:pt>
                <c:pt idx="236">
                  <c:v>16270</c:v>
                </c:pt>
                <c:pt idx="237">
                  <c:v>16320</c:v>
                </c:pt>
                <c:pt idx="238">
                  <c:v>16337</c:v>
                </c:pt>
                <c:pt idx="239">
                  <c:v>16592</c:v>
                </c:pt>
                <c:pt idx="240">
                  <c:v>16635</c:v>
                </c:pt>
                <c:pt idx="241">
                  <c:v>16635</c:v>
                </c:pt>
                <c:pt idx="242">
                  <c:v>16643</c:v>
                </c:pt>
                <c:pt idx="243">
                  <c:v>16660</c:v>
                </c:pt>
                <c:pt idx="244">
                  <c:v>16701</c:v>
                </c:pt>
                <c:pt idx="245">
                  <c:v>16898</c:v>
                </c:pt>
                <c:pt idx="246">
                  <c:v>17046</c:v>
                </c:pt>
                <c:pt idx="247">
                  <c:v>17073</c:v>
                </c:pt>
                <c:pt idx="248">
                  <c:v>17074</c:v>
                </c:pt>
                <c:pt idx="249">
                  <c:v>17107</c:v>
                </c:pt>
                <c:pt idx="250">
                  <c:v>17141</c:v>
                </c:pt>
                <c:pt idx="251">
                  <c:v>17147</c:v>
                </c:pt>
                <c:pt idx="252">
                  <c:v>17149</c:v>
                </c:pt>
                <c:pt idx="253">
                  <c:v>17453</c:v>
                </c:pt>
                <c:pt idx="254">
                  <c:v>17462</c:v>
                </c:pt>
                <c:pt idx="255">
                  <c:v>17480</c:v>
                </c:pt>
                <c:pt idx="256">
                  <c:v>17497</c:v>
                </c:pt>
                <c:pt idx="257">
                  <c:v>17589</c:v>
                </c:pt>
                <c:pt idx="258">
                  <c:v>17801</c:v>
                </c:pt>
                <c:pt idx="259">
                  <c:v>17828</c:v>
                </c:pt>
                <c:pt idx="260">
                  <c:v>17862</c:v>
                </c:pt>
                <c:pt idx="261">
                  <c:v>17862</c:v>
                </c:pt>
                <c:pt idx="262">
                  <c:v>17883</c:v>
                </c:pt>
                <c:pt idx="263">
                  <c:v>17884</c:v>
                </c:pt>
                <c:pt idx="264">
                  <c:v>17928</c:v>
                </c:pt>
                <c:pt idx="265">
                  <c:v>17936</c:v>
                </c:pt>
                <c:pt idx="266">
                  <c:v>17951</c:v>
                </c:pt>
                <c:pt idx="267">
                  <c:v>17953</c:v>
                </c:pt>
                <c:pt idx="268">
                  <c:v>17959</c:v>
                </c:pt>
                <c:pt idx="269">
                  <c:v>18232</c:v>
                </c:pt>
                <c:pt idx="270">
                  <c:v>18259</c:v>
                </c:pt>
                <c:pt idx="271">
                  <c:v>18299</c:v>
                </c:pt>
                <c:pt idx="272">
                  <c:v>18384</c:v>
                </c:pt>
                <c:pt idx="273">
                  <c:v>18390</c:v>
                </c:pt>
                <c:pt idx="274">
                  <c:v>18426</c:v>
                </c:pt>
                <c:pt idx="275">
                  <c:v>18629</c:v>
                </c:pt>
                <c:pt idx="276">
                  <c:v>18647</c:v>
                </c:pt>
                <c:pt idx="277">
                  <c:v>18696</c:v>
                </c:pt>
                <c:pt idx="278">
                  <c:v>18723</c:v>
                </c:pt>
                <c:pt idx="279">
                  <c:v>18762</c:v>
                </c:pt>
                <c:pt idx="280">
                  <c:v>18807</c:v>
                </c:pt>
                <c:pt idx="281">
                  <c:v>18815</c:v>
                </c:pt>
                <c:pt idx="282">
                  <c:v>18840</c:v>
                </c:pt>
                <c:pt idx="283">
                  <c:v>19012</c:v>
                </c:pt>
                <c:pt idx="284">
                  <c:v>19094</c:v>
                </c:pt>
                <c:pt idx="285">
                  <c:v>19160</c:v>
                </c:pt>
                <c:pt idx="286">
                  <c:v>19451</c:v>
                </c:pt>
                <c:pt idx="287">
                  <c:v>19492</c:v>
                </c:pt>
                <c:pt idx="288">
                  <c:v>19505</c:v>
                </c:pt>
                <c:pt idx="289">
                  <c:v>19542</c:v>
                </c:pt>
                <c:pt idx="290">
                  <c:v>19633</c:v>
                </c:pt>
                <c:pt idx="291">
                  <c:v>19667</c:v>
                </c:pt>
                <c:pt idx="292">
                  <c:v>19875</c:v>
                </c:pt>
                <c:pt idx="293">
                  <c:v>19932</c:v>
                </c:pt>
                <c:pt idx="294">
                  <c:v>19940</c:v>
                </c:pt>
                <c:pt idx="295">
                  <c:v>19941</c:v>
                </c:pt>
                <c:pt idx="296">
                  <c:v>19975</c:v>
                </c:pt>
                <c:pt idx="297">
                  <c:v>20031</c:v>
                </c:pt>
                <c:pt idx="298">
                  <c:v>20263</c:v>
                </c:pt>
                <c:pt idx="299">
                  <c:v>20364</c:v>
                </c:pt>
                <c:pt idx="300">
                  <c:v>20370</c:v>
                </c:pt>
                <c:pt idx="301">
                  <c:v>20437</c:v>
                </c:pt>
                <c:pt idx="302">
                  <c:v>20698.5</c:v>
                </c:pt>
                <c:pt idx="303">
                  <c:v>20711</c:v>
                </c:pt>
                <c:pt idx="304">
                  <c:v>20787</c:v>
                </c:pt>
                <c:pt idx="305">
                  <c:v>20804</c:v>
                </c:pt>
                <c:pt idx="306">
                  <c:v>20804</c:v>
                </c:pt>
                <c:pt idx="307">
                  <c:v>20971</c:v>
                </c:pt>
                <c:pt idx="308">
                  <c:v>21179</c:v>
                </c:pt>
                <c:pt idx="309">
                  <c:v>21179</c:v>
                </c:pt>
                <c:pt idx="310">
                  <c:v>21266</c:v>
                </c:pt>
                <c:pt idx="311">
                  <c:v>21277</c:v>
                </c:pt>
                <c:pt idx="312">
                  <c:v>21515</c:v>
                </c:pt>
                <c:pt idx="313">
                  <c:v>21633</c:v>
                </c:pt>
                <c:pt idx="314">
                  <c:v>21658</c:v>
                </c:pt>
                <c:pt idx="315">
                  <c:v>21699</c:v>
                </c:pt>
                <c:pt idx="316">
                  <c:v>21921</c:v>
                </c:pt>
                <c:pt idx="317">
                  <c:v>21949</c:v>
                </c:pt>
                <c:pt idx="318">
                  <c:v>21953</c:v>
                </c:pt>
                <c:pt idx="319">
                  <c:v>22020</c:v>
                </c:pt>
                <c:pt idx="320">
                  <c:v>22070</c:v>
                </c:pt>
                <c:pt idx="321">
                  <c:v>22543.5</c:v>
                </c:pt>
                <c:pt idx="322">
                  <c:v>22792</c:v>
                </c:pt>
                <c:pt idx="323">
                  <c:v>22804.5</c:v>
                </c:pt>
                <c:pt idx="324">
                  <c:v>22821.5</c:v>
                </c:pt>
                <c:pt idx="325">
                  <c:v>22833</c:v>
                </c:pt>
                <c:pt idx="326">
                  <c:v>22835</c:v>
                </c:pt>
                <c:pt idx="327">
                  <c:v>22843</c:v>
                </c:pt>
                <c:pt idx="328">
                  <c:v>22843</c:v>
                </c:pt>
                <c:pt idx="329">
                  <c:v>22848</c:v>
                </c:pt>
                <c:pt idx="330">
                  <c:v>22868</c:v>
                </c:pt>
                <c:pt idx="331">
                  <c:v>22870.5</c:v>
                </c:pt>
                <c:pt idx="332">
                  <c:v>23151.5</c:v>
                </c:pt>
                <c:pt idx="333">
                  <c:v>23246</c:v>
                </c:pt>
                <c:pt idx="334">
                  <c:v>23253.5</c:v>
                </c:pt>
                <c:pt idx="335">
                  <c:v>23274</c:v>
                </c:pt>
                <c:pt idx="336">
                  <c:v>23287</c:v>
                </c:pt>
                <c:pt idx="337">
                  <c:v>23289</c:v>
                </c:pt>
                <c:pt idx="338">
                  <c:v>23291</c:v>
                </c:pt>
                <c:pt idx="339">
                  <c:v>23307</c:v>
                </c:pt>
                <c:pt idx="340">
                  <c:v>23646</c:v>
                </c:pt>
                <c:pt idx="341">
                  <c:v>23661</c:v>
                </c:pt>
                <c:pt idx="342">
                  <c:v>23676</c:v>
                </c:pt>
                <c:pt idx="343">
                  <c:v>23694</c:v>
                </c:pt>
                <c:pt idx="344">
                  <c:v>23700.5</c:v>
                </c:pt>
                <c:pt idx="345">
                  <c:v>24025</c:v>
                </c:pt>
                <c:pt idx="346">
                  <c:v>24089.5</c:v>
                </c:pt>
                <c:pt idx="347">
                  <c:v>24102</c:v>
                </c:pt>
                <c:pt idx="348">
                  <c:v>24483</c:v>
                </c:pt>
                <c:pt idx="349">
                  <c:v>24488</c:v>
                </c:pt>
                <c:pt idx="350">
                  <c:v>24872</c:v>
                </c:pt>
                <c:pt idx="351">
                  <c:v>24894</c:v>
                </c:pt>
                <c:pt idx="352">
                  <c:v>24931</c:v>
                </c:pt>
                <c:pt idx="353">
                  <c:v>24945</c:v>
                </c:pt>
                <c:pt idx="354">
                  <c:v>24945</c:v>
                </c:pt>
                <c:pt idx="355">
                  <c:v>25306</c:v>
                </c:pt>
                <c:pt idx="356">
                  <c:v>25338</c:v>
                </c:pt>
                <c:pt idx="357">
                  <c:v>25379</c:v>
                </c:pt>
                <c:pt idx="358">
                  <c:v>25393</c:v>
                </c:pt>
                <c:pt idx="359">
                  <c:v>25788.5</c:v>
                </c:pt>
                <c:pt idx="360">
                  <c:v>26149</c:v>
                </c:pt>
                <c:pt idx="361">
                  <c:v>26157</c:v>
                </c:pt>
                <c:pt idx="362">
                  <c:v>26158</c:v>
                </c:pt>
                <c:pt idx="363">
                  <c:v>26178.5</c:v>
                </c:pt>
                <c:pt idx="364">
                  <c:v>26183</c:v>
                </c:pt>
                <c:pt idx="365">
                  <c:v>26183</c:v>
                </c:pt>
                <c:pt idx="366">
                  <c:v>26199</c:v>
                </c:pt>
                <c:pt idx="367">
                  <c:v>26199</c:v>
                </c:pt>
                <c:pt idx="368">
                  <c:v>26207</c:v>
                </c:pt>
                <c:pt idx="369">
                  <c:v>26247</c:v>
                </c:pt>
                <c:pt idx="370">
                  <c:v>26589</c:v>
                </c:pt>
                <c:pt idx="371">
                  <c:v>26695</c:v>
                </c:pt>
                <c:pt idx="372">
                  <c:v>27004</c:v>
                </c:pt>
                <c:pt idx="373">
                  <c:v>27076</c:v>
                </c:pt>
                <c:pt idx="374">
                  <c:v>27120</c:v>
                </c:pt>
                <c:pt idx="375">
                  <c:v>27120</c:v>
                </c:pt>
                <c:pt idx="376">
                  <c:v>27364</c:v>
                </c:pt>
                <c:pt idx="377">
                  <c:v>27408</c:v>
                </c:pt>
                <c:pt idx="378">
                  <c:v>27417</c:v>
                </c:pt>
                <c:pt idx="379">
                  <c:v>27490</c:v>
                </c:pt>
                <c:pt idx="380">
                  <c:v>27490</c:v>
                </c:pt>
                <c:pt idx="381">
                  <c:v>27490</c:v>
                </c:pt>
                <c:pt idx="382">
                  <c:v>27491</c:v>
                </c:pt>
                <c:pt idx="383">
                  <c:v>27491</c:v>
                </c:pt>
                <c:pt idx="384">
                  <c:v>27491</c:v>
                </c:pt>
                <c:pt idx="385">
                  <c:v>27524</c:v>
                </c:pt>
                <c:pt idx="386">
                  <c:v>27540</c:v>
                </c:pt>
                <c:pt idx="387">
                  <c:v>27821</c:v>
                </c:pt>
                <c:pt idx="388">
                  <c:v>27831</c:v>
                </c:pt>
                <c:pt idx="389">
                  <c:v>27905</c:v>
                </c:pt>
                <c:pt idx="390">
                  <c:v>28294</c:v>
                </c:pt>
                <c:pt idx="391">
                  <c:v>28313</c:v>
                </c:pt>
                <c:pt idx="392">
                  <c:v>28336</c:v>
                </c:pt>
                <c:pt idx="393">
                  <c:v>28647</c:v>
                </c:pt>
                <c:pt idx="394">
                  <c:v>28710</c:v>
                </c:pt>
                <c:pt idx="395">
                  <c:v>28727</c:v>
                </c:pt>
                <c:pt idx="396">
                  <c:v>28949</c:v>
                </c:pt>
                <c:pt idx="397">
                  <c:v>29064.5</c:v>
                </c:pt>
                <c:pt idx="398">
                  <c:v>29140</c:v>
                </c:pt>
                <c:pt idx="399">
                  <c:v>29150</c:v>
                </c:pt>
                <c:pt idx="400">
                  <c:v>29425</c:v>
                </c:pt>
                <c:pt idx="401">
                  <c:v>29470</c:v>
                </c:pt>
                <c:pt idx="402">
                  <c:v>29598</c:v>
                </c:pt>
              </c:numCache>
            </c:numRef>
          </c:xVal>
          <c:yVal>
            <c:numRef>
              <c:f>Active!$U$21:$U$4006</c:f>
              <c:numCache>
                <c:formatCode>General</c:formatCode>
                <c:ptCount val="3986"/>
                <c:pt idx="315">
                  <c:v>2.6824500018847175E-3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FF-426A-B220-BFA3094CB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939928"/>
        <c:axId val="1"/>
        <c:extLst>
          <c:ext xmlns:c15="http://schemas.microsoft.com/office/drawing/2012/chart" uri="{02D57815-91ED-43cb-92C2-25804820EDAC}">
            <c15:filteredScatterSeries>
              <c15:ser>
                <c:idx val="9"/>
                <c:order val="9"/>
                <c:tx>
                  <c:strRef>
                    <c:extLst>
                      <c:ext uri="{02D57815-91ED-43cb-92C2-25804820EDAC}">
                        <c15:formulaRef>
                          <c15:sqref>Active!$Q$20</c15:sqref>
                        </c15:formulaRef>
                      </c:ext>
                    </c:extLst>
                    <c:strCache>
                      <c:ptCount val="1"/>
                      <c:pt idx="0">
                        <c:v>Date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uri="{02D57815-91ED-43cb-92C2-25804820EDAC}">
                        <c15:formulaRef>
                          <c15:sqref>Active!$F$21:$F$4006</c15:sqref>
                        </c15:formulaRef>
                      </c:ext>
                    </c:extLst>
                    <c:numCache>
                      <c:formatCode>General</c:formatCode>
                      <c:ptCount val="3986"/>
                      <c:pt idx="0">
                        <c:v>-9184</c:v>
                      </c:pt>
                      <c:pt idx="1">
                        <c:v>-7519</c:v>
                      </c:pt>
                      <c:pt idx="2">
                        <c:v>-7502</c:v>
                      </c:pt>
                      <c:pt idx="3">
                        <c:v>-7401</c:v>
                      </c:pt>
                      <c:pt idx="4">
                        <c:v>-7121</c:v>
                      </c:pt>
                      <c:pt idx="5">
                        <c:v>-7053</c:v>
                      </c:pt>
                      <c:pt idx="6">
                        <c:v>-7039</c:v>
                      </c:pt>
                      <c:pt idx="7">
                        <c:v>-7020</c:v>
                      </c:pt>
                      <c:pt idx="8">
                        <c:v>-6993</c:v>
                      </c:pt>
                      <c:pt idx="9">
                        <c:v>-6986</c:v>
                      </c:pt>
                      <c:pt idx="10">
                        <c:v>-6969</c:v>
                      </c:pt>
                      <c:pt idx="11">
                        <c:v>-6968</c:v>
                      </c:pt>
                      <c:pt idx="12">
                        <c:v>-6953</c:v>
                      </c:pt>
                      <c:pt idx="13">
                        <c:v>-6928</c:v>
                      </c:pt>
                      <c:pt idx="14">
                        <c:v>-6715</c:v>
                      </c:pt>
                      <c:pt idx="15">
                        <c:v>-6690</c:v>
                      </c:pt>
                      <c:pt idx="16">
                        <c:v>-6663</c:v>
                      </c:pt>
                      <c:pt idx="17">
                        <c:v>-6662</c:v>
                      </c:pt>
                      <c:pt idx="18">
                        <c:v>-6646</c:v>
                      </c:pt>
                      <c:pt idx="19">
                        <c:v>-6622</c:v>
                      </c:pt>
                      <c:pt idx="20">
                        <c:v>-6614</c:v>
                      </c:pt>
                      <c:pt idx="21">
                        <c:v>-6589</c:v>
                      </c:pt>
                      <c:pt idx="22">
                        <c:v>-5742</c:v>
                      </c:pt>
                      <c:pt idx="23">
                        <c:v>-5402</c:v>
                      </c:pt>
                      <c:pt idx="24">
                        <c:v>-4067</c:v>
                      </c:pt>
                      <c:pt idx="25">
                        <c:v>-3288</c:v>
                      </c:pt>
                      <c:pt idx="26">
                        <c:v>-3265</c:v>
                      </c:pt>
                      <c:pt idx="27">
                        <c:v>-3256</c:v>
                      </c:pt>
                      <c:pt idx="28">
                        <c:v>-804</c:v>
                      </c:pt>
                      <c:pt idx="29">
                        <c:v>-788</c:v>
                      </c:pt>
                      <c:pt idx="30">
                        <c:v>-779</c:v>
                      </c:pt>
                      <c:pt idx="31">
                        <c:v>-448</c:v>
                      </c:pt>
                      <c:pt idx="32">
                        <c:v>-422</c:v>
                      </c:pt>
                      <c:pt idx="33">
                        <c:v>-381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50</c:v>
                      </c:pt>
                      <c:pt idx="37">
                        <c:v>406</c:v>
                      </c:pt>
                      <c:pt idx="38">
                        <c:v>406</c:v>
                      </c:pt>
                      <c:pt idx="39">
                        <c:v>454</c:v>
                      </c:pt>
                      <c:pt idx="40">
                        <c:v>531</c:v>
                      </c:pt>
                      <c:pt idx="41">
                        <c:v>826</c:v>
                      </c:pt>
                      <c:pt idx="42">
                        <c:v>1235</c:v>
                      </c:pt>
                      <c:pt idx="43">
                        <c:v>1615</c:v>
                      </c:pt>
                      <c:pt idx="44">
                        <c:v>1667</c:v>
                      </c:pt>
                      <c:pt idx="45">
                        <c:v>2046</c:v>
                      </c:pt>
                      <c:pt idx="46">
                        <c:v>2080</c:v>
                      </c:pt>
                      <c:pt idx="47">
                        <c:v>2519</c:v>
                      </c:pt>
                      <c:pt idx="48">
                        <c:v>2578</c:v>
                      </c:pt>
                      <c:pt idx="49">
                        <c:v>2645</c:v>
                      </c:pt>
                      <c:pt idx="50">
                        <c:v>2984</c:v>
                      </c:pt>
                      <c:pt idx="51">
                        <c:v>7161</c:v>
                      </c:pt>
                      <c:pt idx="52">
                        <c:v>7170</c:v>
                      </c:pt>
                      <c:pt idx="53">
                        <c:v>7178</c:v>
                      </c:pt>
                      <c:pt idx="54">
                        <c:v>7245</c:v>
                      </c:pt>
                      <c:pt idx="55">
                        <c:v>7484</c:v>
                      </c:pt>
                      <c:pt idx="56">
                        <c:v>7485</c:v>
                      </c:pt>
                      <c:pt idx="57">
                        <c:v>7485</c:v>
                      </c:pt>
                      <c:pt idx="58">
                        <c:v>7517</c:v>
                      </c:pt>
                      <c:pt idx="59">
                        <c:v>7517</c:v>
                      </c:pt>
                      <c:pt idx="60">
                        <c:v>7534</c:v>
                      </c:pt>
                      <c:pt idx="61">
                        <c:v>7534</c:v>
                      </c:pt>
                      <c:pt idx="62">
                        <c:v>7534</c:v>
                      </c:pt>
                      <c:pt idx="63">
                        <c:v>7848</c:v>
                      </c:pt>
                      <c:pt idx="64">
                        <c:v>7857</c:v>
                      </c:pt>
                      <c:pt idx="65">
                        <c:v>7874</c:v>
                      </c:pt>
                      <c:pt idx="66">
                        <c:v>7907</c:v>
                      </c:pt>
                      <c:pt idx="67">
                        <c:v>7907</c:v>
                      </c:pt>
                      <c:pt idx="68">
                        <c:v>7907</c:v>
                      </c:pt>
                      <c:pt idx="69">
                        <c:v>7957</c:v>
                      </c:pt>
                      <c:pt idx="70">
                        <c:v>7957</c:v>
                      </c:pt>
                      <c:pt idx="71">
                        <c:v>7965</c:v>
                      </c:pt>
                      <c:pt idx="72">
                        <c:v>7965</c:v>
                      </c:pt>
                      <c:pt idx="73">
                        <c:v>7990</c:v>
                      </c:pt>
                      <c:pt idx="74">
                        <c:v>7990</c:v>
                      </c:pt>
                      <c:pt idx="75">
                        <c:v>7990</c:v>
                      </c:pt>
                      <c:pt idx="76">
                        <c:v>7990</c:v>
                      </c:pt>
                      <c:pt idx="77">
                        <c:v>8015</c:v>
                      </c:pt>
                      <c:pt idx="78">
                        <c:v>8015</c:v>
                      </c:pt>
                      <c:pt idx="79">
                        <c:v>8254</c:v>
                      </c:pt>
                      <c:pt idx="80">
                        <c:v>8363</c:v>
                      </c:pt>
                      <c:pt idx="81">
                        <c:v>8413</c:v>
                      </c:pt>
                      <c:pt idx="82">
                        <c:v>8522</c:v>
                      </c:pt>
                      <c:pt idx="83">
                        <c:v>8693</c:v>
                      </c:pt>
                      <c:pt idx="84">
                        <c:v>8694</c:v>
                      </c:pt>
                      <c:pt idx="85">
                        <c:v>8718</c:v>
                      </c:pt>
                      <c:pt idx="86">
                        <c:v>8736</c:v>
                      </c:pt>
                      <c:pt idx="87">
                        <c:v>8761</c:v>
                      </c:pt>
                      <c:pt idx="88">
                        <c:v>8786</c:v>
                      </c:pt>
                      <c:pt idx="89">
                        <c:v>8827</c:v>
                      </c:pt>
                      <c:pt idx="90">
                        <c:v>8827</c:v>
                      </c:pt>
                      <c:pt idx="91">
                        <c:v>8836</c:v>
                      </c:pt>
                      <c:pt idx="92">
                        <c:v>9091</c:v>
                      </c:pt>
                      <c:pt idx="93">
                        <c:v>9099</c:v>
                      </c:pt>
                      <c:pt idx="94">
                        <c:v>9124</c:v>
                      </c:pt>
                      <c:pt idx="95">
                        <c:v>9125</c:v>
                      </c:pt>
                      <c:pt idx="96">
                        <c:v>9150</c:v>
                      </c:pt>
                      <c:pt idx="97">
                        <c:v>9175</c:v>
                      </c:pt>
                      <c:pt idx="98">
                        <c:v>9200</c:v>
                      </c:pt>
                      <c:pt idx="99">
                        <c:v>9250</c:v>
                      </c:pt>
                      <c:pt idx="100">
                        <c:v>9250</c:v>
                      </c:pt>
                      <c:pt idx="101">
                        <c:v>9251</c:v>
                      </c:pt>
                      <c:pt idx="102">
                        <c:v>9259</c:v>
                      </c:pt>
                      <c:pt idx="103">
                        <c:v>9259</c:v>
                      </c:pt>
                      <c:pt idx="104">
                        <c:v>9539</c:v>
                      </c:pt>
                      <c:pt idx="105">
                        <c:v>9547</c:v>
                      </c:pt>
                      <c:pt idx="106">
                        <c:v>9549</c:v>
                      </c:pt>
                      <c:pt idx="107">
                        <c:v>9572</c:v>
                      </c:pt>
                      <c:pt idx="108">
                        <c:v>9573</c:v>
                      </c:pt>
                      <c:pt idx="109">
                        <c:v>9573</c:v>
                      </c:pt>
                      <c:pt idx="110">
                        <c:v>9648</c:v>
                      </c:pt>
                      <c:pt idx="111">
                        <c:v>9945</c:v>
                      </c:pt>
                      <c:pt idx="112">
                        <c:v>9953</c:v>
                      </c:pt>
                      <c:pt idx="113">
                        <c:v>9954</c:v>
                      </c:pt>
                      <c:pt idx="114">
                        <c:v>9954</c:v>
                      </c:pt>
                      <c:pt idx="115">
                        <c:v>9987</c:v>
                      </c:pt>
                      <c:pt idx="116">
                        <c:v>9998.5</c:v>
                      </c:pt>
                      <c:pt idx="117">
                        <c:v>10020</c:v>
                      </c:pt>
                      <c:pt idx="118">
                        <c:v>10037</c:v>
                      </c:pt>
                      <c:pt idx="119">
                        <c:v>10054</c:v>
                      </c:pt>
                      <c:pt idx="120">
                        <c:v>10068</c:v>
                      </c:pt>
                      <c:pt idx="121">
                        <c:v>10079</c:v>
                      </c:pt>
                      <c:pt idx="122">
                        <c:v>10096</c:v>
                      </c:pt>
                      <c:pt idx="123">
                        <c:v>10209</c:v>
                      </c:pt>
                      <c:pt idx="124">
                        <c:v>10209</c:v>
                      </c:pt>
                      <c:pt idx="125">
                        <c:v>10317</c:v>
                      </c:pt>
                      <c:pt idx="126">
                        <c:v>10382</c:v>
                      </c:pt>
                      <c:pt idx="127">
                        <c:v>10382</c:v>
                      </c:pt>
                      <c:pt idx="128">
                        <c:v>10401</c:v>
                      </c:pt>
                      <c:pt idx="129">
                        <c:v>10748</c:v>
                      </c:pt>
                      <c:pt idx="130">
                        <c:v>10792</c:v>
                      </c:pt>
                      <c:pt idx="131">
                        <c:v>10833</c:v>
                      </c:pt>
                      <c:pt idx="132">
                        <c:v>10841</c:v>
                      </c:pt>
                      <c:pt idx="133">
                        <c:v>10872</c:v>
                      </c:pt>
                      <c:pt idx="134">
                        <c:v>10883</c:v>
                      </c:pt>
                      <c:pt idx="135">
                        <c:v>10925</c:v>
                      </c:pt>
                      <c:pt idx="136">
                        <c:v>10950</c:v>
                      </c:pt>
                      <c:pt idx="137">
                        <c:v>11188</c:v>
                      </c:pt>
                      <c:pt idx="138">
                        <c:v>11197</c:v>
                      </c:pt>
                      <c:pt idx="139">
                        <c:v>11230</c:v>
                      </c:pt>
                      <c:pt idx="140">
                        <c:v>11247</c:v>
                      </c:pt>
                      <c:pt idx="141">
                        <c:v>11617</c:v>
                      </c:pt>
                      <c:pt idx="142">
                        <c:v>11653</c:v>
                      </c:pt>
                      <c:pt idx="143">
                        <c:v>11670</c:v>
                      </c:pt>
                      <c:pt idx="144">
                        <c:v>11670</c:v>
                      </c:pt>
                      <c:pt idx="145">
                        <c:v>11762</c:v>
                      </c:pt>
                      <c:pt idx="146">
                        <c:v>11779</c:v>
                      </c:pt>
                      <c:pt idx="147">
                        <c:v>11917</c:v>
                      </c:pt>
                      <c:pt idx="148">
                        <c:v>11933</c:v>
                      </c:pt>
                      <c:pt idx="149">
                        <c:v>11958</c:v>
                      </c:pt>
                      <c:pt idx="150">
                        <c:v>12009</c:v>
                      </c:pt>
                      <c:pt idx="151">
                        <c:v>12009</c:v>
                      </c:pt>
                      <c:pt idx="152">
                        <c:v>12018</c:v>
                      </c:pt>
                      <c:pt idx="153">
                        <c:v>12076</c:v>
                      </c:pt>
                      <c:pt idx="154">
                        <c:v>12092</c:v>
                      </c:pt>
                      <c:pt idx="155">
                        <c:v>12093</c:v>
                      </c:pt>
                      <c:pt idx="156">
                        <c:v>12093</c:v>
                      </c:pt>
                      <c:pt idx="157">
                        <c:v>12115</c:v>
                      </c:pt>
                      <c:pt idx="158">
                        <c:v>12415</c:v>
                      </c:pt>
                      <c:pt idx="159">
                        <c:v>12497</c:v>
                      </c:pt>
                      <c:pt idx="160">
                        <c:v>12523</c:v>
                      </c:pt>
                      <c:pt idx="161">
                        <c:v>12565</c:v>
                      </c:pt>
                      <c:pt idx="162">
                        <c:v>12599</c:v>
                      </c:pt>
                      <c:pt idx="163">
                        <c:v>12616</c:v>
                      </c:pt>
                      <c:pt idx="164">
                        <c:v>12897</c:v>
                      </c:pt>
                      <c:pt idx="165">
                        <c:v>12919</c:v>
                      </c:pt>
                      <c:pt idx="166">
                        <c:v>12920</c:v>
                      </c:pt>
                      <c:pt idx="167">
                        <c:v>12922</c:v>
                      </c:pt>
                      <c:pt idx="168">
                        <c:v>13005</c:v>
                      </c:pt>
                      <c:pt idx="169">
                        <c:v>13047</c:v>
                      </c:pt>
                      <c:pt idx="170">
                        <c:v>13227</c:v>
                      </c:pt>
                      <c:pt idx="171">
                        <c:v>13235</c:v>
                      </c:pt>
                      <c:pt idx="172">
                        <c:v>13278</c:v>
                      </c:pt>
                      <c:pt idx="173">
                        <c:v>13320</c:v>
                      </c:pt>
                      <c:pt idx="174">
                        <c:v>13328</c:v>
                      </c:pt>
                      <c:pt idx="175">
                        <c:v>13344</c:v>
                      </c:pt>
                      <c:pt idx="176">
                        <c:v>13345</c:v>
                      </c:pt>
                      <c:pt idx="177">
                        <c:v>13369</c:v>
                      </c:pt>
                      <c:pt idx="178">
                        <c:v>13369</c:v>
                      </c:pt>
                      <c:pt idx="179">
                        <c:v>13394</c:v>
                      </c:pt>
                      <c:pt idx="180">
                        <c:v>13395</c:v>
                      </c:pt>
                      <c:pt idx="181">
                        <c:v>13428</c:v>
                      </c:pt>
                      <c:pt idx="182">
                        <c:v>13734</c:v>
                      </c:pt>
                      <c:pt idx="183">
                        <c:v>13734</c:v>
                      </c:pt>
                      <c:pt idx="184">
                        <c:v>13757</c:v>
                      </c:pt>
                      <c:pt idx="185">
                        <c:v>13759</c:v>
                      </c:pt>
                      <c:pt idx="186">
                        <c:v>13765</c:v>
                      </c:pt>
                      <c:pt idx="187">
                        <c:v>13784</c:v>
                      </c:pt>
                      <c:pt idx="188">
                        <c:v>13792</c:v>
                      </c:pt>
                      <c:pt idx="189">
                        <c:v>13792</c:v>
                      </c:pt>
                      <c:pt idx="190">
                        <c:v>13800</c:v>
                      </c:pt>
                      <c:pt idx="191">
                        <c:v>13800</c:v>
                      </c:pt>
                      <c:pt idx="192">
                        <c:v>13800</c:v>
                      </c:pt>
                      <c:pt idx="193">
                        <c:v>13800</c:v>
                      </c:pt>
                      <c:pt idx="194">
                        <c:v>13800</c:v>
                      </c:pt>
                      <c:pt idx="195">
                        <c:v>13806</c:v>
                      </c:pt>
                      <c:pt idx="196">
                        <c:v>13825</c:v>
                      </c:pt>
                      <c:pt idx="197">
                        <c:v>13859</c:v>
                      </c:pt>
                      <c:pt idx="198">
                        <c:v>14123</c:v>
                      </c:pt>
                      <c:pt idx="199">
                        <c:v>14123</c:v>
                      </c:pt>
                      <c:pt idx="200">
                        <c:v>14190</c:v>
                      </c:pt>
                      <c:pt idx="201">
                        <c:v>14536</c:v>
                      </c:pt>
                      <c:pt idx="202">
                        <c:v>14538</c:v>
                      </c:pt>
                      <c:pt idx="203">
                        <c:v>14593</c:v>
                      </c:pt>
                      <c:pt idx="204">
                        <c:v>14604</c:v>
                      </c:pt>
                      <c:pt idx="205">
                        <c:v>14629</c:v>
                      </c:pt>
                      <c:pt idx="206">
                        <c:v>14629</c:v>
                      </c:pt>
                      <c:pt idx="207">
                        <c:v>14629</c:v>
                      </c:pt>
                      <c:pt idx="208">
                        <c:v>14629</c:v>
                      </c:pt>
                      <c:pt idx="209">
                        <c:v>14629</c:v>
                      </c:pt>
                      <c:pt idx="210">
                        <c:v>14629</c:v>
                      </c:pt>
                      <c:pt idx="211">
                        <c:v>14629</c:v>
                      </c:pt>
                      <c:pt idx="212">
                        <c:v>14644</c:v>
                      </c:pt>
                      <c:pt idx="213">
                        <c:v>14851</c:v>
                      </c:pt>
                      <c:pt idx="214">
                        <c:v>14927</c:v>
                      </c:pt>
                      <c:pt idx="215">
                        <c:v>14935</c:v>
                      </c:pt>
                      <c:pt idx="216">
                        <c:v>14944</c:v>
                      </c:pt>
                      <c:pt idx="217">
                        <c:v>14974</c:v>
                      </c:pt>
                      <c:pt idx="218">
                        <c:v>14977</c:v>
                      </c:pt>
                      <c:pt idx="219">
                        <c:v>14983</c:v>
                      </c:pt>
                      <c:pt idx="220">
                        <c:v>15392</c:v>
                      </c:pt>
                      <c:pt idx="221">
                        <c:v>15397</c:v>
                      </c:pt>
                      <c:pt idx="222">
                        <c:v>15398</c:v>
                      </c:pt>
                      <c:pt idx="223">
                        <c:v>15414</c:v>
                      </c:pt>
                      <c:pt idx="224">
                        <c:v>15425</c:v>
                      </c:pt>
                      <c:pt idx="225">
                        <c:v>15475</c:v>
                      </c:pt>
                      <c:pt idx="226">
                        <c:v>15663</c:v>
                      </c:pt>
                      <c:pt idx="227">
                        <c:v>15781</c:v>
                      </c:pt>
                      <c:pt idx="228">
                        <c:v>15814</c:v>
                      </c:pt>
                      <c:pt idx="229">
                        <c:v>15839</c:v>
                      </c:pt>
                      <c:pt idx="230">
                        <c:v>15839</c:v>
                      </c:pt>
                      <c:pt idx="231">
                        <c:v>16176</c:v>
                      </c:pt>
                      <c:pt idx="232">
                        <c:v>16221</c:v>
                      </c:pt>
                      <c:pt idx="233">
                        <c:v>16229</c:v>
                      </c:pt>
                      <c:pt idx="234">
                        <c:v>16229</c:v>
                      </c:pt>
                      <c:pt idx="235">
                        <c:v>16262</c:v>
                      </c:pt>
                      <c:pt idx="236">
                        <c:v>16270</c:v>
                      </c:pt>
                      <c:pt idx="237">
                        <c:v>16320</c:v>
                      </c:pt>
                      <c:pt idx="238">
                        <c:v>16337</c:v>
                      </c:pt>
                      <c:pt idx="239">
                        <c:v>16592</c:v>
                      </c:pt>
                      <c:pt idx="240">
                        <c:v>16635</c:v>
                      </c:pt>
                      <c:pt idx="241">
                        <c:v>16635</c:v>
                      </c:pt>
                      <c:pt idx="242">
                        <c:v>16643</c:v>
                      </c:pt>
                      <c:pt idx="243">
                        <c:v>16660</c:v>
                      </c:pt>
                      <c:pt idx="244">
                        <c:v>16701</c:v>
                      </c:pt>
                      <c:pt idx="245">
                        <c:v>16898</c:v>
                      </c:pt>
                      <c:pt idx="246">
                        <c:v>17046</c:v>
                      </c:pt>
                      <c:pt idx="247">
                        <c:v>17073</c:v>
                      </c:pt>
                      <c:pt idx="248">
                        <c:v>17074</c:v>
                      </c:pt>
                      <c:pt idx="249">
                        <c:v>17107</c:v>
                      </c:pt>
                      <c:pt idx="250">
                        <c:v>17141</c:v>
                      </c:pt>
                      <c:pt idx="251">
                        <c:v>17147</c:v>
                      </c:pt>
                      <c:pt idx="252">
                        <c:v>17149</c:v>
                      </c:pt>
                      <c:pt idx="253">
                        <c:v>17453</c:v>
                      </c:pt>
                      <c:pt idx="254">
                        <c:v>17462</c:v>
                      </c:pt>
                      <c:pt idx="255">
                        <c:v>17480</c:v>
                      </c:pt>
                      <c:pt idx="256">
                        <c:v>17497</c:v>
                      </c:pt>
                      <c:pt idx="257">
                        <c:v>17589</c:v>
                      </c:pt>
                      <c:pt idx="258">
                        <c:v>17801</c:v>
                      </c:pt>
                      <c:pt idx="259">
                        <c:v>17828</c:v>
                      </c:pt>
                      <c:pt idx="260">
                        <c:v>17862</c:v>
                      </c:pt>
                      <c:pt idx="261">
                        <c:v>17862</c:v>
                      </c:pt>
                      <c:pt idx="262">
                        <c:v>17883</c:v>
                      </c:pt>
                      <c:pt idx="263">
                        <c:v>17884</c:v>
                      </c:pt>
                      <c:pt idx="264">
                        <c:v>17928</c:v>
                      </c:pt>
                      <c:pt idx="265">
                        <c:v>17936</c:v>
                      </c:pt>
                      <c:pt idx="266">
                        <c:v>17951</c:v>
                      </c:pt>
                      <c:pt idx="267">
                        <c:v>17953</c:v>
                      </c:pt>
                      <c:pt idx="268">
                        <c:v>17959</c:v>
                      </c:pt>
                      <c:pt idx="269">
                        <c:v>18232</c:v>
                      </c:pt>
                      <c:pt idx="270">
                        <c:v>18259</c:v>
                      </c:pt>
                      <c:pt idx="271">
                        <c:v>18299</c:v>
                      </c:pt>
                      <c:pt idx="272">
                        <c:v>18384</c:v>
                      </c:pt>
                      <c:pt idx="273">
                        <c:v>18390</c:v>
                      </c:pt>
                      <c:pt idx="274">
                        <c:v>18426</c:v>
                      </c:pt>
                      <c:pt idx="275">
                        <c:v>18629</c:v>
                      </c:pt>
                      <c:pt idx="276">
                        <c:v>18647</c:v>
                      </c:pt>
                      <c:pt idx="277">
                        <c:v>18696</c:v>
                      </c:pt>
                      <c:pt idx="278">
                        <c:v>18723</c:v>
                      </c:pt>
                      <c:pt idx="279">
                        <c:v>18762</c:v>
                      </c:pt>
                      <c:pt idx="280">
                        <c:v>18807</c:v>
                      </c:pt>
                      <c:pt idx="281">
                        <c:v>18815</c:v>
                      </c:pt>
                      <c:pt idx="282">
                        <c:v>18840</c:v>
                      </c:pt>
                      <c:pt idx="283">
                        <c:v>19012</c:v>
                      </c:pt>
                      <c:pt idx="284">
                        <c:v>19094</c:v>
                      </c:pt>
                      <c:pt idx="285">
                        <c:v>19160</c:v>
                      </c:pt>
                      <c:pt idx="286">
                        <c:v>19451</c:v>
                      </c:pt>
                      <c:pt idx="287">
                        <c:v>19492</c:v>
                      </c:pt>
                      <c:pt idx="288">
                        <c:v>19505</c:v>
                      </c:pt>
                      <c:pt idx="289">
                        <c:v>19542</c:v>
                      </c:pt>
                      <c:pt idx="290">
                        <c:v>19633</c:v>
                      </c:pt>
                      <c:pt idx="291">
                        <c:v>19667</c:v>
                      </c:pt>
                      <c:pt idx="292">
                        <c:v>19875</c:v>
                      </c:pt>
                      <c:pt idx="293">
                        <c:v>19932</c:v>
                      </c:pt>
                      <c:pt idx="294">
                        <c:v>19940</c:v>
                      </c:pt>
                      <c:pt idx="295">
                        <c:v>19941</c:v>
                      </c:pt>
                      <c:pt idx="296">
                        <c:v>19975</c:v>
                      </c:pt>
                      <c:pt idx="297">
                        <c:v>20031</c:v>
                      </c:pt>
                      <c:pt idx="298">
                        <c:v>20263</c:v>
                      </c:pt>
                      <c:pt idx="299">
                        <c:v>20364</c:v>
                      </c:pt>
                      <c:pt idx="300">
                        <c:v>20370</c:v>
                      </c:pt>
                      <c:pt idx="301">
                        <c:v>20437</c:v>
                      </c:pt>
                      <c:pt idx="302">
                        <c:v>20698.5</c:v>
                      </c:pt>
                      <c:pt idx="303">
                        <c:v>20711</c:v>
                      </c:pt>
                      <c:pt idx="304">
                        <c:v>20787</c:v>
                      </c:pt>
                      <c:pt idx="305">
                        <c:v>20804</c:v>
                      </c:pt>
                      <c:pt idx="306">
                        <c:v>20804</c:v>
                      </c:pt>
                      <c:pt idx="307">
                        <c:v>20971</c:v>
                      </c:pt>
                      <c:pt idx="308">
                        <c:v>21179</c:v>
                      </c:pt>
                      <c:pt idx="309">
                        <c:v>21179</c:v>
                      </c:pt>
                      <c:pt idx="310">
                        <c:v>21266</c:v>
                      </c:pt>
                      <c:pt idx="311">
                        <c:v>21277</c:v>
                      </c:pt>
                      <c:pt idx="312">
                        <c:v>21515</c:v>
                      </c:pt>
                      <c:pt idx="313">
                        <c:v>21633</c:v>
                      </c:pt>
                      <c:pt idx="314">
                        <c:v>21658</c:v>
                      </c:pt>
                      <c:pt idx="315">
                        <c:v>21699</c:v>
                      </c:pt>
                      <c:pt idx="316">
                        <c:v>21921</c:v>
                      </c:pt>
                      <c:pt idx="317">
                        <c:v>21949</c:v>
                      </c:pt>
                      <c:pt idx="318">
                        <c:v>21953</c:v>
                      </c:pt>
                      <c:pt idx="319">
                        <c:v>22020</c:v>
                      </c:pt>
                      <c:pt idx="320">
                        <c:v>22070</c:v>
                      </c:pt>
                      <c:pt idx="321">
                        <c:v>22543.5</c:v>
                      </c:pt>
                      <c:pt idx="322">
                        <c:v>22792</c:v>
                      </c:pt>
                      <c:pt idx="323">
                        <c:v>22804.5</c:v>
                      </c:pt>
                      <c:pt idx="324">
                        <c:v>22821.5</c:v>
                      </c:pt>
                      <c:pt idx="325">
                        <c:v>22833</c:v>
                      </c:pt>
                      <c:pt idx="326">
                        <c:v>22835</c:v>
                      </c:pt>
                      <c:pt idx="327">
                        <c:v>22843</c:v>
                      </c:pt>
                      <c:pt idx="328">
                        <c:v>22843</c:v>
                      </c:pt>
                      <c:pt idx="329">
                        <c:v>22848</c:v>
                      </c:pt>
                      <c:pt idx="330">
                        <c:v>22868</c:v>
                      </c:pt>
                      <c:pt idx="331">
                        <c:v>22870.5</c:v>
                      </c:pt>
                      <c:pt idx="332">
                        <c:v>23151.5</c:v>
                      </c:pt>
                      <c:pt idx="333">
                        <c:v>23246</c:v>
                      </c:pt>
                      <c:pt idx="334">
                        <c:v>23253.5</c:v>
                      </c:pt>
                      <c:pt idx="335">
                        <c:v>23274</c:v>
                      </c:pt>
                      <c:pt idx="336">
                        <c:v>23287</c:v>
                      </c:pt>
                      <c:pt idx="337">
                        <c:v>23289</c:v>
                      </c:pt>
                      <c:pt idx="338">
                        <c:v>23291</c:v>
                      </c:pt>
                      <c:pt idx="339">
                        <c:v>23307</c:v>
                      </c:pt>
                      <c:pt idx="340">
                        <c:v>23646</c:v>
                      </c:pt>
                      <c:pt idx="341">
                        <c:v>23661</c:v>
                      </c:pt>
                      <c:pt idx="342">
                        <c:v>23676</c:v>
                      </c:pt>
                      <c:pt idx="343">
                        <c:v>23694</c:v>
                      </c:pt>
                      <c:pt idx="344">
                        <c:v>23700.5</c:v>
                      </c:pt>
                      <c:pt idx="345">
                        <c:v>24025</c:v>
                      </c:pt>
                      <c:pt idx="346">
                        <c:v>24089.5</c:v>
                      </c:pt>
                      <c:pt idx="347">
                        <c:v>24102</c:v>
                      </c:pt>
                      <c:pt idx="348">
                        <c:v>24483</c:v>
                      </c:pt>
                      <c:pt idx="349">
                        <c:v>24488</c:v>
                      </c:pt>
                      <c:pt idx="350">
                        <c:v>24872</c:v>
                      </c:pt>
                      <c:pt idx="351">
                        <c:v>24894</c:v>
                      </c:pt>
                      <c:pt idx="352">
                        <c:v>24931</c:v>
                      </c:pt>
                      <c:pt idx="353">
                        <c:v>24945</c:v>
                      </c:pt>
                      <c:pt idx="354">
                        <c:v>24945</c:v>
                      </c:pt>
                      <c:pt idx="355">
                        <c:v>25306</c:v>
                      </c:pt>
                      <c:pt idx="356">
                        <c:v>25338</c:v>
                      </c:pt>
                      <c:pt idx="357">
                        <c:v>25379</c:v>
                      </c:pt>
                      <c:pt idx="358">
                        <c:v>25393</c:v>
                      </c:pt>
                      <c:pt idx="359">
                        <c:v>25788.5</c:v>
                      </c:pt>
                      <c:pt idx="360">
                        <c:v>26149</c:v>
                      </c:pt>
                      <c:pt idx="361">
                        <c:v>26157</c:v>
                      </c:pt>
                      <c:pt idx="362">
                        <c:v>26158</c:v>
                      </c:pt>
                      <c:pt idx="363">
                        <c:v>26178.5</c:v>
                      </c:pt>
                      <c:pt idx="364">
                        <c:v>26183</c:v>
                      </c:pt>
                      <c:pt idx="365">
                        <c:v>26183</c:v>
                      </c:pt>
                      <c:pt idx="366">
                        <c:v>26199</c:v>
                      </c:pt>
                      <c:pt idx="367">
                        <c:v>26199</c:v>
                      </c:pt>
                      <c:pt idx="368">
                        <c:v>26207</c:v>
                      </c:pt>
                      <c:pt idx="369">
                        <c:v>26247</c:v>
                      </c:pt>
                      <c:pt idx="370">
                        <c:v>26589</c:v>
                      </c:pt>
                      <c:pt idx="371">
                        <c:v>26695</c:v>
                      </c:pt>
                      <c:pt idx="372">
                        <c:v>27004</c:v>
                      </c:pt>
                      <c:pt idx="373">
                        <c:v>27076</c:v>
                      </c:pt>
                      <c:pt idx="374">
                        <c:v>27120</c:v>
                      </c:pt>
                      <c:pt idx="375">
                        <c:v>27120</c:v>
                      </c:pt>
                      <c:pt idx="376">
                        <c:v>27364</c:v>
                      </c:pt>
                      <c:pt idx="377">
                        <c:v>27408</c:v>
                      </c:pt>
                      <c:pt idx="378">
                        <c:v>27417</c:v>
                      </c:pt>
                      <c:pt idx="379">
                        <c:v>27490</c:v>
                      </c:pt>
                      <c:pt idx="380">
                        <c:v>27490</c:v>
                      </c:pt>
                      <c:pt idx="381">
                        <c:v>27490</c:v>
                      </c:pt>
                      <c:pt idx="382">
                        <c:v>27491</c:v>
                      </c:pt>
                      <c:pt idx="383">
                        <c:v>27491</c:v>
                      </c:pt>
                      <c:pt idx="384">
                        <c:v>27491</c:v>
                      </c:pt>
                      <c:pt idx="385">
                        <c:v>27524</c:v>
                      </c:pt>
                      <c:pt idx="386">
                        <c:v>27540</c:v>
                      </c:pt>
                      <c:pt idx="387">
                        <c:v>27821</c:v>
                      </c:pt>
                      <c:pt idx="388">
                        <c:v>27831</c:v>
                      </c:pt>
                      <c:pt idx="389">
                        <c:v>27905</c:v>
                      </c:pt>
                      <c:pt idx="390">
                        <c:v>28294</c:v>
                      </c:pt>
                      <c:pt idx="391">
                        <c:v>28313</c:v>
                      </c:pt>
                      <c:pt idx="392">
                        <c:v>28336</c:v>
                      </c:pt>
                      <c:pt idx="393">
                        <c:v>28647</c:v>
                      </c:pt>
                      <c:pt idx="394">
                        <c:v>28710</c:v>
                      </c:pt>
                      <c:pt idx="395">
                        <c:v>28727</c:v>
                      </c:pt>
                      <c:pt idx="396">
                        <c:v>28949</c:v>
                      </c:pt>
                      <c:pt idx="397">
                        <c:v>29064.5</c:v>
                      </c:pt>
                      <c:pt idx="398">
                        <c:v>29140</c:v>
                      </c:pt>
                      <c:pt idx="399">
                        <c:v>29150</c:v>
                      </c:pt>
                      <c:pt idx="400">
                        <c:v>29425</c:v>
                      </c:pt>
                      <c:pt idx="401">
                        <c:v>29470</c:v>
                      </c:pt>
                      <c:pt idx="402">
                        <c:v>29598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Active!$Q$21:$Q$4006</c15:sqref>
                        </c15:formulaRef>
                      </c:ext>
                    </c:extLst>
                    <c:numCache>
                      <c:formatCode>dd/mm/yyyy</c:formatCode>
                      <c:ptCount val="3986"/>
                      <c:pt idx="0">
                        <c:v>11039.056</c:v>
                      </c:pt>
                      <c:pt idx="1">
                        <c:v>12503.133999999998</c:v>
                      </c:pt>
                      <c:pt idx="2">
                        <c:v>12518.096000000001</c:v>
                      </c:pt>
                      <c:pt idx="3">
                        <c:v>12606.922999999999</c:v>
                      </c:pt>
                      <c:pt idx="4">
                        <c:v>12853.117999999999</c:v>
                      </c:pt>
                      <c:pt idx="5">
                        <c:v>12912.987000000001</c:v>
                      </c:pt>
                      <c:pt idx="6">
                        <c:v>12925.238000000001</c:v>
                      </c:pt>
                      <c:pt idx="7">
                        <c:v>12941.919000000002</c:v>
                      </c:pt>
                      <c:pt idx="8">
                        <c:v>12965.695</c:v>
                      </c:pt>
                      <c:pt idx="9">
                        <c:v>12971.838</c:v>
                      </c:pt>
                      <c:pt idx="10">
                        <c:v>12986.795999999998</c:v>
                      </c:pt>
                      <c:pt idx="11">
                        <c:v>12987.673999999999</c:v>
                      </c:pt>
                      <c:pt idx="12">
                        <c:v>13000.89</c:v>
                      </c:pt>
                      <c:pt idx="13">
                        <c:v>13022.844000000001</c:v>
                      </c:pt>
                      <c:pt idx="14">
                        <c:v>13210.131000000001</c:v>
                      </c:pt>
                      <c:pt idx="15">
                        <c:v>13232.128000000001</c:v>
                      </c:pt>
                      <c:pt idx="16">
                        <c:v>13255.875</c:v>
                      </c:pt>
                      <c:pt idx="17">
                        <c:v>13256.752</c:v>
                      </c:pt>
                      <c:pt idx="18">
                        <c:v>13270.822</c:v>
                      </c:pt>
                      <c:pt idx="19">
                        <c:v>13291.916000000001</c:v>
                      </c:pt>
                      <c:pt idx="20">
                        <c:v>13298.969000000001</c:v>
                      </c:pt>
                      <c:pt idx="21">
                        <c:v>13320.945</c:v>
                      </c:pt>
                      <c:pt idx="22">
                        <c:v>14065.751</c:v>
                      </c:pt>
                      <c:pt idx="23">
                        <c:v>14364.723999999998</c:v>
                      </c:pt>
                      <c:pt idx="24">
                        <c:v>15538.651999999998</c:v>
                      </c:pt>
                      <c:pt idx="25">
                        <c:v>16223.667000000001</c:v>
                      </c:pt>
                      <c:pt idx="26">
                        <c:v>16243.89</c:v>
                      </c:pt>
                      <c:pt idx="27">
                        <c:v>16251.806</c:v>
                      </c:pt>
                      <c:pt idx="28">
                        <c:v>18407.968000000001</c:v>
                      </c:pt>
                      <c:pt idx="29">
                        <c:v>18422.040999999997</c:v>
                      </c:pt>
                      <c:pt idx="30">
                        <c:v>18429.949999999997</c:v>
                      </c:pt>
                      <c:pt idx="31">
                        <c:v>18721.014999999999</c:v>
                      </c:pt>
                      <c:pt idx="32">
                        <c:v>18743.883999999998</c:v>
                      </c:pt>
                      <c:pt idx="33">
                        <c:v>18779.921000000002</c:v>
                      </c:pt>
                      <c:pt idx="34">
                        <c:v>19114.961000000003</c:v>
                      </c:pt>
                      <c:pt idx="35">
                        <c:v>19114.964</c:v>
                      </c:pt>
                      <c:pt idx="36">
                        <c:v>19158.930999999997</c:v>
                      </c:pt>
                      <c:pt idx="37">
                        <c:v>19471.981</c:v>
                      </c:pt>
                      <c:pt idx="38">
                        <c:v>19471.982000000004</c:v>
                      </c:pt>
                      <c:pt idx="39">
                        <c:v>19514.195</c:v>
                      </c:pt>
                      <c:pt idx="40">
                        <c:v>19581.894999999997</c:v>
                      </c:pt>
                      <c:pt idx="41">
                        <c:v>19841.305999999997</c:v>
                      </c:pt>
                      <c:pt idx="42">
                        <c:v>20200.968000000001</c:v>
                      </c:pt>
                      <c:pt idx="43">
                        <c:v>20535.11</c:v>
                      </c:pt>
                      <c:pt idx="44">
                        <c:v>20580.828000000001</c:v>
                      </c:pt>
                      <c:pt idx="45">
                        <c:v>20914.105000000003</c:v>
                      </c:pt>
                      <c:pt idx="46">
                        <c:v>20944.012000000002</c:v>
                      </c:pt>
                      <c:pt idx="47">
                        <c:v>21330.050999999999</c:v>
                      </c:pt>
                      <c:pt idx="48">
                        <c:v>21381.913999999997</c:v>
                      </c:pt>
                      <c:pt idx="49">
                        <c:v>21440.824999999997</c:v>
                      </c:pt>
                      <c:pt idx="50">
                        <c:v>21738.936000000002</c:v>
                      </c:pt>
                      <c:pt idx="51">
                        <c:v>25411.97</c:v>
                      </c:pt>
                      <c:pt idx="52">
                        <c:v>25419.879000000001</c:v>
                      </c:pt>
                      <c:pt idx="53">
                        <c:v>25426.917000000001</c:v>
                      </c:pt>
                      <c:pt idx="54">
                        <c:v>25485.832000000002</c:v>
                      </c:pt>
                      <c:pt idx="55">
                        <c:v>25696.000999999997</c:v>
                      </c:pt>
                      <c:pt idx="56">
                        <c:v>25696.875999999997</c:v>
                      </c:pt>
                      <c:pt idx="57">
                        <c:v>25696.875999999997</c:v>
                      </c:pt>
                      <c:pt idx="58">
                        <c:v>25725.014999999999</c:v>
                      </c:pt>
                      <c:pt idx="59">
                        <c:v>25725.014999999999</c:v>
                      </c:pt>
                      <c:pt idx="60">
                        <c:v>25739.957999999999</c:v>
                      </c:pt>
                      <c:pt idx="61">
                        <c:v>25739.961000000003</c:v>
                      </c:pt>
                      <c:pt idx="62">
                        <c:v>25739.962</c:v>
                      </c:pt>
                      <c:pt idx="63">
                        <c:v>26016.080999999998</c:v>
                      </c:pt>
                      <c:pt idx="64">
                        <c:v>26024.002999999997</c:v>
                      </c:pt>
                      <c:pt idx="65">
                        <c:v>26038.944000000003</c:v>
                      </c:pt>
                      <c:pt idx="66">
                        <c:v>26067.964</c:v>
                      </c:pt>
                      <c:pt idx="67">
                        <c:v>26067.966999999997</c:v>
                      </c:pt>
                      <c:pt idx="68">
                        <c:v>26067.97</c:v>
                      </c:pt>
                      <c:pt idx="69">
                        <c:v>26111.93</c:v>
                      </c:pt>
                      <c:pt idx="70">
                        <c:v>26111.93</c:v>
                      </c:pt>
                      <c:pt idx="71">
                        <c:v>26118.959000000003</c:v>
                      </c:pt>
                      <c:pt idx="72">
                        <c:v>26118.959000000003</c:v>
                      </c:pt>
                      <c:pt idx="73">
                        <c:v>26140.944000000003</c:v>
                      </c:pt>
                      <c:pt idx="74">
                        <c:v>26140.944000000003</c:v>
                      </c:pt>
                      <c:pt idx="75">
                        <c:v>26140.949000000001</c:v>
                      </c:pt>
                      <c:pt idx="76">
                        <c:v>26140.949000000001</c:v>
                      </c:pt>
                      <c:pt idx="77">
                        <c:v>26162.93</c:v>
                      </c:pt>
                      <c:pt idx="78">
                        <c:v>26162.93</c:v>
                      </c:pt>
                      <c:pt idx="79">
                        <c:v>26373.1</c:v>
                      </c:pt>
                      <c:pt idx="80">
                        <c:v>26468.938000000002</c:v>
                      </c:pt>
                      <c:pt idx="81">
                        <c:v>26512.915999999997</c:v>
                      </c:pt>
                      <c:pt idx="82">
                        <c:v>26608.760000000002</c:v>
                      </c:pt>
                      <c:pt idx="83">
                        <c:v>26759.131000000001</c:v>
                      </c:pt>
                      <c:pt idx="84">
                        <c:v>26760.002999999997</c:v>
                      </c:pt>
                      <c:pt idx="85">
                        <c:v>26781.118999999999</c:v>
                      </c:pt>
                      <c:pt idx="86">
                        <c:v>26796.940999999999</c:v>
                      </c:pt>
                      <c:pt idx="87">
                        <c:v>26818.927000000003</c:v>
                      </c:pt>
                      <c:pt idx="88">
                        <c:v>26840.908000000003</c:v>
                      </c:pt>
                      <c:pt idx="89">
                        <c:v>26876.963000000003</c:v>
                      </c:pt>
                      <c:pt idx="90">
                        <c:v>26876.963000000003</c:v>
                      </c:pt>
                      <c:pt idx="91">
                        <c:v>26884.870999999999</c:v>
                      </c:pt>
                      <c:pt idx="92">
                        <c:v>27109.107000000004</c:v>
                      </c:pt>
                      <c:pt idx="93">
                        <c:v>27116.144</c:v>
                      </c:pt>
                      <c:pt idx="94">
                        <c:v>27138.127</c:v>
                      </c:pt>
                      <c:pt idx="95">
                        <c:v>27139.006000000001</c:v>
                      </c:pt>
                      <c:pt idx="96">
                        <c:v>27161.004999999997</c:v>
                      </c:pt>
                      <c:pt idx="97">
                        <c:v>27182.976999999999</c:v>
                      </c:pt>
                      <c:pt idx="98">
                        <c:v>27204.957999999999</c:v>
                      </c:pt>
                      <c:pt idx="99">
                        <c:v>27248.923999999999</c:v>
                      </c:pt>
                      <c:pt idx="100">
                        <c:v>27248.928</c:v>
                      </c:pt>
                      <c:pt idx="101">
                        <c:v>27249.923999999999</c:v>
                      </c:pt>
                      <c:pt idx="102">
                        <c:v>27256.839999999997</c:v>
                      </c:pt>
                      <c:pt idx="103">
                        <c:v>27256.843000000001</c:v>
                      </c:pt>
                      <c:pt idx="104">
                        <c:v>27503.059999999998</c:v>
                      </c:pt>
                      <c:pt idx="105">
                        <c:v>27510.097999999998</c:v>
                      </c:pt>
                      <c:pt idx="106">
                        <c:v>27511.853999999999</c:v>
                      </c:pt>
                      <c:pt idx="107">
                        <c:v>27532.07</c:v>
                      </c:pt>
                      <c:pt idx="108">
                        <c:v>27532.957000000002</c:v>
                      </c:pt>
                      <c:pt idx="109">
                        <c:v>27532.966999999997</c:v>
                      </c:pt>
                      <c:pt idx="110">
                        <c:v>27598.904999999999</c:v>
                      </c:pt>
                      <c:pt idx="111">
                        <c:v>27860.067000000003</c:v>
                      </c:pt>
                      <c:pt idx="112">
                        <c:v>27867.11</c:v>
                      </c:pt>
                      <c:pt idx="113">
                        <c:v>27867.989000000001</c:v>
                      </c:pt>
                      <c:pt idx="114">
                        <c:v>27867.989999999998</c:v>
                      </c:pt>
                      <c:pt idx="115">
                        <c:v>27897.006999999998</c:v>
                      </c:pt>
                      <c:pt idx="116">
                        <c:v>27907.006999999998</c:v>
                      </c:pt>
                      <c:pt idx="117">
                        <c:v>27926.019999999997</c:v>
                      </c:pt>
                      <c:pt idx="118">
                        <c:v>27940.978000000003</c:v>
                      </c:pt>
                      <c:pt idx="119">
                        <c:v>27955.919999999998</c:v>
                      </c:pt>
                      <c:pt idx="120">
                        <c:v>27968.232000000004</c:v>
                      </c:pt>
                      <c:pt idx="121">
                        <c:v>27977.910000000003</c:v>
                      </c:pt>
                      <c:pt idx="122">
                        <c:v>27992.851999999999</c:v>
                      </c:pt>
                      <c:pt idx="123">
                        <c:v>28092.21</c:v>
                      </c:pt>
                      <c:pt idx="124">
                        <c:v>28092.218000000001</c:v>
                      </c:pt>
                      <c:pt idx="125">
                        <c:v>28187.194000000003</c:v>
                      </c:pt>
                      <c:pt idx="126">
                        <c:v>28244.345999999998</c:v>
                      </c:pt>
                      <c:pt idx="127">
                        <c:v>28244.349000000002</c:v>
                      </c:pt>
                      <c:pt idx="128">
                        <c:v>28261.059999999998</c:v>
                      </c:pt>
                      <c:pt idx="129">
                        <c:v>28566.188000000002</c:v>
                      </c:pt>
                      <c:pt idx="130">
                        <c:v>28604.881999999998</c:v>
                      </c:pt>
                      <c:pt idx="131">
                        <c:v>28640.934000000001</c:v>
                      </c:pt>
                      <c:pt idx="132">
                        <c:v>28647.957000000002</c:v>
                      </c:pt>
                      <c:pt idx="133">
                        <c:v>28675.228000000003</c:v>
                      </c:pt>
                      <c:pt idx="134">
                        <c:v>28684.896000000001</c:v>
                      </c:pt>
                      <c:pt idx="135">
                        <c:v>28721.828000000001</c:v>
                      </c:pt>
                      <c:pt idx="136">
                        <c:v>28743.815999999999</c:v>
                      </c:pt>
                      <c:pt idx="137">
                        <c:v>28953.097999999998</c:v>
                      </c:pt>
                      <c:pt idx="138">
                        <c:v>28961.019</c:v>
                      </c:pt>
                      <c:pt idx="139">
                        <c:v>28990.035000000003</c:v>
                      </c:pt>
                      <c:pt idx="140">
                        <c:v>29004.978999999999</c:v>
                      </c:pt>
                      <c:pt idx="141">
                        <c:v>29330.341999999997</c:v>
                      </c:pt>
                      <c:pt idx="142">
                        <c:v>29362.000999999997</c:v>
                      </c:pt>
                      <c:pt idx="143">
                        <c:v>29376.947</c:v>
                      </c:pt>
                      <c:pt idx="144">
                        <c:v>29376.949000000001</c:v>
                      </c:pt>
                      <c:pt idx="145">
                        <c:v>29457.851000000002</c:v>
                      </c:pt>
                      <c:pt idx="146">
                        <c:v>29472.796999999999</c:v>
                      </c:pt>
                      <c:pt idx="147">
                        <c:v>29594.148000000001</c:v>
                      </c:pt>
                      <c:pt idx="148">
                        <c:v>29608.22</c:v>
                      </c:pt>
                      <c:pt idx="149">
                        <c:v>29630.203000000001</c:v>
                      </c:pt>
                      <c:pt idx="150">
                        <c:v>29675.038</c:v>
                      </c:pt>
                      <c:pt idx="151">
                        <c:v>29675.048000000003</c:v>
                      </c:pt>
                      <c:pt idx="152">
                        <c:v>29682.962399999997</c:v>
                      </c:pt>
                      <c:pt idx="153">
                        <c:v>29733.968000000001</c:v>
                      </c:pt>
                      <c:pt idx="154">
                        <c:v>29748.03</c:v>
                      </c:pt>
                      <c:pt idx="155">
                        <c:v>29748.917999999998</c:v>
                      </c:pt>
                      <c:pt idx="156">
                        <c:v>29748.919000000002</c:v>
                      </c:pt>
                      <c:pt idx="157">
                        <c:v>29768.260000000002</c:v>
                      </c:pt>
                      <c:pt idx="158">
                        <c:v>30032.071000000004</c:v>
                      </c:pt>
                      <c:pt idx="159">
                        <c:v>30104.178999999996</c:v>
                      </c:pt>
                      <c:pt idx="160">
                        <c:v>30127.033000000003</c:v>
                      </c:pt>
                      <c:pt idx="161">
                        <c:v>30163.968000000001</c:v>
                      </c:pt>
                      <c:pt idx="162">
                        <c:v>30193.868999999999</c:v>
                      </c:pt>
                      <c:pt idx="163">
                        <c:v>30208.815999999999</c:v>
                      </c:pt>
                      <c:pt idx="164">
                        <c:v>30455.913</c:v>
                      </c:pt>
                      <c:pt idx="165">
                        <c:v>30475.258000000002</c:v>
                      </c:pt>
                      <c:pt idx="166">
                        <c:v>30476.136599999998</c:v>
                      </c:pt>
                      <c:pt idx="167">
                        <c:v>30477.89</c:v>
                      </c:pt>
                      <c:pt idx="168">
                        <c:v>30550.877999999997</c:v>
                      </c:pt>
                      <c:pt idx="169">
                        <c:v>30587.817999999999</c:v>
                      </c:pt>
                      <c:pt idx="170">
                        <c:v>30746.097000000002</c:v>
                      </c:pt>
                      <c:pt idx="171">
                        <c:v>30753.135999999999</c:v>
                      </c:pt>
                      <c:pt idx="172">
                        <c:v>30790.942999999999</c:v>
                      </c:pt>
                      <c:pt idx="173">
                        <c:v>30827.877999999997</c:v>
                      </c:pt>
                      <c:pt idx="174">
                        <c:v>30834.921999999999</c:v>
                      </c:pt>
                      <c:pt idx="175">
                        <c:v>30848.991000000002</c:v>
                      </c:pt>
                      <c:pt idx="176">
                        <c:v>30849.864000000001</c:v>
                      </c:pt>
                      <c:pt idx="177">
                        <c:v>30870.964</c:v>
                      </c:pt>
                      <c:pt idx="178">
                        <c:v>30870.968000000001</c:v>
                      </c:pt>
                      <c:pt idx="179">
                        <c:v>30892.949000000001</c:v>
                      </c:pt>
                      <c:pt idx="180">
                        <c:v>30893.834000000003</c:v>
                      </c:pt>
                      <c:pt idx="181">
                        <c:v>30922.837</c:v>
                      </c:pt>
                      <c:pt idx="182">
                        <c:v>31191.93</c:v>
                      </c:pt>
                      <c:pt idx="183">
                        <c:v>31191.93</c:v>
                      </c:pt>
                      <c:pt idx="184">
                        <c:v>31212.156000000003</c:v>
                      </c:pt>
                      <c:pt idx="185">
                        <c:v>31213.915000000001</c:v>
                      </c:pt>
                      <c:pt idx="186">
                        <c:v>31219.192999999999</c:v>
                      </c:pt>
                      <c:pt idx="187">
                        <c:v>31235.906000000003</c:v>
                      </c:pt>
                      <c:pt idx="188">
                        <c:v>31242.930999999997</c:v>
                      </c:pt>
                      <c:pt idx="189">
                        <c:v>31242.934000000001</c:v>
                      </c:pt>
                      <c:pt idx="190">
                        <c:v>31249.962</c:v>
                      </c:pt>
                      <c:pt idx="191">
                        <c:v>31249.970999999998</c:v>
                      </c:pt>
                      <c:pt idx="192">
                        <c:v>31249.972999999998</c:v>
                      </c:pt>
                      <c:pt idx="193">
                        <c:v>31249.974999999999</c:v>
                      </c:pt>
                      <c:pt idx="194">
                        <c:v>31249.976000000002</c:v>
                      </c:pt>
                      <c:pt idx="195">
                        <c:v>31255.245000000003</c:v>
                      </c:pt>
                      <c:pt idx="196">
                        <c:v>31271.938000000002</c:v>
                      </c:pt>
                      <c:pt idx="197">
                        <c:v>31301.853000000003</c:v>
                      </c:pt>
                      <c:pt idx="198">
                        <c:v>31533.989000000001</c:v>
                      </c:pt>
                      <c:pt idx="199">
                        <c:v>31533.991000000002</c:v>
                      </c:pt>
                      <c:pt idx="200">
                        <c:v>31592.910000000003</c:v>
                      </c:pt>
                      <c:pt idx="201">
                        <c:v>31897.171000000002</c:v>
                      </c:pt>
                      <c:pt idx="202">
                        <c:v>31898.93</c:v>
                      </c:pt>
                      <c:pt idx="203">
                        <c:v>31947.284</c:v>
                      </c:pt>
                      <c:pt idx="204">
                        <c:v>31956.970999999998</c:v>
                      </c:pt>
                      <c:pt idx="205">
                        <c:v>31978.951999999997</c:v>
                      </c:pt>
                      <c:pt idx="206">
                        <c:v>31978.951999999997</c:v>
                      </c:pt>
                      <c:pt idx="207">
                        <c:v>31978.951999999997</c:v>
                      </c:pt>
                      <c:pt idx="208">
                        <c:v>31978.953999999998</c:v>
                      </c:pt>
                      <c:pt idx="209">
                        <c:v>31978.955999999998</c:v>
                      </c:pt>
                      <c:pt idx="210">
                        <c:v>31978.963000000003</c:v>
                      </c:pt>
                      <c:pt idx="211">
                        <c:v>31978.970999999998</c:v>
                      </c:pt>
                      <c:pt idx="212">
                        <c:v>31992.144999999997</c:v>
                      </c:pt>
                      <c:pt idx="213">
                        <c:v>32174.148999999998</c:v>
                      </c:pt>
                      <c:pt idx="214">
                        <c:v>32240.981</c:v>
                      </c:pt>
                      <c:pt idx="215">
                        <c:v>32248.027999999998</c:v>
                      </c:pt>
                      <c:pt idx="216">
                        <c:v>32255.942000000003</c:v>
                      </c:pt>
                      <c:pt idx="217">
                        <c:v>32282.322</c:v>
                      </c:pt>
                      <c:pt idx="218">
                        <c:v>32284.963000000003</c:v>
                      </c:pt>
                      <c:pt idx="219">
                        <c:v>32290.247000000003</c:v>
                      </c:pt>
                      <c:pt idx="220">
                        <c:v>32649.89</c:v>
                      </c:pt>
                      <c:pt idx="221">
                        <c:v>32654.284</c:v>
                      </c:pt>
                      <c:pt idx="222">
                        <c:v>32655.173000000003</c:v>
                      </c:pt>
                      <c:pt idx="223">
                        <c:v>32669.232000000004</c:v>
                      </c:pt>
                      <c:pt idx="224">
                        <c:v>32678.915000000001</c:v>
                      </c:pt>
                      <c:pt idx="225">
                        <c:v>32722.879000000001</c:v>
                      </c:pt>
                      <c:pt idx="226">
                        <c:v>32888.201000000001</c:v>
                      </c:pt>
                      <c:pt idx="227">
                        <c:v>32991.964</c:v>
                      </c:pt>
                      <c:pt idx="228">
                        <c:v>33020.978999999999</c:v>
                      </c:pt>
                      <c:pt idx="229">
                        <c:v>33042.961000000003</c:v>
                      </c:pt>
                      <c:pt idx="230">
                        <c:v>33042.964999999997</c:v>
                      </c:pt>
                      <c:pt idx="231">
                        <c:v>33339.302000000003</c:v>
                      </c:pt>
                      <c:pt idx="232">
                        <c:v>33378.864000000001</c:v>
                      </c:pt>
                      <c:pt idx="233">
                        <c:v>33385.904999999999</c:v>
                      </c:pt>
                      <c:pt idx="234">
                        <c:v>33385.910000000003</c:v>
                      </c:pt>
                      <c:pt idx="235">
                        <c:v>33414.925999999999</c:v>
                      </c:pt>
                      <c:pt idx="236">
                        <c:v>33421.962</c:v>
                      </c:pt>
                      <c:pt idx="237">
                        <c:v>33465.923999999999</c:v>
                      </c:pt>
                      <c:pt idx="238">
                        <c:v>33480.877999999997</c:v>
                      </c:pt>
                      <c:pt idx="239">
                        <c:v>33705.114000000001</c:v>
                      </c:pt>
                      <c:pt idx="240">
                        <c:v>33742.928999999996</c:v>
                      </c:pt>
                      <c:pt idx="241">
                        <c:v>33742.93</c:v>
                      </c:pt>
                      <c:pt idx="242">
                        <c:v>33749.957999999999</c:v>
                      </c:pt>
                      <c:pt idx="243">
                        <c:v>33764.909</c:v>
                      </c:pt>
                      <c:pt idx="244">
                        <c:v>33800.962</c:v>
                      </c:pt>
                      <c:pt idx="245">
                        <c:v>33974.188000000002</c:v>
                      </c:pt>
                      <c:pt idx="246">
                        <c:v>34104.338000000003</c:v>
                      </c:pt>
                      <c:pt idx="247">
                        <c:v>34128.082000000002</c:v>
                      </c:pt>
                      <c:pt idx="248">
                        <c:v>34128.964</c:v>
                      </c:pt>
                      <c:pt idx="249">
                        <c:v>34157.976000000002</c:v>
                      </c:pt>
                      <c:pt idx="250">
                        <c:v>34187.879000000001</c:v>
                      </c:pt>
                      <c:pt idx="251">
                        <c:v>34193.154999999999</c:v>
                      </c:pt>
                      <c:pt idx="252">
                        <c:v>34194.917000000001</c:v>
                      </c:pt>
                      <c:pt idx="253">
                        <c:v>34462.235000000001</c:v>
                      </c:pt>
                      <c:pt idx="254">
                        <c:v>34470.146999999997</c:v>
                      </c:pt>
                      <c:pt idx="255">
                        <c:v>34485.972000000002</c:v>
                      </c:pt>
                      <c:pt idx="256">
                        <c:v>34500.925999999999</c:v>
                      </c:pt>
                      <c:pt idx="257">
                        <c:v>34581.832000000002</c:v>
                      </c:pt>
                      <c:pt idx="258">
                        <c:v>34768.248</c:v>
                      </c:pt>
                      <c:pt idx="259">
                        <c:v>34791.993999999999</c:v>
                      </c:pt>
                      <c:pt idx="260">
                        <c:v>34821.887999999999</c:v>
                      </c:pt>
                      <c:pt idx="261">
                        <c:v>34821.889000000003</c:v>
                      </c:pt>
                      <c:pt idx="262">
                        <c:v>34840.357000000004</c:v>
                      </c:pt>
                      <c:pt idx="263">
                        <c:v>34841.233</c:v>
                      </c:pt>
                      <c:pt idx="264">
                        <c:v>34879.923000000003</c:v>
                      </c:pt>
                      <c:pt idx="265">
                        <c:v>34886.957000000002</c:v>
                      </c:pt>
                      <c:pt idx="266">
                        <c:v>34900.154000000002</c:v>
                      </c:pt>
                      <c:pt idx="267">
                        <c:v>34901.908000000003</c:v>
                      </c:pt>
                      <c:pt idx="268">
                        <c:v>34907.178999999996</c:v>
                      </c:pt>
                      <c:pt idx="269">
                        <c:v>35147.24</c:v>
                      </c:pt>
                      <c:pt idx="270">
                        <c:v>35170.985000000001</c:v>
                      </c:pt>
                      <c:pt idx="271">
                        <c:v>35206.163</c:v>
                      </c:pt>
                      <c:pt idx="272">
                        <c:v>35280.911999999997</c:v>
                      </c:pt>
                      <c:pt idx="273">
                        <c:v>35286.18</c:v>
                      </c:pt>
                      <c:pt idx="274">
                        <c:v>35317.832000000002</c:v>
                      </c:pt>
                      <c:pt idx="275">
                        <c:v>35496.343999999997</c:v>
                      </c:pt>
                      <c:pt idx="276">
                        <c:v>35512.17</c:v>
                      </c:pt>
                      <c:pt idx="277">
                        <c:v>35555.26</c:v>
                      </c:pt>
                      <c:pt idx="278">
                        <c:v>35579.002</c:v>
                      </c:pt>
                      <c:pt idx="279">
                        <c:v>35613.296000000002</c:v>
                      </c:pt>
                      <c:pt idx="280">
                        <c:v>35652.870999999999</c:v>
                      </c:pt>
                      <c:pt idx="281">
                        <c:v>35659.904999999999</c:v>
                      </c:pt>
                      <c:pt idx="282">
                        <c:v>35681.894999999997</c:v>
                      </c:pt>
                      <c:pt idx="283">
                        <c:v>35833.133000000002</c:v>
                      </c:pt>
                      <c:pt idx="284">
                        <c:v>35905.245000000003</c:v>
                      </c:pt>
                      <c:pt idx="285">
                        <c:v>35963.281000000003</c:v>
                      </c:pt>
                      <c:pt idx="286">
                        <c:v>36219.169000000002</c:v>
                      </c:pt>
                      <c:pt idx="287">
                        <c:v>36255.218999999997</c:v>
                      </c:pt>
                      <c:pt idx="288">
                        <c:v>36266.650999999998</c:v>
                      </c:pt>
                      <c:pt idx="289">
                        <c:v>36299.186000000002</c:v>
                      </c:pt>
                      <c:pt idx="290">
                        <c:v>36379.207999999999</c:v>
                      </c:pt>
                      <c:pt idx="291">
                        <c:v>36409.103000000003</c:v>
                      </c:pt>
                      <c:pt idx="292">
                        <c:v>36592.008999999998</c:v>
                      </c:pt>
                      <c:pt idx="293">
                        <c:v>36642.131999999998</c:v>
                      </c:pt>
                      <c:pt idx="294">
                        <c:v>36649.165999999997</c:v>
                      </c:pt>
                      <c:pt idx="295">
                        <c:v>36650.046900000001</c:v>
                      </c:pt>
                      <c:pt idx="296">
                        <c:v>36679.947</c:v>
                      </c:pt>
                      <c:pt idx="297">
                        <c:v>36729.188000000002</c:v>
                      </c:pt>
                      <c:pt idx="298">
                        <c:v>36933.192000000003</c:v>
                      </c:pt>
                      <c:pt idx="299">
                        <c:v>37022.006999999998</c:v>
                      </c:pt>
                      <c:pt idx="300">
                        <c:v>37027.277000000002</c:v>
                      </c:pt>
                      <c:pt idx="301">
                        <c:v>37086.201999999997</c:v>
                      </c:pt>
                      <c:pt idx="302">
                        <c:v>37316.146000000001</c:v>
                      </c:pt>
                      <c:pt idx="303">
                        <c:v>37327.137000000002</c:v>
                      </c:pt>
                      <c:pt idx="304">
                        <c:v>37393.963000000003</c:v>
                      </c:pt>
                      <c:pt idx="305">
                        <c:v>37408.913999999997</c:v>
                      </c:pt>
                      <c:pt idx="306">
                        <c:v>37408.914819999998</c:v>
                      </c:pt>
                      <c:pt idx="307">
                        <c:v>37555.752</c:v>
                      </c:pt>
                      <c:pt idx="308">
                        <c:v>37738.669099999999</c:v>
                      </c:pt>
                      <c:pt idx="309">
                        <c:v>37738.67</c:v>
                      </c:pt>
                      <c:pt idx="310">
                        <c:v>37815.171600000001</c:v>
                      </c:pt>
                      <c:pt idx="311">
                        <c:v>37824.844499999999</c:v>
                      </c:pt>
                      <c:pt idx="312">
                        <c:v>38034.123</c:v>
                      </c:pt>
                      <c:pt idx="313">
                        <c:v>38137.889150000003</c:v>
                      </c:pt>
                      <c:pt idx="314">
                        <c:v>38159.872499999998</c:v>
                      </c:pt>
                      <c:pt idx="315">
                        <c:v>38195.927000000003</c:v>
                      </c:pt>
                      <c:pt idx="316">
                        <c:v>38391.13781</c:v>
                      </c:pt>
                      <c:pt idx="317">
                        <c:v>38415.759599999998</c:v>
                      </c:pt>
                      <c:pt idx="318">
                        <c:v>38419.277199999997</c:v>
                      </c:pt>
                      <c:pt idx="319">
                        <c:v>38478.192900000002</c:v>
                      </c:pt>
                      <c:pt idx="320">
                        <c:v>38522.159099999997</c:v>
                      </c:pt>
                      <c:pt idx="321">
                        <c:v>38938.527099999999</c:v>
                      </c:pt>
                      <c:pt idx="322">
                        <c:v>39157.0429</c:v>
                      </c:pt>
                      <c:pt idx="323">
                        <c:v>39168.037100000001</c:v>
                      </c:pt>
                      <c:pt idx="324">
                        <c:v>39182.983500000002</c:v>
                      </c:pt>
                      <c:pt idx="325">
                        <c:v>39193.0959</c:v>
                      </c:pt>
                      <c:pt idx="326">
                        <c:v>39194.854500000001</c:v>
                      </c:pt>
                      <c:pt idx="327">
                        <c:v>39201.88927</c:v>
                      </c:pt>
                      <c:pt idx="328">
                        <c:v>39201.890590000003</c:v>
                      </c:pt>
                      <c:pt idx="329">
                        <c:v>39206.285900000003</c:v>
                      </c:pt>
                      <c:pt idx="330">
                        <c:v>39223.874080000001</c:v>
                      </c:pt>
                      <c:pt idx="331">
                        <c:v>39226.0717</c:v>
                      </c:pt>
                      <c:pt idx="332">
                        <c:v>39473.164599999996</c:v>
                      </c:pt>
                      <c:pt idx="333">
                        <c:v>39556.265099999997</c:v>
                      </c:pt>
                      <c:pt idx="334">
                        <c:v>39562.860410000001</c:v>
                      </c:pt>
                      <c:pt idx="335">
                        <c:v>39580.886500000001</c:v>
                      </c:pt>
                      <c:pt idx="336">
                        <c:v>39592.317199999998</c:v>
                      </c:pt>
                      <c:pt idx="337">
                        <c:v>39594.076999999997</c:v>
                      </c:pt>
                      <c:pt idx="338">
                        <c:v>39595.837500000001</c:v>
                      </c:pt>
                      <c:pt idx="339">
                        <c:v>39609.905100000004</c:v>
                      </c:pt>
                      <c:pt idx="340">
                        <c:v>39908.001700000001</c:v>
                      </c:pt>
                      <c:pt idx="341">
                        <c:v>39921.192499999997</c:v>
                      </c:pt>
                      <c:pt idx="342">
                        <c:v>39934.3851</c:v>
                      </c:pt>
                      <c:pt idx="343">
                        <c:v>39950.211300000003</c:v>
                      </c:pt>
                      <c:pt idx="344">
                        <c:v>39955.927199999998</c:v>
                      </c:pt>
                      <c:pt idx="345">
                        <c:v>40241.273699999998</c:v>
                      </c:pt>
                      <c:pt idx="346">
                        <c:v>40297.995300000002</c:v>
                      </c:pt>
                      <c:pt idx="347">
                        <c:v>40308.983099999998</c:v>
                      </c:pt>
                      <c:pt idx="348">
                        <c:v>40644.013700000003</c:v>
                      </c:pt>
                      <c:pt idx="349">
                        <c:v>40648.410300000003</c:v>
                      </c:pt>
                      <c:pt idx="350">
                        <c:v>40986.078800000003</c:v>
                      </c:pt>
                      <c:pt idx="351">
                        <c:v>41005.425499999998</c:v>
                      </c:pt>
                      <c:pt idx="352">
                        <c:v>41037.960659999997</c:v>
                      </c:pt>
                      <c:pt idx="353">
                        <c:v>41050.2713</c:v>
                      </c:pt>
                      <c:pt idx="354">
                        <c:v>41050.271399999998</c:v>
                      </c:pt>
                      <c:pt idx="355">
                        <c:v>41367.715900000003</c:v>
                      </c:pt>
                      <c:pt idx="356">
                        <c:v>41395.854579999999</c:v>
                      </c:pt>
                      <c:pt idx="357">
                        <c:v>41431.908199999998</c:v>
                      </c:pt>
                      <c:pt idx="358">
                        <c:v>41444.219599999997</c:v>
                      </c:pt>
                      <c:pt idx="359">
                        <c:v>41792.004000000001</c:v>
                      </c:pt>
                      <c:pt idx="360">
                        <c:v>42109.007400000002</c:v>
                      </c:pt>
                      <c:pt idx="361">
                        <c:v>42116.042500000003</c:v>
                      </c:pt>
                      <c:pt idx="362">
                        <c:v>42116.921699999999</c:v>
                      </c:pt>
                      <c:pt idx="363">
                        <c:v>42134.947200000002</c:v>
                      </c:pt>
                      <c:pt idx="364">
                        <c:v>42138.905930000001</c:v>
                      </c:pt>
                      <c:pt idx="365">
                        <c:v>42138.905989999999</c:v>
                      </c:pt>
                      <c:pt idx="366">
                        <c:v>42152.975330000001</c:v>
                      </c:pt>
                      <c:pt idx="367">
                        <c:v>42152.975440000002</c:v>
                      </c:pt>
                      <c:pt idx="368">
                        <c:v>42160.010300000002</c:v>
                      </c:pt>
                      <c:pt idx="369">
                        <c:v>42195.184699999998</c:v>
                      </c:pt>
                      <c:pt idx="370">
                        <c:v>42495.921300000002</c:v>
                      </c:pt>
                      <c:pt idx="371">
                        <c:v>42589.132599999997</c:v>
                      </c:pt>
                      <c:pt idx="372">
                        <c:v>42860.8508</c:v>
                      </c:pt>
                      <c:pt idx="373">
                        <c:v>42924.164799999999</c:v>
                      </c:pt>
                      <c:pt idx="374">
                        <c:v>42962.856180000119</c:v>
                      </c:pt>
                      <c:pt idx="375">
                        <c:v>42962.856190000195</c:v>
                      </c:pt>
                      <c:pt idx="376">
                        <c:v>43177.416899999997</c:v>
                      </c:pt>
                      <c:pt idx="377">
                        <c:v>43216.107000000004</c:v>
                      </c:pt>
                      <c:pt idx="378">
                        <c:v>43224.0219</c:v>
                      </c:pt>
                      <c:pt idx="379">
                        <c:v>43288.211199999998</c:v>
                      </c:pt>
                      <c:pt idx="380">
                        <c:v>43288.211199999998</c:v>
                      </c:pt>
                      <c:pt idx="381">
                        <c:v>43288.2114</c:v>
                      </c:pt>
                      <c:pt idx="382">
                        <c:v>43289.090400000001</c:v>
                      </c:pt>
                      <c:pt idx="383">
                        <c:v>43289.090600000003</c:v>
                      </c:pt>
                      <c:pt idx="384">
                        <c:v>43289.091099999998</c:v>
                      </c:pt>
                      <c:pt idx="385">
                        <c:v>43318.111199999999</c:v>
                      </c:pt>
                      <c:pt idx="386">
                        <c:v>43332.179900000003</c:v>
                      </c:pt>
                      <c:pt idx="387">
                        <c:v>43579.277499999997</c:v>
                      </c:pt>
                      <c:pt idx="388">
                        <c:v>43588.071300000003</c:v>
                      </c:pt>
                      <c:pt idx="389">
                        <c:v>43653.142899999999</c:v>
                      </c:pt>
                      <c:pt idx="390">
                        <c:v>43995.209799999997</c:v>
                      </c:pt>
                      <c:pt idx="391">
                        <c:v>44011.917200000004</c:v>
                      </c:pt>
                      <c:pt idx="392">
                        <c:v>44032.142500000002</c:v>
                      </c:pt>
                      <c:pt idx="393">
                        <c:v>44305.620699999854</c:v>
                      </c:pt>
                      <c:pt idx="394">
                        <c:v>44361.019699999997</c:v>
                      </c:pt>
                      <c:pt idx="395">
                        <c:v>44375.9683</c:v>
                      </c:pt>
                      <c:pt idx="396">
                        <c:v>44571.191299999999</c:v>
                      </c:pt>
                      <c:pt idx="397">
                        <c:v>44672.751170000003</c:v>
                      </c:pt>
                      <c:pt idx="398">
                        <c:v>44739.141000000003</c:v>
                      </c:pt>
                      <c:pt idx="399">
                        <c:v>44747.934099999999</c:v>
                      </c:pt>
                      <c:pt idx="400">
                        <c:v>44989.756110000002</c:v>
                      </c:pt>
                      <c:pt idx="401">
                        <c:v>45029.326399999998</c:v>
                      </c:pt>
                      <c:pt idx="402">
                        <c:v>45141.883500000004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A9FF-426A-B220-BFA3094CBA51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Active!$R$20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Active!$F$21:$F$4006</c15:sqref>
                        </c15:formulaRef>
                      </c:ext>
                    </c:extLst>
                    <c:numCache>
                      <c:formatCode>General</c:formatCode>
                      <c:ptCount val="3986"/>
                      <c:pt idx="0">
                        <c:v>-9184</c:v>
                      </c:pt>
                      <c:pt idx="1">
                        <c:v>-7519</c:v>
                      </c:pt>
                      <c:pt idx="2">
                        <c:v>-7502</c:v>
                      </c:pt>
                      <c:pt idx="3">
                        <c:v>-7401</c:v>
                      </c:pt>
                      <c:pt idx="4">
                        <c:v>-7121</c:v>
                      </c:pt>
                      <c:pt idx="5">
                        <c:v>-7053</c:v>
                      </c:pt>
                      <c:pt idx="6">
                        <c:v>-7039</c:v>
                      </c:pt>
                      <c:pt idx="7">
                        <c:v>-7020</c:v>
                      </c:pt>
                      <c:pt idx="8">
                        <c:v>-6993</c:v>
                      </c:pt>
                      <c:pt idx="9">
                        <c:v>-6986</c:v>
                      </c:pt>
                      <c:pt idx="10">
                        <c:v>-6969</c:v>
                      </c:pt>
                      <c:pt idx="11">
                        <c:v>-6968</c:v>
                      </c:pt>
                      <c:pt idx="12">
                        <c:v>-6953</c:v>
                      </c:pt>
                      <c:pt idx="13">
                        <c:v>-6928</c:v>
                      </c:pt>
                      <c:pt idx="14">
                        <c:v>-6715</c:v>
                      </c:pt>
                      <c:pt idx="15">
                        <c:v>-6690</c:v>
                      </c:pt>
                      <c:pt idx="16">
                        <c:v>-6663</c:v>
                      </c:pt>
                      <c:pt idx="17">
                        <c:v>-6662</c:v>
                      </c:pt>
                      <c:pt idx="18">
                        <c:v>-6646</c:v>
                      </c:pt>
                      <c:pt idx="19">
                        <c:v>-6622</c:v>
                      </c:pt>
                      <c:pt idx="20">
                        <c:v>-6614</c:v>
                      </c:pt>
                      <c:pt idx="21">
                        <c:v>-6589</c:v>
                      </c:pt>
                      <c:pt idx="22">
                        <c:v>-5742</c:v>
                      </c:pt>
                      <c:pt idx="23">
                        <c:v>-5402</c:v>
                      </c:pt>
                      <c:pt idx="24">
                        <c:v>-4067</c:v>
                      </c:pt>
                      <c:pt idx="25">
                        <c:v>-3288</c:v>
                      </c:pt>
                      <c:pt idx="26">
                        <c:v>-3265</c:v>
                      </c:pt>
                      <c:pt idx="27">
                        <c:v>-3256</c:v>
                      </c:pt>
                      <c:pt idx="28">
                        <c:v>-804</c:v>
                      </c:pt>
                      <c:pt idx="29">
                        <c:v>-788</c:v>
                      </c:pt>
                      <c:pt idx="30">
                        <c:v>-779</c:v>
                      </c:pt>
                      <c:pt idx="31">
                        <c:v>-448</c:v>
                      </c:pt>
                      <c:pt idx="32">
                        <c:v>-422</c:v>
                      </c:pt>
                      <c:pt idx="33">
                        <c:v>-381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50</c:v>
                      </c:pt>
                      <c:pt idx="37">
                        <c:v>406</c:v>
                      </c:pt>
                      <c:pt idx="38">
                        <c:v>406</c:v>
                      </c:pt>
                      <c:pt idx="39">
                        <c:v>454</c:v>
                      </c:pt>
                      <c:pt idx="40">
                        <c:v>531</c:v>
                      </c:pt>
                      <c:pt idx="41">
                        <c:v>826</c:v>
                      </c:pt>
                      <c:pt idx="42">
                        <c:v>1235</c:v>
                      </c:pt>
                      <c:pt idx="43">
                        <c:v>1615</c:v>
                      </c:pt>
                      <c:pt idx="44">
                        <c:v>1667</c:v>
                      </c:pt>
                      <c:pt idx="45">
                        <c:v>2046</c:v>
                      </c:pt>
                      <c:pt idx="46">
                        <c:v>2080</c:v>
                      </c:pt>
                      <c:pt idx="47">
                        <c:v>2519</c:v>
                      </c:pt>
                      <c:pt idx="48">
                        <c:v>2578</c:v>
                      </c:pt>
                      <c:pt idx="49">
                        <c:v>2645</c:v>
                      </c:pt>
                      <c:pt idx="50">
                        <c:v>2984</c:v>
                      </c:pt>
                      <c:pt idx="51">
                        <c:v>7161</c:v>
                      </c:pt>
                      <c:pt idx="52">
                        <c:v>7170</c:v>
                      </c:pt>
                      <c:pt idx="53">
                        <c:v>7178</c:v>
                      </c:pt>
                      <c:pt idx="54">
                        <c:v>7245</c:v>
                      </c:pt>
                      <c:pt idx="55">
                        <c:v>7484</c:v>
                      </c:pt>
                      <c:pt idx="56">
                        <c:v>7485</c:v>
                      </c:pt>
                      <c:pt idx="57">
                        <c:v>7485</c:v>
                      </c:pt>
                      <c:pt idx="58">
                        <c:v>7517</c:v>
                      </c:pt>
                      <c:pt idx="59">
                        <c:v>7517</c:v>
                      </c:pt>
                      <c:pt idx="60">
                        <c:v>7534</c:v>
                      </c:pt>
                      <c:pt idx="61">
                        <c:v>7534</c:v>
                      </c:pt>
                      <c:pt idx="62">
                        <c:v>7534</c:v>
                      </c:pt>
                      <c:pt idx="63">
                        <c:v>7848</c:v>
                      </c:pt>
                      <c:pt idx="64">
                        <c:v>7857</c:v>
                      </c:pt>
                      <c:pt idx="65">
                        <c:v>7874</c:v>
                      </c:pt>
                      <c:pt idx="66">
                        <c:v>7907</c:v>
                      </c:pt>
                      <c:pt idx="67">
                        <c:v>7907</c:v>
                      </c:pt>
                      <c:pt idx="68">
                        <c:v>7907</c:v>
                      </c:pt>
                      <c:pt idx="69">
                        <c:v>7957</c:v>
                      </c:pt>
                      <c:pt idx="70">
                        <c:v>7957</c:v>
                      </c:pt>
                      <c:pt idx="71">
                        <c:v>7965</c:v>
                      </c:pt>
                      <c:pt idx="72">
                        <c:v>7965</c:v>
                      </c:pt>
                      <c:pt idx="73">
                        <c:v>7990</c:v>
                      </c:pt>
                      <c:pt idx="74">
                        <c:v>7990</c:v>
                      </c:pt>
                      <c:pt idx="75">
                        <c:v>7990</c:v>
                      </c:pt>
                      <c:pt idx="76">
                        <c:v>7990</c:v>
                      </c:pt>
                      <c:pt idx="77">
                        <c:v>8015</c:v>
                      </c:pt>
                      <c:pt idx="78">
                        <c:v>8015</c:v>
                      </c:pt>
                      <c:pt idx="79">
                        <c:v>8254</c:v>
                      </c:pt>
                      <c:pt idx="80">
                        <c:v>8363</c:v>
                      </c:pt>
                      <c:pt idx="81">
                        <c:v>8413</c:v>
                      </c:pt>
                      <c:pt idx="82">
                        <c:v>8522</c:v>
                      </c:pt>
                      <c:pt idx="83">
                        <c:v>8693</c:v>
                      </c:pt>
                      <c:pt idx="84">
                        <c:v>8694</c:v>
                      </c:pt>
                      <c:pt idx="85">
                        <c:v>8718</c:v>
                      </c:pt>
                      <c:pt idx="86">
                        <c:v>8736</c:v>
                      </c:pt>
                      <c:pt idx="87">
                        <c:v>8761</c:v>
                      </c:pt>
                      <c:pt idx="88">
                        <c:v>8786</c:v>
                      </c:pt>
                      <c:pt idx="89">
                        <c:v>8827</c:v>
                      </c:pt>
                      <c:pt idx="90">
                        <c:v>8827</c:v>
                      </c:pt>
                      <c:pt idx="91">
                        <c:v>8836</c:v>
                      </c:pt>
                      <c:pt idx="92">
                        <c:v>9091</c:v>
                      </c:pt>
                      <c:pt idx="93">
                        <c:v>9099</c:v>
                      </c:pt>
                      <c:pt idx="94">
                        <c:v>9124</c:v>
                      </c:pt>
                      <c:pt idx="95">
                        <c:v>9125</c:v>
                      </c:pt>
                      <c:pt idx="96">
                        <c:v>9150</c:v>
                      </c:pt>
                      <c:pt idx="97">
                        <c:v>9175</c:v>
                      </c:pt>
                      <c:pt idx="98">
                        <c:v>9200</c:v>
                      </c:pt>
                      <c:pt idx="99">
                        <c:v>9250</c:v>
                      </c:pt>
                      <c:pt idx="100">
                        <c:v>9250</c:v>
                      </c:pt>
                      <c:pt idx="101">
                        <c:v>9251</c:v>
                      </c:pt>
                      <c:pt idx="102">
                        <c:v>9259</c:v>
                      </c:pt>
                      <c:pt idx="103">
                        <c:v>9259</c:v>
                      </c:pt>
                      <c:pt idx="104">
                        <c:v>9539</c:v>
                      </c:pt>
                      <c:pt idx="105">
                        <c:v>9547</c:v>
                      </c:pt>
                      <c:pt idx="106">
                        <c:v>9549</c:v>
                      </c:pt>
                      <c:pt idx="107">
                        <c:v>9572</c:v>
                      </c:pt>
                      <c:pt idx="108">
                        <c:v>9573</c:v>
                      </c:pt>
                      <c:pt idx="109">
                        <c:v>9573</c:v>
                      </c:pt>
                      <c:pt idx="110">
                        <c:v>9648</c:v>
                      </c:pt>
                      <c:pt idx="111">
                        <c:v>9945</c:v>
                      </c:pt>
                      <c:pt idx="112">
                        <c:v>9953</c:v>
                      </c:pt>
                      <c:pt idx="113">
                        <c:v>9954</c:v>
                      </c:pt>
                      <c:pt idx="114">
                        <c:v>9954</c:v>
                      </c:pt>
                      <c:pt idx="115">
                        <c:v>9987</c:v>
                      </c:pt>
                      <c:pt idx="116">
                        <c:v>9998.5</c:v>
                      </c:pt>
                      <c:pt idx="117">
                        <c:v>10020</c:v>
                      </c:pt>
                      <c:pt idx="118">
                        <c:v>10037</c:v>
                      </c:pt>
                      <c:pt idx="119">
                        <c:v>10054</c:v>
                      </c:pt>
                      <c:pt idx="120">
                        <c:v>10068</c:v>
                      </c:pt>
                      <c:pt idx="121">
                        <c:v>10079</c:v>
                      </c:pt>
                      <c:pt idx="122">
                        <c:v>10096</c:v>
                      </c:pt>
                      <c:pt idx="123">
                        <c:v>10209</c:v>
                      </c:pt>
                      <c:pt idx="124">
                        <c:v>10209</c:v>
                      </c:pt>
                      <c:pt idx="125">
                        <c:v>10317</c:v>
                      </c:pt>
                      <c:pt idx="126">
                        <c:v>10382</c:v>
                      </c:pt>
                      <c:pt idx="127">
                        <c:v>10382</c:v>
                      </c:pt>
                      <c:pt idx="128">
                        <c:v>10401</c:v>
                      </c:pt>
                      <c:pt idx="129">
                        <c:v>10748</c:v>
                      </c:pt>
                      <c:pt idx="130">
                        <c:v>10792</c:v>
                      </c:pt>
                      <c:pt idx="131">
                        <c:v>10833</c:v>
                      </c:pt>
                      <c:pt idx="132">
                        <c:v>10841</c:v>
                      </c:pt>
                      <c:pt idx="133">
                        <c:v>10872</c:v>
                      </c:pt>
                      <c:pt idx="134">
                        <c:v>10883</c:v>
                      </c:pt>
                      <c:pt idx="135">
                        <c:v>10925</c:v>
                      </c:pt>
                      <c:pt idx="136">
                        <c:v>10950</c:v>
                      </c:pt>
                      <c:pt idx="137">
                        <c:v>11188</c:v>
                      </c:pt>
                      <c:pt idx="138">
                        <c:v>11197</c:v>
                      </c:pt>
                      <c:pt idx="139">
                        <c:v>11230</c:v>
                      </c:pt>
                      <c:pt idx="140">
                        <c:v>11247</c:v>
                      </c:pt>
                      <c:pt idx="141">
                        <c:v>11617</c:v>
                      </c:pt>
                      <c:pt idx="142">
                        <c:v>11653</c:v>
                      </c:pt>
                      <c:pt idx="143">
                        <c:v>11670</c:v>
                      </c:pt>
                      <c:pt idx="144">
                        <c:v>11670</c:v>
                      </c:pt>
                      <c:pt idx="145">
                        <c:v>11762</c:v>
                      </c:pt>
                      <c:pt idx="146">
                        <c:v>11779</c:v>
                      </c:pt>
                      <c:pt idx="147">
                        <c:v>11917</c:v>
                      </c:pt>
                      <c:pt idx="148">
                        <c:v>11933</c:v>
                      </c:pt>
                      <c:pt idx="149">
                        <c:v>11958</c:v>
                      </c:pt>
                      <c:pt idx="150">
                        <c:v>12009</c:v>
                      </c:pt>
                      <c:pt idx="151">
                        <c:v>12009</c:v>
                      </c:pt>
                      <c:pt idx="152">
                        <c:v>12018</c:v>
                      </c:pt>
                      <c:pt idx="153">
                        <c:v>12076</c:v>
                      </c:pt>
                      <c:pt idx="154">
                        <c:v>12092</c:v>
                      </c:pt>
                      <c:pt idx="155">
                        <c:v>12093</c:v>
                      </c:pt>
                      <c:pt idx="156">
                        <c:v>12093</c:v>
                      </c:pt>
                      <c:pt idx="157">
                        <c:v>12115</c:v>
                      </c:pt>
                      <c:pt idx="158">
                        <c:v>12415</c:v>
                      </c:pt>
                      <c:pt idx="159">
                        <c:v>12497</c:v>
                      </c:pt>
                      <c:pt idx="160">
                        <c:v>12523</c:v>
                      </c:pt>
                      <c:pt idx="161">
                        <c:v>12565</c:v>
                      </c:pt>
                      <c:pt idx="162">
                        <c:v>12599</c:v>
                      </c:pt>
                      <c:pt idx="163">
                        <c:v>12616</c:v>
                      </c:pt>
                      <c:pt idx="164">
                        <c:v>12897</c:v>
                      </c:pt>
                      <c:pt idx="165">
                        <c:v>12919</c:v>
                      </c:pt>
                      <c:pt idx="166">
                        <c:v>12920</c:v>
                      </c:pt>
                      <c:pt idx="167">
                        <c:v>12922</c:v>
                      </c:pt>
                      <c:pt idx="168">
                        <c:v>13005</c:v>
                      </c:pt>
                      <c:pt idx="169">
                        <c:v>13047</c:v>
                      </c:pt>
                      <c:pt idx="170">
                        <c:v>13227</c:v>
                      </c:pt>
                      <c:pt idx="171">
                        <c:v>13235</c:v>
                      </c:pt>
                      <c:pt idx="172">
                        <c:v>13278</c:v>
                      </c:pt>
                      <c:pt idx="173">
                        <c:v>13320</c:v>
                      </c:pt>
                      <c:pt idx="174">
                        <c:v>13328</c:v>
                      </c:pt>
                      <c:pt idx="175">
                        <c:v>13344</c:v>
                      </c:pt>
                      <c:pt idx="176">
                        <c:v>13345</c:v>
                      </c:pt>
                      <c:pt idx="177">
                        <c:v>13369</c:v>
                      </c:pt>
                      <c:pt idx="178">
                        <c:v>13369</c:v>
                      </c:pt>
                      <c:pt idx="179">
                        <c:v>13394</c:v>
                      </c:pt>
                      <c:pt idx="180">
                        <c:v>13395</c:v>
                      </c:pt>
                      <c:pt idx="181">
                        <c:v>13428</c:v>
                      </c:pt>
                      <c:pt idx="182">
                        <c:v>13734</c:v>
                      </c:pt>
                      <c:pt idx="183">
                        <c:v>13734</c:v>
                      </c:pt>
                      <c:pt idx="184">
                        <c:v>13757</c:v>
                      </c:pt>
                      <c:pt idx="185">
                        <c:v>13759</c:v>
                      </c:pt>
                      <c:pt idx="186">
                        <c:v>13765</c:v>
                      </c:pt>
                      <c:pt idx="187">
                        <c:v>13784</c:v>
                      </c:pt>
                      <c:pt idx="188">
                        <c:v>13792</c:v>
                      </c:pt>
                      <c:pt idx="189">
                        <c:v>13792</c:v>
                      </c:pt>
                      <c:pt idx="190">
                        <c:v>13800</c:v>
                      </c:pt>
                      <c:pt idx="191">
                        <c:v>13800</c:v>
                      </c:pt>
                      <c:pt idx="192">
                        <c:v>13800</c:v>
                      </c:pt>
                      <c:pt idx="193">
                        <c:v>13800</c:v>
                      </c:pt>
                      <c:pt idx="194">
                        <c:v>13800</c:v>
                      </c:pt>
                      <c:pt idx="195">
                        <c:v>13806</c:v>
                      </c:pt>
                      <c:pt idx="196">
                        <c:v>13825</c:v>
                      </c:pt>
                      <c:pt idx="197">
                        <c:v>13859</c:v>
                      </c:pt>
                      <c:pt idx="198">
                        <c:v>14123</c:v>
                      </c:pt>
                      <c:pt idx="199">
                        <c:v>14123</c:v>
                      </c:pt>
                      <c:pt idx="200">
                        <c:v>14190</c:v>
                      </c:pt>
                      <c:pt idx="201">
                        <c:v>14536</c:v>
                      </c:pt>
                      <c:pt idx="202">
                        <c:v>14538</c:v>
                      </c:pt>
                      <c:pt idx="203">
                        <c:v>14593</c:v>
                      </c:pt>
                      <c:pt idx="204">
                        <c:v>14604</c:v>
                      </c:pt>
                      <c:pt idx="205">
                        <c:v>14629</c:v>
                      </c:pt>
                      <c:pt idx="206">
                        <c:v>14629</c:v>
                      </c:pt>
                      <c:pt idx="207">
                        <c:v>14629</c:v>
                      </c:pt>
                      <c:pt idx="208">
                        <c:v>14629</c:v>
                      </c:pt>
                      <c:pt idx="209">
                        <c:v>14629</c:v>
                      </c:pt>
                      <c:pt idx="210">
                        <c:v>14629</c:v>
                      </c:pt>
                      <c:pt idx="211">
                        <c:v>14629</c:v>
                      </c:pt>
                      <c:pt idx="212">
                        <c:v>14644</c:v>
                      </c:pt>
                      <c:pt idx="213">
                        <c:v>14851</c:v>
                      </c:pt>
                      <c:pt idx="214">
                        <c:v>14927</c:v>
                      </c:pt>
                      <c:pt idx="215">
                        <c:v>14935</c:v>
                      </c:pt>
                      <c:pt idx="216">
                        <c:v>14944</c:v>
                      </c:pt>
                      <c:pt idx="217">
                        <c:v>14974</c:v>
                      </c:pt>
                      <c:pt idx="218">
                        <c:v>14977</c:v>
                      </c:pt>
                      <c:pt idx="219">
                        <c:v>14983</c:v>
                      </c:pt>
                      <c:pt idx="220">
                        <c:v>15392</c:v>
                      </c:pt>
                      <c:pt idx="221">
                        <c:v>15397</c:v>
                      </c:pt>
                      <c:pt idx="222">
                        <c:v>15398</c:v>
                      </c:pt>
                      <c:pt idx="223">
                        <c:v>15414</c:v>
                      </c:pt>
                      <c:pt idx="224">
                        <c:v>15425</c:v>
                      </c:pt>
                      <c:pt idx="225">
                        <c:v>15475</c:v>
                      </c:pt>
                      <c:pt idx="226">
                        <c:v>15663</c:v>
                      </c:pt>
                      <c:pt idx="227">
                        <c:v>15781</c:v>
                      </c:pt>
                      <c:pt idx="228">
                        <c:v>15814</c:v>
                      </c:pt>
                      <c:pt idx="229">
                        <c:v>15839</c:v>
                      </c:pt>
                      <c:pt idx="230">
                        <c:v>15839</c:v>
                      </c:pt>
                      <c:pt idx="231">
                        <c:v>16176</c:v>
                      </c:pt>
                      <c:pt idx="232">
                        <c:v>16221</c:v>
                      </c:pt>
                      <c:pt idx="233">
                        <c:v>16229</c:v>
                      </c:pt>
                      <c:pt idx="234">
                        <c:v>16229</c:v>
                      </c:pt>
                      <c:pt idx="235">
                        <c:v>16262</c:v>
                      </c:pt>
                      <c:pt idx="236">
                        <c:v>16270</c:v>
                      </c:pt>
                      <c:pt idx="237">
                        <c:v>16320</c:v>
                      </c:pt>
                      <c:pt idx="238">
                        <c:v>16337</c:v>
                      </c:pt>
                      <c:pt idx="239">
                        <c:v>16592</c:v>
                      </c:pt>
                      <c:pt idx="240">
                        <c:v>16635</c:v>
                      </c:pt>
                      <c:pt idx="241">
                        <c:v>16635</c:v>
                      </c:pt>
                      <c:pt idx="242">
                        <c:v>16643</c:v>
                      </c:pt>
                      <c:pt idx="243">
                        <c:v>16660</c:v>
                      </c:pt>
                      <c:pt idx="244">
                        <c:v>16701</c:v>
                      </c:pt>
                      <c:pt idx="245">
                        <c:v>16898</c:v>
                      </c:pt>
                      <c:pt idx="246">
                        <c:v>17046</c:v>
                      </c:pt>
                      <c:pt idx="247">
                        <c:v>17073</c:v>
                      </c:pt>
                      <c:pt idx="248">
                        <c:v>17074</c:v>
                      </c:pt>
                      <c:pt idx="249">
                        <c:v>17107</c:v>
                      </c:pt>
                      <c:pt idx="250">
                        <c:v>17141</c:v>
                      </c:pt>
                      <c:pt idx="251">
                        <c:v>17147</c:v>
                      </c:pt>
                      <c:pt idx="252">
                        <c:v>17149</c:v>
                      </c:pt>
                      <c:pt idx="253">
                        <c:v>17453</c:v>
                      </c:pt>
                      <c:pt idx="254">
                        <c:v>17462</c:v>
                      </c:pt>
                      <c:pt idx="255">
                        <c:v>17480</c:v>
                      </c:pt>
                      <c:pt idx="256">
                        <c:v>17497</c:v>
                      </c:pt>
                      <c:pt idx="257">
                        <c:v>17589</c:v>
                      </c:pt>
                      <c:pt idx="258">
                        <c:v>17801</c:v>
                      </c:pt>
                      <c:pt idx="259">
                        <c:v>17828</c:v>
                      </c:pt>
                      <c:pt idx="260">
                        <c:v>17862</c:v>
                      </c:pt>
                      <c:pt idx="261">
                        <c:v>17862</c:v>
                      </c:pt>
                      <c:pt idx="262">
                        <c:v>17883</c:v>
                      </c:pt>
                      <c:pt idx="263">
                        <c:v>17884</c:v>
                      </c:pt>
                      <c:pt idx="264">
                        <c:v>17928</c:v>
                      </c:pt>
                      <c:pt idx="265">
                        <c:v>17936</c:v>
                      </c:pt>
                      <c:pt idx="266">
                        <c:v>17951</c:v>
                      </c:pt>
                      <c:pt idx="267">
                        <c:v>17953</c:v>
                      </c:pt>
                      <c:pt idx="268">
                        <c:v>17959</c:v>
                      </c:pt>
                      <c:pt idx="269">
                        <c:v>18232</c:v>
                      </c:pt>
                      <c:pt idx="270">
                        <c:v>18259</c:v>
                      </c:pt>
                      <c:pt idx="271">
                        <c:v>18299</c:v>
                      </c:pt>
                      <c:pt idx="272">
                        <c:v>18384</c:v>
                      </c:pt>
                      <c:pt idx="273">
                        <c:v>18390</c:v>
                      </c:pt>
                      <c:pt idx="274">
                        <c:v>18426</c:v>
                      </c:pt>
                      <c:pt idx="275">
                        <c:v>18629</c:v>
                      </c:pt>
                      <c:pt idx="276">
                        <c:v>18647</c:v>
                      </c:pt>
                      <c:pt idx="277">
                        <c:v>18696</c:v>
                      </c:pt>
                      <c:pt idx="278">
                        <c:v>18723</c:v>
                      </c:pt>
                      <c:pt idx="279">
                        <c:v>18762</c:v>
                      </c:pt>
                      <c:pt idx="280">
                        <c:v>18807</c:v>
                      </c:pt>
                      <c:pt idx="281">
                        <c:v>18815</c:v>
                      </c:pt>
                      <c:pt idx="282">
                        <c:v>18840</c:v>
                      </c:pt>
                      <c:pt idx="283">
                        <c:v>19012</c:v>
                      </c:pt>
                      <c:pt idx="284">
                        <c:v>19094</c:v>
                      </c:pt>
                      <c:pt idx="285">
                        <c:v>19160</c:v>
                      </c:pt>
                      <c:pt idx="286">
                        <c:v>19451</c:v>
                      </c:pt>
                      <c:pt idx="287">
                        <c:v>19492</c:v>
                      </c:pt>
                      <c:pt idx="288">
                        <c:v>19505</c:v>
                      </c:pt>
                      <c:pt idx="289">
                        <c:v>19542</c:v>
                      </c:pt>
                      <c:pt idx="290">
                        <c:v>19633</c:v>
                      </c:pt>
                      <c:pt idx="291">
                        <c:v>19667</c:v>
                      </c:pt>
                      <c:pt idx="292">
                        <c:v>19875</c:v>
                      </c:pt>
                      <c:pt idx="293">
                        <c:v>19932</c:v>
                      </c:pt>
                      <c:pt idx="294">
                        <c:v>19940</c:v>
                      </c:pt>
                      <c:pt idx="295">
                        <c:v>19941</c:v>
                      </c:pt>
                      <c:pt idx="296">
                        <c:v>19975</c:v>
                      </c:pt>
                      <c:pt idx="297">
                        <c:v>20031</c:v>
                      </c:pt>
                      <c:pt idx="298">
                        <c:v>20263</c:v>
                      </c:pt>
                      <c:pt idx="299">
                        <c:v>20364</c:v>
                      </c:pt>
                      <c:pt idx="300">
                        <c:v>20370</c:v>
                      </c:pt>
                      <c:pt idx="301">
                        <c:v>20437</c:v>
                      </c:pt>
                      <c:pt idx="302">
                        <c:v>20698.5</c:v>
                      </c:pt>
                      <c:pt idx="303">
                        <c:v>20711</c:v>
                      </c:pt>
                      <c:pt idx="304">
                        <c:v>20787</c:v>
                      </c:pt>
                      <c:pt idx="305">
                        <c:v>20804</c:v>
                      </c:pt>
                      <c:pt idx="306">
                        <c:v>20804</c:v>
                      </c:pt>
                      <c:pt idx="307">
                        <c:v>20971</c:v>
                      </c:pt>
                      <c:pt idx="308">
                        <c:v>21179</c:v>
                      </c:pt>
                      <c:pt idx="309">
                        <c:v>21179</c:v>
                      </c:pt>
                      <c:pt idx="310">
                        <c:v>21266</c:v>
                      </c:pt>
                      <c:pt idx="311">
                        <c:v>21277</c:v>
                      </c:pt>
                      <c:pt idx="312">
                        <c:v>21515</c:v>
                      </c:pt>
                      <c:pt idx="313">
                        <c:v>21633</c:v>
                      </c:pt>
                      <c:pt idx="314">
                        <c:v>21658</c:v>
                      </c:pt>
                      <c:pt idx="315">
                        <c:v>21699</c:v>
                      </c:pt>
                      <c:pt idx="316">
                        <c:v>21921</c:v>
                      </c:pt>
                      <c:pt idx="317">
                        <c:v>21949</c:v>
                      </c:pt>
                      <c:pt idx="318">
                        <c:v>21953</c:v>
                      </c:pt>
                      <c:pt idx="319">
                        <c:v>22020</c:v>
                      </c:pt>
                      <c:pt idx="320">
                        <c:v>22070</c:v>
                      </c:pt>
                      <c:pt idx="321">
                        <c:v>22543.5</c:v>
                      </c:pt>
                      <c:pt idx="322">
                        <c:v>22792</c:v>
                      </c:pt>
                      <c:pt idx="323">
                        <c:v>22804.5</c:v>
                      </c:pt>
                      <c:pt idx="324">
                        <c:v>22821.5</c:v>
                      </c:pt>
                      <c:pt idx="325">
                        <c:v>22833</c:v>
                      </c:pt>
                      <c:pt idx="326">
                        <c:v>22835</c:v>
                      </c:pt>
                      <c:pt idx="327">
                        <c:v>22843</c:v>
                      </c:pt>
                      <c:pt idx="328">
                        <c:v>22843</c:v>
                      </c:pt>
                      <c:pt idx="329">
                        <c:v>22848</c:v>
                      </c:pt>
                      <c:pt idx="330">
                        <c:v>22868</c:v>
                      </c:pt>
                      <c:pt idx="331">
                        <c:v>22870.5</c:v>
                      </c:pt>
                      <c:pt idx="332">
                        <c:v>23151.5</c:v>
                      </c:pt>
                      <c:pt idx="333">
                        <c:v>23246</c:v>
                      </c:pt>
                      <c:pt idx="334">
                        <c:v>23253.5</c:v>
                      </c:pt>
                      <c:pt idx="335">
                        <c:v>23274</c:v>
                      </c:pt>
                      <c:pt idx="336">
                        <c:v>23287</c:v>
                      </c:pt>
                      <c:pt idx="337">
                        <c:v>23289</c:v>
                      </c:pt>
                      <c:pt idx="338">
                        <c:v>23291</c:v>
                      </c:pt>
                      <c:pt idx="339">
                        <c:v>23307</c:v>
                      </c:pt>
                      <c:pt idx="340">
                        <c:v>23646</c:v>
                      </c:pt>
                      <c:pt idx="341">
                        <c:v>23661</c:v>
                      </c:pt>
                      <c:pt idx="342">
                        <c:v>23676</c:v>
                      </c:pt>
                      <c:pt idx="343">
                        <c:v>23694</c:v>
                      </c:pt>
                      <c:pt idx="344">
                        <c:v>23700.5</c:v>
                      </c:pt>
                      <c:pt idx="345">
                        <c:v>24025</c:v>
                      </c:pt>
                      <c:pt idx="346">
                        <c:v>24089.5</c:v>
                      </c:pt>
                      <c:pt idx="347">
                        <c:v>24102</c:v>
                      </c:pt>
                      <c:pt idx="348">
                        <c:v>24483</c:v>
                      </c:pt>
                      <c:pt idx="349">
                        <c:v>24488</c:v>
                      </c:pt>
                      <c:pt idx="350">
                        <c:v>24872</c:v>
                      </c:pt>
                      <c:pt idx="351">
                        <c:v>24894</c:v>
                      </c:pt>
                      <c:pt idx="352">
                        <c:v>24931</c:v>
                      </c:pt>
                      <c:pt idx="353">
                        <c:v>24945</c:v>
                      </c:pt>
                      <c:pt idx="354">
                        <c:v>24945</c:v>
                      </c:pt>
                      <c:pt idx="355">
                        <c:v>25306</c:v>
                      </c:pt>
                      <c:pt idx="356">
                        <c:v>25338</c:v>
                      </c:pt>
                      <c:pt idx="357">
                        <c:v>25379</c:v>
                      </c:pt>
                      <c:pt idx="358">
                        <c:v>25393</c:v>
                      </c:pt>
                      <c:pt idx="359">
                        <c:v>25788.5</c:v>
                      </c:pt>
                      <c:pt idx="360">
                        <c:v>26149</c:v>
                      </c:pt>
                      <c:pt idx="361">
                        <c:v>26157</c:v>
                      </c:pt>
                      <c:pt idx="362">
                        <c:v>26158</c:v>
                      </c:pt>
                      <c:pt idx="363">
                        <c:v>26178.5</c:v>
                      </c:pt>
                      <c:pt idx="364">
                        <c:v>26183</c:v>
                      </c:pt>
                      <c:pt idx="365">
                        <c:v>26183</c:v>
                      </c:pt>
                      <c:pt idx="366">
                        <c:v>26199</c:v>
                      </c:pt>
                      <c:pt idx="367">
                        <c:v>26199</c:v>
                      </c:pt>
                      <c:pt idx="368">
                        <c:v>26207</c:v>
                      </c:pt>
                      <c:pt idx="369">
                        <c:v>26247</c:v>
                      </c:pt>
                      <c:pt idx="370">
                        <c:v>26589</c:v>
                      </c:pt>
                      <c:pt idx="371">
                        <c:v>26695</c:v>
                      </c:pt>
                      <c:pt idx="372">
                        <c:v>27004</c:v>
                      </c:pt>
                      <c:pt idx="373">
                        <c:v>27076</c:v>
                      </c:pt>
                      <c:pt idx="374">
                        <c:v>27120</c:v>
                      </c:pt>
                      <c:pt idx="375">
                        <c:v>27120</c:v>
                      </c:pt>
                      <c:pt idx="376">
                        <c:v>27364</c:v>
                      </c:pt>
                      <c:pt idx="377">
                        <c:v>27408</c:v>
                      </c:pt>
                      <c:pt idx="378">
                        <c:v>27417</c:v>
                      </c:pt>
                      <c:pt idx="379">
                        <c:v>27490</c:v>
                      </c:pt>
                      <c:pt idx="380">
                        <c:v>27490</c:v>
                      </c:pt>
                      <c:pt idx="381">
                        <c:v>27490</c:v>
                      </c:pt>
                      <c:pt idx="382">
                        <c:v>27491</c:v>
                      </c:pt>
                      <c:pt idx="383">
                        <c:v>27491</c:v>
                      </c:pt>
                      <c:pt idx="384">
                        <c:v>27491</c:v>
                      </c:pt>
                      <c:pt idx="385">
                        <c:v>27524</c:v>
                      </c:pt>
                      <c:pt idx="386">
                        <c:v>27540</c:v>
                      </c:pt>
                      <c:pt idx="387">
                        <c:v>27821</c:v>
                      </c:pt>
                      <c:pt idx="388">
                        <c:v>27831</c:v>
                      </c:pt>
                      <c:pt idx="389">
                        <c:v>27905</c:v>
                      </c:pt>
                      <c:pt idx="390">
                        <c:v>28294</c:v>
                      </c:pt>
                      <c:pt idx="391">
                        <c:v>28313</c:v>
                      </c:pt>
                      <c:pt idx="392">
                        <c:v>28336</c:v>
                      </c:pt>
                      <c:pt idx="393">
                        <c:v>28647</c:v>
                      </c:pt>
                      <c:pt idx="394">
                        <c:v>28710</c:v>
                      </c:pt>
                      <c:pt idx="395">
                        <c:v>28727</c:v>
                      </c:pt>
                      <c:pt idx="396">
                        <c:v>28949</c:v>
                      </c:pt>
                      <c:pt idx="397">
                        <c:v>29064.5</c:v>
                      </c:pt>
                      <c:pt idx="398">
                        <c:v>29140</c:v>
                      </c:pt>
                      <c:pt idx="399">
                        <c:v>29150</c:v>
                      </c:pt>
                      <c:pt idx="400">
                        <c:v>29425</c:v>
                      </c:pt>
                      <c:pt idx="401">
                        <c:v>29470</c:v>
                      </c:pt>
                      <c:pt idx="402">
                        <c:v>29598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Active!$R$21:$R$4006</c15:sqref>
                        </c15:formulaRef>
                      </c:ext>
                    </c:extLst>
                    <c:numCache>
                      <c:formatCode>General</c:formatCode>
                      <c:ptCount val="3986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2-A9FF-426A-B220-BFA3094CBA51}"/>
                  </c:ext>
                </c:extLst>
              </c15:ser>
            </c15:filteredScatterSeries>
            <c15:filteredScatte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Active!$S$20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Active!$F$21:$F$4006</c15:sqref>
                        </c15:formulaRef>
                      </c:ext>
                    </c:extLst>
                    <c:numCache>
                      <c:formatCode>General</c:formatCode>
                      <c:ptCount val="3986"/>
                      <c:pt idx="0">
                        <c:v>-9184</c:v>
                      </c:pt>
                      <c:pt idx="1">
                        <c:v>-7519</c:v>
                      </c:pt>
                      <c:pt idx="2">
                        <c:v>-7502</c:v>
                      </c:pt>
                      <c:pt idx="3">
                        <c:v>-7401</c:v>
                      </c:pt>
                      <c:pt idx="4">
                        <c:v>-7121</c:v>
                      </c:pt>
                      <c:pt idx="5">
                        <c:v>-7053</c:v>
                      </c:pt>
                      <c:pt idx="6">
                        <c:v>-7039</c:v>
                      </c:pt>
                      <c:pt idx="7">
                        <c:v>-7020</c:v>
                      </c:pt>
                      <c:pt idx="8">
                        <c:v>-6993</c:v>
                      </c:pt>
                      <c:pt idx="9">
                        <c:v>-6986</c:v>
                      </c:pt>
                      <c:pt idx="10">
                        <c:v>-6969</c:v>
                      </c:pt>
                      <c:pt idx="11">
                        <c:v>-6968</c:v>
                      </c:pt>
                      <c:pt idx="12">
                        <c:v>-6953</c:v>
                      </c:pt>
                      <c:pt idx="13">
                        <c:v>-6928</c:v>
                      </c:pt>
                      <c:pt idx="14">
                        <c:v>-6715</c:v>
                      </c:pt>
                      <c:pt idx="15">
                        <c:v>-6690</c:v>
                      </c:pt>
                      <c:pt idx="16">
                        <c:v>-6663</c:v>
                      </c:pt>
                      <c:pt idx="17">
                        <c:v>-6662</c:v>
                      </c:pt>
                      <c:pt idx="18">
                        <c:v>-6646</c:v>
                      </c:pt>
                      <c:pt idx="19">
                        <c:v>-6622</c:v>
                      </c:pt>
                      <c:pt idx="20">
                        <c:v>-6614</c:v>
                      </c:pt>
                      <c:pt idx="21">
                        <c:v>-6589</c:v>
                      </c:pt>
                      <c:pt idx="22">
                        <c:v>-5742</c:v>
                      </c:pt>
                      <c:pt idx="23">
                        <c:v>-5402</c:v>
                      </c:pt>
                      <c:pt idx="24">
                        <c:v>-4067</c:v>
                      </c:pt>
                      <c:pt idx="25">
                        <c:v>-3288</c:v>
                      </c:pt>
                      <c:pt idx="26">
                        <c:v>-3265</c:v>
                      </c:pt>
                      <c:pt idx="27">
                        <c:v>-3256</c:v>
                      </c:pt>
                      <c:pt idx="28">
                        <c:v>-804</c:v>
                      </c:pt>
                      <c:pt idx="29">
                        <c:v>-788</c:v>
                      </c:pt>
                      <c:pt idx="30">
                        <c:v>-779</c:v>
                      </c:pt>
                      <c:pt idx="31">
                        <c:v>-448</c:v>
                      </c:pt>
                      <c:pt idx="32">
                        <c:v>-422</c:v>
                      </c:pt>
                      <c:pt idx="33">
                        <c:v>-381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50</c:v>
                      </c:pt>
                      <c:pt idx="37">
                        <c:v>406</c:v>
                      </c:pt>
                      <c:pt idx="38">
                        <c:v>406</c:v>
                      </c:pt>
                      <c:pt idx="39">
                        <c:v>454</c:v>
                      </c:pt>
                      <c:pt idx="40">
                        <c:v>531</c:v>
                      </c:pt>
                      <c:pt idx="41">
                        <c:v>826</c:v>
                      </c:pt>
                      <c:pt idx="42">
                        <c:v>1235</c:v>
                      </c:pt>
                      <c:pt idx="43">
                        <c:v>1615</c:v>
                      </c:pt>
                      <c:pt idx="44">
                        <c:v>1667</c:v>
                      </c:pt>
                      <c:pt idx="45">
                        <c:v>2046</c:v>
                      </c:pt>
                      <c:pt idx="46">
                        <c:v>2080</c:v>
                      </c:pt>
                      <c:pt idx="47">
                        <c:v>2519</c:v>
                      </c:pt>
                      <c:pt idx="48">
                        <c:v>2578</c:v>
                      </c:pt>
                      <c:pt idx="49">
                        <c:v>2645</c:v>
                      </c:pt>
                      <c:pt idx="50">
                        <c:v>2984</c:v>
                      </c:pt>
                      <c:pt idx="51">
                        <c:v>7161</c:v>
                      </c:pt>
                      <c:pt idx="52">
                        <c:v>7170</c:v>
                      </c:pt>
                      <c:pt idx="53">
                        <c:v>7178</c:v>
                      </c:pt>
                      <c:pt idx="54">
                        <c:v>7245</c:v>
                      </c:pt>
                      <c:pt idx="55">
                        <c:v>7484</c:v>
                      </c:pt>
                      <c:pt idx="56">
                        <c:v>7485</c:v>
                      </c:pt>
                      <c:pt idx="57">
                        <c:v>7485</c:v>
                      </c:pt>
                      <c:pt idx="58">
                        <c:v>7517</c:v>
                      </c:pt>
                      <c:pt idx="59">
                        <c:v>7517</c:v>
                      </c:pt>
                      <c:pt idx="60">
                        <c:v>7534</c:v>
                      </c:pt>
                      <c:pt idx="61">
                        <c:v>7534</c:v>
                      </c:pt>
                      <c:pt idx="62">
                        <c:v>7534</c:v>
                      </c:pt>
                      <c:pt idx="63">
                        <c:v>7848</c:v>
                      </c:pt>
                      <c:pt idx="64">
                        <c:v>7857</c:v>
                      </c:pt>
                      <c:pt idx="65">
                        <c:v>7874</c:v>
                      </c:pt>
                      <c:pt idx="66">
                        <c:v>7907</c:v>
                      </c:pt>
                      <c:pt idx="67">
                        <c:v>7907</c:v>
                      </c:pt>
                      <c:pt idx="68">
                        <c:v>7907</c:v>
                      </c:pt>
                      <c:pt idx="69">
                        <c:v>7957</c:v>
                      </c:pt>
                      <c:pt idx="70">
                        <c:v>7957</c:v>
                      </c:pt>
                      <c:pt idx="71">
                        <c:v>7965</c:v>
                      </c:pt>
                      <c:pt idx="72">
                        <c:v>7965</c:v>
                      </c:pt>
                      <c:pt idx="73">
                        <c:v>7990</c:v>
                      </c:pt>
                      <c:pt idx="74">
                        <c:v>7990</c:v>
                      </c:pt>
                      <c:pt idx="75">
                        <c:v>7990</c:v>
                      </c:pt>
                      <c:pt idx="76">
                        <c:v>7990</c:v>
                      </c:pt>
                      <c:pt idx="77">
                        <c:v>8015</c:v>
                      </c:pt>
                      <c:pt idx="78">
                        <c:v>8015</c:v>
                      </c:pt>
                      <c:pt idx="79">
                        <c:v>8254</c:v>
                      </c:pt>
                      <c:pt idx="80">
                        <c:v>8363</c:v>
                      </c:pt>
                      <c:pt idx="81">
                        <c:v>8413</c:v>
                      </c:pt>
                      <c:pt idx="82">
                        <c:v>8522</c:v>
                      </c:pt>
                      <c:pt idx="83">
                        <c:v>8693</c:v>
                      </c:pt>
                      <c:pt idx="84">
                        <c:v>8694</c:v>
                      </c:pt>
                      <c:pt idx="85">
                        <c:v>8718</c:v>
                      </c:pt>
                      <c:pt idx="86">
                        <c:v>8736</c:v>
                      </c:pt>
                      <c:pt idx="87">
                        <c:v>8761</c:v>
                      </c:pt>
                      <c:pt idx="88">
                        <c:v>8786</c:v>
                      </c:pt>
                      <c:pt idx="89">
                        <c:v>8827</c:v>
                      </c:pt>
                      <c:pt idx="90">
                        <c:v>8827</c:v>
                      </c:pt>
                      <c:pt idx="91">
                        <c:v>8836</c:v>
                      </c:pt>
                      <c:pt idx="92">
                        <c:v>9091</c:v>
                      </c:pt>
                      <c:pt idx="93">
                        <c:v>9099</c:v>
                      </c:pt>
                      <c:pt idx="94">
                        <c:v>9124</c:v>
                      </c:pt>
                      <c:pt idx="95">
                        <c:v>9125</c:v>
                      </c:pt>
                      <c:pt idx="96">
                        <c:v>9150</c:v>
                      </c:pt>
                      <c:pt idx="97">
                        <c:v>9175</c:v>
                      </c:pt>
                      <c:pt idx="98">
                        <c:v>9200</c:v>
                      </c:pt>
                      <c:pt idx="99">
                        <c:v>9250</c:v>
                      </c:pt>
                      <c:pt idx="100">
                        <c:v>9250</c:v>
                      </c:pt>
                      <c:pt idx="101">
                        <c:v>9251</c:v>
                      </c:pt>
                      <c:pt idx="102">
                        <c:v>9259</c:v>
                      </c:pt>
                      <c:pt idx="103">
                        <c:v>9259</c:v>
                      </c:pt>
                      <c:pt idx="104">
                        <c:v>9539</c:v>
                      </c:pt>
                      <c:pt idx="105">
                        <c:v>9547</c:v>
                      </c:pt>
                      <c:pt idx="106">
                        <c:v>9549</c:v>
                      </c:pt>
                      <c:pt idx="107">
                        <c:v>9572</c:v>
                      </c:pt>
                      <c:pt idx="108">
                        <c:v>9573</c:v>
                      </c:pt>
                      <c:pt idx="109">
                        <c:v>9573</c:v>
                      </c:pt>
                      <c:pt idx="110">
                        <c:v>9648</c:v>
                      </c:pt>
                      <c:pt idx="111">
                        <c:v>9945</c:v>
                      </c:pt>
                      <c:pt idx="112">
                        <c:v>9953</c:v>
                      </c:pt>
                      <c:pt idx="113">
                        <c:v>9954</c:v>
                      </c:pt>
                      <c:pt idx="114">
                        <c:v>9954</c:v>
                      </c:pt>
                      <c:pt idx="115">
                        <c:v>9987</c:v>
                      </c:pt>
                      <c:pt idx="116">
                        <c:v>9998.5</c:v>
                      </c:pt>
                      <c:pt idx="117">
                        <c:v>10020</c:v>
                      </c:pt>
                      <c:pt idx="118">
                        <c:v>10037</c:v>
                      </c:pt>
                      <c:pt idx="119">
                        <c:v>10054</c:v>
                      </c:pt>
                      <c:pt idx="120">
                        <c:v>10068</c:v>
                      </c:pt>
                      <c:pt idx="121">
                        <c:v>10079</c:v>
                      </c:pt>
                      <c:pt idx="122">
                        <c:v>10096</c:v>
                      </c:pt>
                      <c:pt idx="123">
                        <c:v>10209</c:v>
                      </c:pt>
                      <c:pt idx="124">
                        <c:v>10209</c:v>
                      </c:pt>
                      <c:pt idx="125">
                        <c:v>10317</c:v>
                      </c:pt>
                      <c:pt idx="126">
                        <c:v>10382</c:v>
                      </c:pt>
                      <c:pt idx="127">
                        <c:v>10382</c:v>
                      </c:pt>
                      <c:pt idx="128">
                        <c:v>10401</c:v>
                      </c:pt>
                      <c:pt idx="129">
                        <c:v>10748</c:v>
                      </c:pt>
                      <c:pt idx="130">
                        <c:v>10792</c:v>
                      </c:pt>
                      <c:pt idx="131">
                        <c:v>10833</c:v>
                      </c:pt>
                      <c:pt idx="132">
                        <c:v>10841</c:v>
                      </c:pt>
                      <c:pt idx="133">
                        <c:v>10872</c:v>
                      </c:pt>
                      <c:pt idx="134">
                        <c:v>10883</c:v>
                      </c:pt>
                      <c:pt idx="135">
                        <c:v>10925</c:v>
                      </c:pt>
                      <c:pt idx="136">
                        <c:v>10950</c:v>
                      </c:pt>
                      <c:pt idx="137">
                        <c:v>11188</c:v>
                      </c:pt>
                      <c:pt idx="138">
                        <c:v>11197</c:v>
                      </c:pt>
                      <c:pt idx="139">
                        <c:v>11230</c:v>
                      </c:pt>
                      <c:pt idx="140">
                        <c:v>11247</c:v>
                      </c:pt>
                      <c:pt idx="141">
                        <c:v>11617</c:v>
                      </c:pt>
                      <c:pt idx="142">
                        <c:v>11653</c:v>
                      </c:pt>
                      <c:pt idx="143">
                        <c:v>11670</c:v>
                      </c:pt>
                      <c:pt idx="144">
                        <c:v>11670</c:v>
                      </c:pt>
                      <c:pt idx="145">
                        <c:v>11762</c:v>
                      </c:pt>
                      <c:pt idx="146">
                        <c:v>11779</c:v>
                      </c:pt>
                      <c:pt idx="147">
                        <c:v>11917</c:v>
                      </c:pt>
                      <c:pt idx="148">
                        <c:v>11933</c:v>
                      </c:pt>
                      <c:pt idx="149">
                        <c:v>11958</c:v>
                      </c:pt>
                      <c:pt idx="150">
                        <c:v>12009</c:v>
                      </c:pt>
                      <c:pt idx="151">
                        <c:v>12009</c:v>
                      </c:pt>
                      <c:pt idx="152">
                        <c:v>12018</c:v>
                      </c:pt>
                      <c:pt idx="153">
                        <c:v>12076</c:v>
                      </c:pt>
                      <c:pt idx="154">
                        <c:v>12092</c:v>
                      </c:pt>
                      <c:pt idx="155">
                        <c:v>12093</c:v>
                      </c:pt>
                      <c:pt idx="156">
                        <c:v>12093</c:v>
                      </c:pt>
                      <c:pt idx="157">
                        <c:v>12115</c:v>
                      </c:pt>
                      <c:pt idx="158">
                        <c:v>12415</c:v>
                      </c:pt>
                      <c:pt idx="159">
                        <c:v>12497</c:v>
                      </c:pt>
                      <c:pt idx="160">
                        <c:v>12523</c:v>
                      </c:pt>
                      <c:pt idx="161">
                        <c:v>12565</c:v>
                      </c:pt>
                      <c:pt idx="162">
                        <c:v>12599</c:v>
                      </c:pt>
                      <c:pt idx="163">
                        <c:v>12616</c:v>
                      </c:pt>
                      <c:pt idx="164">
                        <c:v>12897</c:v>
                      </c:pt>
                      <c:pt idx="165">
                        <c:v>12919</c:v>
                      </c:pt>
                      <c:pt idx="166">
                        <c:v>12920</c:v>
                      </c:pt>
                      <c:pt idx="167">
                        <c:v>12922</c:v>
                      </c:pt>
                      <c:pt idx="168">
                        <c:v>13005</c:v>
                      </c:pt>
                      <c:pt idx="169">
                        <c:v>13047</c:v>
                      </c:pt>
                      <c:pt idx="170">
                        <c:v>13227</c:v>
                      </c:pt>
                      <c:pt idx="171">
                        <c:v>13235</c:v>
                      </c:pt>
                      <c:pt idx="172">
                        <c:v>13278</c:v>
                      </c:pt>
                      <c:pt idx="173">
                        <c:v>13320</c:v>
                      </c:pt>
                      <c:pt idx="174">
                        <c:v>13328</c:v>
                      </c:pt>
                      <c:pt idx="175">
                        <c:v>13344</c:v>
                      </c:pt>
                      <c:pt idx="176">
                        <c:v>13345</c:v>
                      </c:pt>
                      <c:pt idx="177">
                        <c:v>13369</c:v>
                      </c:pt>
                      <c:pt idx="178">
                        <c:v>13369</c:v>
                      </c:pt>
                      <c:pt idx="179">
                        <c:v>13394</c:v>
                      </c:pt>
                      <c:pt idx="180">
                        <c:v>13395</c:v>
                      </c:pt>
                      <c:pt idx="181">
                        <c:v>13428</c:v>
                      </c:pt>
                      <c:pt idx="182">
                        <c:v>13734</c:v>
                      </c:pt>
                      <c:pt idx="183">
                        <c:v>13734</c:v>
                      </c:pt>
                      <c:pt idx="184">
                        <c:v>13757</c:v>
                      </c:pt>
                      <c:pt idx="185">
                        <c:v>13759</c:v>
                      </c:pt>
                      <c:pt idx="186">
                        <c:v>13765</c:v>
                      </c:pt>
                      <c:pt idx="187">
                        <c:v>13784</c:v>
                      </c:pt>
                      <c:pt idx="188">
                        <c:v>13792</c:v>
                      </c:pt>
                      <c:pt idx="189">
                        <c:v>13792</c:v>
                      </c:pt>
                      <c:pt idx="190">
                        <c:v>13800</c:v>
                      </c:pt>
                      <c:pt idx="191">
                        <c:v>13800</c:v>
                      </c:pt>
                      <c:pt idx="192">
                        <c:v>13800</c:v>
                      </c:pt>
                      <c:pt idx="193">
                        <c:v>13800</c:v>
                      </c:pt>
                      <c:pt idx="194">
                        <c:v>13800</c:v>
                      </c:pt>
                      <c:pt idx="195">
                        <c:v>13806</c:v>
                      </c:pt>
                      <c:pt idx="196">
                        <c:v>13825</c:v>
                      </c:pt>
                      <c:pt idx="197">
                        <c:v>13859</c:v>
                      </c:pt>
                      <c:pt idx="198">
                        <c:v>14123</c:v>
                      </c:pt>
                      <c:pt idx="199">
                        <c:v>14123</c:v>
                      </c:pt>
                      <c:pt idx="200">
                        <c:v>14190</c:v>
                      </c:pt>
                      <c:pt idx="201">
                        <c:v>14536</c:v>
                      </c:pt>
                      <c:pt idx="202">
                        <c:v>14538</c:v>
                      </c:pt>
                      <c:pt idx="203">
                        <c:v>14593</c:v>
                      </c:pt>
                      <c:pt idx="204">
                        <c:v>14604</c:v>
                      </c:pt>
                      <c:pt idx="205">
                        <c:v>14629</c:v>
                      </c:pt>
                      <c:pt idx="206">
                        <c:v>14629</c:v>
                      </c:pt>
                      <c:pt idx="207">
                        <c:v>14629</c:v>
                      </c:pt>
                      <c:pt idx="208">
                        <c:v>14629</c:v>
                      </c:pt>
                      <c:pt idx="209">
                        <c:v>14629</c:v>
                      </c:pt>
                      <c:pt idx="210">
                        <c:v>14629</c:v>
                      </c:pt>
                      <c:pt idx="211">
                        <c:v>14629</c:v>
                      </c:pt>
                      <c:pt idx="212">
                        <c:v>14644</c:v>
                      </c:pt>
                      <c:pt idx="213">
                        <c:v>14851</c:v>
                      </c:pt>
                      <c:pt idx="214">
                        <c:v>14927</c:v>
                      </c:pt>
                      <c:pt idx="215">
                        <c:v>14935</c:v>
                      </c:pt>
                      <c:pt idx="216">
                        <c:v>14944</c:v>
                      </c:pt>
                      <c:pt idx="217">
                        <c:v>14974</c:v>
                      </c:pt>
                      <c:pt idx="218">
                        <c:v>14977</c:v>
                      </c:pt>
                      <c:pt idx="219">
                        <c:v>14983</c:v>
                      </c:pt>
                      <c:pt idx="220">
                        <c:v>15392</c:v>
                      </c:pt>
                      <c:pt idx="221">
                        <c:v>15397</c:v>
                      </c:pt>
                      <c:pt idx="222">
                        <c:v>15398</c:v>
                      </c:pt>
                      <c:pt idx="223">
                        <c:v>15414</c:v>
                      </c:pt>
                      <c:pt idx="224">
                        <c:v>15425</c:v>
                      </c:pt>
                      <c:pt idx="225">
                        <c:v>15475</c:v>
                      </c:pt>
                      <c:pt idx="226">
                        <c:v>15663</c:v>
                      </c:pt>
                      <c:pt idx="227">
                        <c:v>15781</c:v>
                      </c:pt>
                      <c:pt idx="228">
                        <c:v>15814</c:v>
                      </c:pt>
                      <c:pt idx="229">
                        <c:v>15839</c:v>
                      </c:pt>
                      <c:pt idx="230">
                        <c:v>15839</c:v>
                      </c:pt>
                      <c:pt idx="231">
                        <c:v>16176</c:v>
                      </c:pt>
                      <c:pt idx="232">
                        <c:v>16221</c:v>
                      </c:pt>
                      <c:pt idx="233">
                        <c:v>16229</c:v>
                      </c:pt>
                      <c:pt idx="234">
                        <c:v>16229</c:v>
                      </c:pt>
                      <c:pt idx="235">
                        <c:v>16262</c:v>
                      </c:pt>
                      <c:pt idx="236">
                        <c:v>16270</c:v>
                      </c:pt>
                      <c:pt idx="237">
                        <c:v>16320</c:v>
                      </c:pt>
                      <c:pt idx="238">
                        <c:v>16337</c:v>
                      </c:pt>
                      <c:pt idx="239">
                        <c:v>16592</c:v>
                      </c:pt>
                      <c:pt idx="240">
                        <c:v>16635</c:v>
                      </c:pt>
                      <c:pt idx="241">
                        <c:v>16635</c:v>
                      </c:pt>
                      <c:pt idx="242">
                        <c:v>16643</c:v>
                      </c:pt>
                      <c:pt idx="243">
                        <c:v>16660</c:v>
                      </c:pt>
                      <c:pt idx="244">
                        <c:v>16701</c:v>
                      </c:pt>
                      <c:pt idx="245">
                        <c:v>16898</c:v>
                      </c:pt>
                      <c:pt idx="246">
                        <c:v>17046</c:v>
                      </c:pt>
                      <c:pt idx="247">
                        <c:v>17073</c:v>
                      </c:pt>
                      <c:pt idx="248">
                        <c:v>17074</c:v>
                      </c:pt>
                      <c:pt idx="249">
                        <c:v>17107</c:v>
                      </c:pt>
                      <c:pt idx="250">
                        <c:v>17141</c:v>
                      </c:pt>
                      <c:pt idx="251">
                        <c:v>17147</c:v>
                      </c:pt>
                      <c:pt idx="252">
                        <c:v>17149</c:v>
                      </c:pt>
                      <c:pt idx="253">
                        <c:v>17453</c:v>
                      </c:pt>
                      <c:pt idx="254">
                        <c:v>17462</c:v>
                      </c:pt>
                      <c:pt idx="255">
                        <c:v>17480</c:v>
                      </c:pt>
                      <c:pt idx="256">
                        <c:v>17497</c:v>
                      </c:pt>
                      <c:pt idx="257">
                        <c:v>17589</c:v>
                      </c:pt>
                      <c:pt idx="258">
                        <c:v>17801</c:v>
                      </c:pt>
                      <c:pt idx="259">
                        <c:v>17828</c:v>
                      </c:pt>
                      <c:pt idx="260">
                        <c:v>17862</c:v>
                      </c:pt>
                      <c:pt idx="261">
                        <c:v>17862</c:v>
                      </c:pt>
                      <c:pt idx="262">
                        <c:v>17883</c:v>
                      </c:pt>
                      <c:pt idx="263">
                        <c:v>17884</c:v>
                      </c:pt>
                      <c:pt idx="264">
                        <c:v>17928</c:v>
                      </c:pt>
                      <c:pt idx="265">
                        <c:v>17936</c:v>
                      </c:pt>
                      <c:pt idx="266">
                        <c:v>17951</c:v>
                      </c:pt>
                      <c:pt idx="267">
                        <c:v>17953</c:v>
                      </c:pt>
                      <c:pt idx="268">
                        <c:v>17959</c:v>
                      </c:pt>
                      <c:pt idx="269">
                        <c:v>18232</c:v>
                      </c:pt>
                      <c:pt idx="270">
                        <c:v>18259</c:v>
                      </c:pt>
                      <c:pt idx="271">
                        <c:v>18299</c:v>
                      </c:pt>
                      <c:pt idx="272">
                        <c:v>18384</c:v>
                      </c:pt>
                      <c:pt idx="273">
                        <c:v>18390</c:v>
                      </c:pt>
                      <c:pt idx="274">
                        <c:v>18426</c:v>
                      </c:pt>
                      <c:pt idx="275">
                        <c:v>18629</c:v>
                      </c:pt>
                      <c:pt idx="276">
                        <c:v>18647</c:v>
                      </c:pt>
                      <c:pt idx="277">
                        <c:v>18696</c:v>
                      </c:pt>
                      <c:pt idx="278">
                        <c:v>18723</c:v>
                      </c:pt>
                      <c:pt idx="279">
                        <c:v>18762</c:v>
                      </c:pt>
                      <c:pt idx="280">
                        <c:v>18807</c:v>
                      </c:pt>
                      <c:pt idx="281">
                        <c:v>18815</c:v>
                      </c:pt>
                      <c:pt idx="282">
                        <c:v>18840</c:v>
                      </c:pt>
                      <c:pt idx="283">
                        <c:v>19012</c:v>
                      </c:pt>
                      <c:pt idx="284">
                        <c:v>19094</c:v>
                      </c:pt>
                      <c:pt idx="285">
                        <c:v>19160</c:v>
                      </c:pt>
                      <c:pt idx="286">
                        <c:v>19451</c:v>
                      </c:pt>
                      <c:pt idx="287">
                        <c:v>19492</c:v>
                      </c:pt>
                      <c:pt idx="288">
                        <c:v>19505</c:v>
                      </c:pt>
                      <c:pt idx="289">
                        <c:v>19542</c:v>
                      </c:pt>
                      <c:pt idx="290">
                        <c:v>19633</c:v>
                      </c:pt>
                      <c:pt idx="291">
                        <c:v>19667</c:v>
                      </c:pt>
                      <c:pt idx="292">
                        <c:v>19875</c:v>
                      </c:pt>
                      <c:pt idx="293">
                        <c:v>19932</c:v>
                      </c:pt>
                      <c:pt idx="294">
                        <c:v>19940</c:v>
                      </c:pt>
                      <c:pt idx="295">
                        <c:v>19941</c:v>
                      </c:pt>
                      <c:pt idx="296">
                        <c:v>19975</c:v>
                      </c:pt>
                      <c:pt idx="297">
                        <c:v>20031</c:v>
                      </c:pt>
                      <c:pt idx="298">
                        <c:v>20263</c:v>
                      </c:pt>
                      <c:pt idx="299">
                        <c:v>20364</c:v>
                      </c:pt>
                      <c:pt idx="300">
                        <c:v>20370</c:v>
                      </c:pt>
                      <c:pt idx="301">
                        <c:v>20437</c:v>
                      </c:pt>
                      <c:pt idx="302">
                        <c:v>20698.5</c:v>
                      </c:pt>
                      <c:pt idx="303">
                        <c:v>20711</c:v>
                      </c:pt>
                      <c:pt idx="304">
                        <c:v>20787</c:v>
                      </c:pt>
                      <c:pt idx="305">
                        <c:v>20804</c:v>
                      </c:pt>
                      <c:pt idx="306">
                        <c:v>20804</c:v>
                      </c:pt>
                      <c:pt idx="307">
                        <c:v>20971</c:v>
                      </c:pt>
                      <c:pt idx="308">
                        <c:v>21179</c:v>
                      </c:pt>
                      <c:pt idx="309">
                        <c:v>21179</c:v>
                      </c:pt>
                      <c:pt idx="310">
                        <c:v>21266</c:v>
                      </c:pt>
                      <c:pt idx="311">
                        <c:v>21277</c:v>
                      </c:pt>
                      <c:pt idx="312">
                        <c:v>21515</c:v>
                      </c:pt>
                      <c:pt idx="313">
                        <c:v>21633</c:v>
                      </c:pt>
                      <c:pt idx="314">
                        <c:v>21658</c:v>
                      </c:pt>
                      <c:pt idx="315">
                        <c:v>21699</c:v>
                      </c:pt>
                      <c:pt idx="316">
                        <c:v>21921</c:v>
                      </c:pt>
                      <c:pt idx="317">
                        <c:v>21949</c:v>
                      </c:pt>
                      <c:pt idx="318">
                        <c:v>21953</c:v>
                      </c:pt>
                      <c:pt idx="319">
                        <c:v>22020</c:v>
                      </c:pt>
                      <c:pt idx="320">
                        <c:v>22070</c:v>
                      </c:pt>
                      <c:pt idx="321">
                        <c:v>22543.5</c:v>
                      </c:pt>
                      <c:pt idx="322">
                        <c:v>22792</c:v>
                      </c:pt>
                      <c:pt idx="323">
                        <c:v>22804.5</c:v>
                      </c:pt>
                      <c:pt idx="324">
                        <c:v>22821.5</c:v>
                      </c:pt>
                      <c:pt idx="325">
                        <c:v>22833</c:v>
                      </c:pt>
                      <c:pt idx="326">
                        <c:v>22835</c:v>
                      </c:pt>
                      <c:pt idx="327">
                        <c:v>22843</c:v>
                      </c:pt>
                      <c:pt idx="328">
                        <c:v>22843</c:v>
                      </c:pt>
                      <c:pt idx="329">
                        <c:v>22848</c:v>
                      </c:pt>
                      <c:pt idx="330">
                        <c:v>22868</c:v>
                      </c:pt>
                      <c:pt idx="331">
                        <c:v>22870.5</c:v>
                      </c:pt>
                      <c:pt idx="332">
                        <c:v>23151.5</c:v>
                      </c:pt>
                      <c:pt idx="333">
                        <c:v>23246</c:v>
                      </c:pt>
                      <c:pt idx="334">
                        <c:v>23253.5</c:v>
                      </c:pt>
                      <c:pt idx="335">
                        <c:v>23274</c:v>
                      </c:pt>
                      <c:pt idx="336">
                        <c:v>23287</c:v>
                      </c:pt>
                      <c:pt idx="337">
                        <c:v>23289</c:v>
                      </c:pt>
                      <c:pt idx="338">
                        <c:v>23291</c:v>
                      </c:pt>
                      <c:pt idx="339">
                        <c:v>23307</c:v>
                      </c:pt>
                      <c:pt idx="340">
                        <c:v>23646</c:v>
                      </c:pt>
                      <c:pt idx="341">
                        <c:v>23661</c:v>
                      </c:pt>
                      <c:pt idx="342">
                        <c:v>23676</c:v>
                      </c:pt>
                      <c:pt idx="343">
                        <c:v>23694</c:v>
                      </c:pt>
                      <c:pt idx="344">
                        <c:v>23700.5</c:v>
                      </c:pt>
                      <c:pt idx="345">
                        <c:v>24025</c:v>
                      </c:pt>
                      <c:pt idx="346">
                        <c:v>24089.5</c:v>
                      </c:pt>
                      <c:pt idx="347">
                        <c:v>24102</c:v>
                      </c:pt>
                      <c:pt idx="348">
                        <c:v>24483</c:v>
                      </c:pt>
                      <c:pt idx="349">
                        <c:v>24488</c:v>
                      </c:pt>
                      <c:pt idx="350">
                        <c:v>24872</c:v>
                      </c:pt>
                      <c:pt idx="351">
                        <c:v>24894</c:v>
                      </c:pt>
                      <c:pt idx="352">
                        <c:v>24931</c:v>
                      </c:pt>
                      <c:pt idx="353">
                        <c:v>24945</c:v>
                      </c:pt>
                      <c:pt idx="354">
                        <c:v>24945</c:v>
                      </c:pt>
                      <c:pt idx="355">
                        <c:v>25306</c:v>
                      </c:pt>
                      <c:pt idx="356">
                        <c:v>25338</c:v>
                      </c:pt>
                      <c:pt idx="357">
                        <c:v>25379</c:v>
                      </c:pt>
                      <c:pt idx="358">
                        <c:v>25393</c:v>
                      </c:pt>
                      <c:pt idx="359">
                        <c:v>25788.5</c:v>
                      </c:pt>
                      <c:pt idx="360">
                        <c:v>26149</c:v>
                      </c:pt>
                      <c:pt idx="361">
                        <c:v>26157</c:v>
                      </c:pt>
                      <c:pt idx="362">
                        <c:v>26158</c:v>
                      </c:pt>
                      <c:pt idx="363">
                        <c:v>26178.5</c:v>
                      </c:pt>
                      <c:pt idx="364">
                        <c:v>26183</c:v>
                      </c:pt>
                      <c:pt idx="365">
                        <c:v>26183</c:v>
                      </c:pt>
                      <c:pt idx="366">
                        <c:v>26199</c:v>
                      </c:pt>
                      <c:pt idx="367">
                        <c:v>26199</c:v>
                      </c:pt>
                      <c:pt idx="368">
                        <c:v>26207</c:v>
                      </c:pt>
                      <c:pt idx="369">
                        <c:v>26247</c:v>
                      </c:pt>
                      <c:pt idx="370">
                        <c:v>26589</c:v>
                      </c:pt>
                      <c:pt idx="371">
                        <c:v>26695</c:v>
                      </c:pt>
                      <c:pt idx="372">
                        <c:v>27004</c:v>
                      </c:pt>
                      <c:pt idx="373">
                        <c:v>27076</c:v>
                      </c:pt>
                      <c:pt idx="374">
                        <c:v>27120</c:v>
                      </c:pt>
                      <c:pt idx="375">
                        <c:v>27120</c:v>
                      </c:pt>
                      <c:pt idx="376">
                        <c:v>27364</c:v>
                      </c:pt>
                      <c:pt idx="377">
                        <c:v>27408</c:v>
                      </c:pt>
                      <c:pt idx="378">
                        <c:v>27417</c:v>
                      </c:pt>
                      <c:pt idx="379">
                        <c:v>27490</c:v>
                      </c:pt>
                      <c:pt idx="380">
                        <c:v>27490</c:v>
                      </c:pt>
                      <c:pt idx="381">
                        <c:v>27490</c:v>
                      </c:pt>
                      <c:pt idx="382">
                        <c:v>27491</c:v>
                      </c:pt>
                      <c:pt idx="383">
                        <c:v>27491</c:v>
                      </c:pt>
                      <c:pt idx="384">
                        <c:v>27491</c:v>
                      </c:pt>
                      <c:pt idx="385">
                        <c:v>27524</c:v>
                      </c:pt>
                      <c:pt idx="386">
                        <c:v>27540</c:v>
                      </c:pt>
                      <c:pt idx="387">
                        <c:v>27821</c:v>
                      </c:pt>
                      <c:pt idx="388">
                        <c:v>27831</c:v>
                      </c:pt>
                      <c:pt idx="389">
                        <c:v>27905</c:v>
                      </c:pt>
                      <c:pt idx="390">
                        <c:v>28294</c:v>
                      </c:pt>
                      <c:pt idx="391">
                        <c:v>28313</c:v>
                      </c:pt>
                      <c:pt idx="392">
                        <c:v>28336</c:v>
                      </c:pt>
                      <c:pt idx="393">
                        <c:v>28647</c:v>
                      </c:pt>
                      <c:pt idx="394">
                        <c:v>28710</c:v>
                      </c:pt>
                      <c:pt idx="395">
                        <c:v>28727</c:v>
                      </c:pt>
                      <c:pt idx="396">
                        <c:v>28949</c:v>
                      </c:pt>
                      <c:pt idx="397">
                        <c:v>29064.5</c:v>
                      </c:pt>
                      <c:pt idx="398">
                        <c:v>29140</c:v>
                      </c:pt>
                      <c:pt idx="399">
                        <c:v>29150</c:v>
                      </c:pt>
                      <c:pt idx="400">
                        <c:v>29425</c:v>
                      </c:pt>
                      <c:pt idx="401">
                        <c:v>29470</c:v>
                      </c:pt>
                      <c:pt idx="402">
                        <c:v>29598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Active!$S$21:$S$4006</c15:sqref>
                        </c15:formulaRef>
                      </c:ext>
                    </c:extLst>
                    <c:numCache>
                      <c:formatCode>General</c:formatCode>
                      <c:ptCount val="3986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3-A9FF-426A-B220-BFA3094CBA51}"/>
                  </c:ext>
                </c:extLst>
              </c15:ser>
            </c15:filteredScatterSeries>
            <c15:filteredScatterSeries>
              <c15:ser>
                <c:idx val="12"/>
                <c:order val="1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Active!$T$20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Active!$F$21:$F$4006</c15:sqref>
                        </c15:formulaRef>
                      </c:ext>
                    </c:extLst>
                    <c:numCache>
                      <c:formatCode>General</c:formatCode>
                      <c:ptCount val="3986"/>
                      <c:pt idx="0">
                        <c:v>-9184</c:v>
                      </c:pt>
                      <c:pt idx="1">
                        <c:v>-7519</c:v>
                      </c:pt>
                      <c:pt idx="2">
                        <c:v>-7502</c:v>
                      </c:pt>
                      <c:pt idx="3">
                        <c:v>-7401</c:v>
                      </c:pt>
                      <c:pt idx="4">
                        <c:v>-7121</c:v>
                      </c:pt>
                      <c:pt idx="5">
                        <c:v>-7053</c:v>
                      </c:pt>
                      <c:pt idx="6">
                        <c:v>-7039</c:v>
                      </c:pt>
                      <c:pt idx="7">
                        <c:v>-7020</c:v>
                      </c:pt>
                      <c:pt idx="8">
                        <c:v>-6993</c:v>
                      </c:pt>
                      <c:pt idx="9">
                        <c:v>-6986</c:v>
                      </c:pt>
                      <c:pt idx="10">
                        <c:v>-6969</c:v>
                      </c:pt>
                      <c:pt idx="11">
                        <c:v>-6968</c:v>
                      </c:pt>
                      <c:pt idx="12">
                        <c:v>-6953</c:v>
                      </c:pt>
                      <c:pt idx="13">
                        <c:v>-6928</c:v>
                      </c:pt>
                      <c:pt idx="14">
                        <c:v>-6715</c:v>
                      </c:pt>
                      <c:pt idx="15">
                        <c:v>-6690</c:v>
                      </c:pt>
                      <c:pt idx="16">
                        <c:v>-6663</c:v>
                      </c:pt>
                      <c:pt idx="17">
                        <c:v>-6662</c:v>
                      </c:pt>
                      <c:pt idx="18">
                        <c:v>-6646</c:v>
                      </c:pt>
                      <c:pt idx="19">
                        <c:v>-6622</c:v>
                      </c:pt>
                      <c:pt idx="20">
                        <c:v>-6614</c:v>
                      </c:pt>
                      <c:pt idx="21">
                        <c:v>-6589</c:v>
                      </c:pt>
                      <c:pt idx="22">
                        <c:v>-5742</c:v>
                      </c:pt>
                      <c:pt idx="23">
                        <c:v>-5402</c:v>
                      </c:pt>
                      <c:pt idx="24">
                        <c:v>-4067</c:v>
                      </c:pt>
                      <c:pt idx="25">
                        <c:v>-3288</c:v>
                      </c:pt>
                      <c:pt idx="26">
                        <c:v>-3265</c:v>
                      </c:pt>
                      <c:pt idx="27">
                        <c:v>-3256</c:v>
                      </c:pt>
                      <c:pt idx="28">
                        <c:v>-804</c:v>
                      </c:pt>
                      <c:pt idx="29">
                        <c:v>-788</c:v>
                      </c:pt>
                      <c:pt idx="30">
                        <c:v>-779</c:v>
                      </c:pt>
                      <c:pt idx="31">
                        <c:v>-448</c:v>
                      </c:pt>
                      <c:pt idx="32">
                        <c:v>-422</c:v>
                      </c:pt>
                      <c:pt idx="33">
                        <c:v>-381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50</c:v>
                      </c:pt>
                      <c:pt idx="37">
                        <c:v>406</c:v>
                      </c:pt>
                      <c:pt idx="38">
                        <c:v>406</c:v>
                      </c:pt>
                      <c:pt idx="39">
                        <c:v>454</c:v>
                      </c:pt>
                      <c:pt idx="40">
                        <c:v>531</c:v>
                      </c:pt>
                      <c:pt idx="41">
                        <c:v>826</c:v>
                      </c:pt>
                      <c:pt idx="42">
                        <c:v>1235</c:v>
                      </c:pt>
                      <c:pt idx="43">
                        <c:v>1615</c:v>
                      </c:pt>
                      <c:pt idx="44">
                        <c:v>1667</c:v>
                      </c:pt>
                      <c:pt idx="45">
                        <c:v>2046</c:v>
                      </c:pt>
                      <c:pt idx="46">
                        <c:v>2080</c:v>
                      </c:pt>
                      <c:pt idx="47">
                        <c:v>2519</c:v>
                      </c:pt>
                      <c:pt idx="48">
                        <c:v>2578</c:v>
                      </c:pt>
                      <c:pt idx="49">
                        <c:v>2645</c:v>
                      </c:pt>
                      <c:pt idx="50">
                        <c:v>2984</c:v>
                      </c:pt>
                      <c:pt idx="51">
                        <c:v>7161</c:v>
                      </c:pt>
                      <c:pt idx="52">
                        <c:v>7170</c:v>
                      </c:pt>
                      <c:pt idx="53">
                        <c:v>7178</c:v>
                      </c:pt>
                      <c:pt idx="54">
                        <c:v>7245</c:v>
                      </c:pt>
                      <c:pt idx="55">
                        <c:v>7484</c:v>
                      </c:pt>
                      <c:pt idx="56">
                        <c:v>7485</c:v>
                      </c:pt>
                      <c:pt idx="57">
                        <c:v>7485</c:v>
                      </c:pt>
                      <c:pt idx="58">
                        <c:v>7517</c:v>
                      </c:pt>
                      <c:pt idx="59">
                        <c:v>7517</c:v>
                      </c:pt>
                      <c:pt idx="60">
                        <c:v>7534</c:v>
                      </c:pt>
                      <c:pt idx="61">
                        <c:v>7534</c:v>
                      </c:pt>
                      <c:pt idx="62">
                        <c:v>7534</c:v>
                      </c:pt>
                      <c:pt idx="63">
                        <c:v>7848</c:v>
                      </c:pt>
                      <c:pt idx="64">
                        <c:v>7857</c:v>
                      </c:pt>
                      <c:pt idx="65">
                        <c:v>7874</c:v>
                      </c:pt>
                      <c:pt idx="66">
                        <c:v>7907</c:v>
                      </c:pt>
                      <c:pt idx="67">
                        <c:v>7907</c:v>
                      </c:pt>
                      <c:pt idx="68">
                        <c:v>7907</c:v>
                      </c:pt>
                      <c:pt idx="69">
                        <c:v>7957</c:v>
                      </c:pt>
                      <c:pt idx="70">
                        <c:v>7957</c:v>
                      </c:pt>
                      <c:pt idx="71">
                        <c:v>7965</c:v>
                      </c:pt>
                      <c:pt idx="72">
                        <c:v>7965</c:v>
                      </c:pt>
                      <c:pt idx="73">
                        <c:v>7990</c:v>
                      </c:pt>
                      <c:pt idx="74">
                        <c:v>7990</c:v>
                      </c:pt>
                      <c:pt idx="75">
                        <c:v>7990</c:v>
                      </c:pt>
                      <c:pt idx="76">
                        <c:v>7990</c:v>
                      </c:pt>
                      <c:pt idx="77">
                        <c:v>8015</c:v>
                      </c:pt>
                      <c:pt idx="78">
                        <c:v>8015</c:v>
                      </c:pt>
                      <c:pt idx="79">
                        <c:v>8254</c:v>
                      </c:pt>
                      <c:pt idx="80">
                        <c:v>8363</c:v>
                      </c:pt>
                      <c:pt idx="81">
                        <c:v>8413</c:v>
                      </c:pt>
                      <c:pt idx="82">
                        <c:v>8522</c:v>
                      </c:pt>
                      <c:pt idx="83">
                        <c:v>8693</c:v>
                      </c:pt>
                      <c:pt idx="84">
                        <c:v>8694</c:v>
                      </c:pt>
                      <c:pt idx="85">
                        <c:v>8718</c:v>
                      </c:pt>
                      <c:pt idx="86">
                        <c:v>8736</c:v>
                      </c:pt>
                      <c:pt idx="87">
                        <c:v>8761</c:v>
                      </c:pt>
                      <c:pt idx="88">
                        <c:v>8786</c:v>
                      </c:pt>
                      <c:pt idx="89">
                        <c:v>8827</c:v>
                      </c:pt>
                      <c:pt idx="90">
                        <c:v>8827</c:v>
                      </c:pt>
                      <c:pt idx="91">
                        <c:v>8836</c:v>
                      </c:pt>
                      <c:pt idx="92">
                        <c:v>9091</c:v>
                      </c:pt>
                      <c:pt idx="93">
                        <c:v>9099</c:v>
                      </c:pt>
                      <c:pt idx="94">
                        <c:v>9124</c:v>
                      </c:pt>
                      <c:pt idx="95">
                        <c:v>9125</c:v>
                      </c:pt>
                      <c:pt idx="96">
                        <c:v>9150</c:v>
                      </c:pt>
                      <c:pt idx="97">
                        <c:v>9175</c:v>
                      </c:pt>
                      <c:pt idx="98">
                        <c:v>9200</c:v>
                      </c:pt>
                      <c:pt idx="99">
                        <c:v>9250</c:v>
                      </c:pt>
                      <c:pt idx="100">
                        <c:v>9250</c:v>
                      </c:pt>
                      <c:pt idx="101">
                        <c:v>9251</c:v>
                      </c:pt>
                      <c:pt idx="102">
                        <c:v>9259</c:v>
                      </c:pt>
                      <c:pt idx="103">
                        <c:v>9259</c:v>
                      </c:pt>
                      <c:pt idx="104">
                        <c:v>9539</c:v>
                      </c:pt>
                      <c:pt idx="105">
                        <c:v>9547</c:v>
                      </c:pt>
                      <c:pt idx="106">
                        <c:v>9549</c:v>
                      </c:pt>
                      <c:pt idx="107">
                        <c:v>9572</c:v>
                      </c:pt>
                      <c:pt idx="108">
                        <c:v>9573</c:v>
                      </c:pt>
                      <c:pt idx="109">
                        <c:v>9573</c:v>
                      </c:pt>
                      <c:pt idx="110">
                        <c:v>9648</c:v>
                      </c:pt>
                      <c:pt idx="111">
                        <c:v>9945</c:v>
                      </c:pt>
                      <c:pt idx="112">
                        <c:v>9953</c:v>
                      </c:pt>
                      <c:pt idx="113">
                        <c:v>9954</c:v>
                      </c:pt>
                      <c:pt idx="114">
                        <c:v>9954</c:v>
                      </c:pt>
                      <c:pt idx="115">
                        <c:v>9987</c:v>
                      </c:pt>
                      <c:pt idx="116">
                        <c:v>9998.5</c:v>
                      </c:pt>
                      <c:pt idx="117">
                        <c:v>10020</c:v>
                      </c:pt>
                      <c:pt idx="118">
                        <c:v>10037</c:v>
                      </c:pt>
                      <c:pt idx="119">
                        <c:v>10054</c:v>
                      </c:pt>
                      <c:pt idx="120">
                        <c:v>10068</c:v>
                      </c:pt>
                      <c:pt idx="121">
                        <c:v>10079</c:v>
                      </c:pt>
                      <c:pt idx="122">
                        <c:v>10096</c:v>
                      </c:pt>
                      <c:pt idx="123">
                        <c:v>10209</c:v>
                      </c:pt>
                      <c:pt idx="124">
                        <c:v>10209</c:v>
                      </c:pt>
                      <c:pt idx="125">
                        <c:v>10317</c:v>
                      </c:pt>
                      <c:pt idx="126">
                        <c:v>10382</c:v>
                      </c:pt>
                      <c:pt idx="127">
                        <c:v>10382</c:v>
                      </c:pt>
                      <c:pt idx="128">
                        <c:v>10401</c:v>
                      </c:pt>
                      <c:pt idx="129">
                        <c:v>10748</c:v>
                      </c:pt>
                      <c:pt idx="130">
                        <c:v>10792</c:v>
                      </c:pt>
                      <c:pt idx="131">
                        <c:v>10833</c:v>
                      </c:pt>
                      <c:pt idx="132">
                        <c:v>10841</c:v>
                      </c:pt>
                      <c:pt idx="133">
                        <c:v>10872</c:v>
                      </c:pt>
                      <c:pt idx="134">
                        <c:v>10883</c:v>
                      </c:pt>
                      <c:pt idx="135">
                        <c:v>10925</c:v>
                      </c:pt>
                      <c:pt idx="136">
                        <c:v>10950</c:v>
                      </c:pt>
                      <c:pt idx="137">
                        <c:v>11188</c:v>
                      </c:pt>
                      <c:pt idx="138">
                        <c:v>11197</c:v>
                      </c:pt>
                      <c:pt idx="139">
                        <c:v>11230</c:v>
                      </c:pt>
                      <c:pt idx="140">
                        <c:v>11247</c:v>
                      </c:pt>
                      <c:pt idx="141">
                        <c:v>11617</c:v>
                      </c:pt>
                      <c:pt idx="142">
                        <c:v>11653</c:v>
                      </c:pt>
                      <c:pt idx="143">
                        <c:v>11670</c:v>
                      </c:pt>
                      <c:pt idx="144">
                        <c:v>11670</c:v>
                      </c:pt>
                      <c:pt idx="145">
                        <c:v>11762</c:v>
                      </c:pt>
                      <c:pt idx="146">
                        <c:v>11779</c:v>
                      </c:pt>
                      <c:pt idx="147">
                        <c:v>11917</c:v>
                      </c:pt>
                      <c:pt idx="148">
                        <c:v>11933</c:v>
                      </c:pt>
                      <c:pt idx="149">
                        <c:v>11958</c:v>
                      </c:pt>
                      <c:pt idx="150">
                        <c:v>12009</c:v>
                      </c:pt>
                      <c:pt idx="151">
                        <c:v>12009</c:v>
                      </c:pt>
                      <c:pt idx="152">
                        <c:v>12018</c:v>
                      </c:pt>
                      <c:pt idx="153">
                        <c:v>12076</c:v>
                      </c:pt>
                      <c:pt idx="154">
                        <c:v>12092</c:v>
                      </c:pt>
                      <c:pt idx="155">
                        <c:v>12093</c:v>
                      </c:pt>
                      <c:pt idx="156">
                        <c:v>12093</c:v>
                      </c:pt>
                      <c:pt idx="157">
                        <c:v>12115</c:v>
                      </c:pt>
                      <c:pt idx="158">
                        <c:v>12415</c:v>
                      </c:pt>
                      <c:pt idx="159">
                        <c:v>12497</c:v>
                      </c:pt>
                      <c:pt idx="160">
                        <c:v>12523</c:v>
                      </c:pt>
                      <c:pt idx="161">
                        <c:v>12565</c:v>
                      </c:pt>
                      <c:pt idx="162">
                        <c:v>12599</c:v>
                      </c:pt>
                      <c:pt idx="163">
                        <c:v>12616</c:v>
                      </c:pt>
                      <c:pt idx="164">
                        <c:v>12897</c:v>
                      </c:pt>
                      <c:pt idx="165">
                        <c:v>12919</c:v>
                      </c:pt>
                      <c:pt idx="166">
                        <c:v>12920</c:v>
                      </c:pt>
                      <c:pt idx="167">
                        <c:v>12922</c:v>
                      </c:pt>
                      <c:pt idx="168">
                        <c:v>13005</c:v>
                      </c:pt>
                      <c:pt idx="169">
                        <c:v>13047</c:v>
                      </c:pt>
                      <c:pt idx="170">
                        <c:v>13227</c:v>
                      </c:pt>
                      <c:pt idx="171">
                        <c:v>13235</c:v>
                      </c:pt>
                      <c:pt idx="172">
                        <c:v>13278</c:v>
                      </c:pt>
                      <c:pt idx="173">
                        <c:v>13320</c:v>
                      </c:pt>
                      <c:pt idx="174">
                        <c:v>13328</c:v>
                      </c:pt>
                      <c:pt idx="175">
                        <c:v>13344</c:v>
                      </c:pt>
                      <c:pt idx="176">
                        <c:v>13345</c:v>
                      </c:pt>
                      <c:pt idx="177">
                        <c:v>13369</c:v>
                      </c:pt>
                      <c:pt idx="178">
                        <c:v>13369</c:v>
                      </c:pt>
                      <c:pt idx="179">
                        <c:v>13394</c:v>
                      </c:pt>
                      <c:pt idx="180">
                        <c:v>13395</c:v>
                      </c:pt>
                      <c:pt idx="181">
                        <c:v>13428</c:v>
                      </c:pt>
                      <c:pt idx="182">
                        <c:v>13734</c:v>
                      </c:pt>
                      <c:pt idx="183">
                        <c:v>13734</c:v>
                      </c:pt>
                      <c:pt idx="184">
                        <c:v>13757</c:v>
                      </c:pt>
                      <c:pt idx="185">
                        <c:v>13759</c:v>
                      </c:pt>
                      <c:pt idx="186">
                        <c:v>13765</c:v>
                      </c:pt>
                      <c:pt idx="187">
                        <c:v>13784</c:v>
                      </c:pt>
                      <c:pt idx="188">
                        <c:v>13792</c:v>
                      </c:pt>
                      <c:pt idx="189">
                        <c:v>13792</c:v>
                      </c:pt>
                      <c:pt idx="190">
                        <c:v>13800</c:v>
                      </c:pt>
                      <c:pt idx="191">
                        <c:v>13800</c:v>
                      </c:pt>
                      <c:pt idx="192">
                        <c:v>13800</c:v>
                      </c:pt>
                      <c:pt idx="193">
                        <c:v>13800</c:v>
                      </c:pt>
                      <c:pt idx="194">
                        <c:v>13800</c:v>
                      </c:pt>
                      <c:pt idx="195">
                        <c:v>13806</c:v>
                      </c:pt>
                      <c:pt idx="196">
                        <c:v>13825</c:v>
                      </c:pt>
                      <c:pt idx="197">
                        <c:v>13859</c:v>
                      </c:pt>
                      <c:pt idx="198">
                        <c:v>14123</c:v>
                      </c:pt>
                      <c:pt idx="199">
                        <c:v>14123</c:v>
                      </c:pt>
                      <c:pt idx="200">
                        <c:v>14190</c:v>
                      </c:pt>
                      <c:pt idx="201">
                        <c:v>14536</c:v>
                      </c:pt>
                      <c:pt idx="202">
                        <c:v>14538</c:v>
                      </c:pt>
                      <c:pt idx="203">
                        <c:v>14593</c:v>
                      </c:pt>
                      <c:pt idx="204">
                        <c:v>14604</c:v>
                      </c:pt>
                      <c:pt idx="205">
                        <c:v>14629</c:v>
                      </c:pt>
                      <c:pt idx="206">
                        <c:v>14629</c:v>
                      </c:pt>
                      <c:pt idx="207">
                        <c:v>14629</c:v>
                      </c:pt>
                      <c:pt idx="208">
                        <c:v>14629</c:v>
                      </c:pt>
                      <c:pt idx="209">
                        <c:v>14629</c:v>
                      </c:pt>
                      <c:pt idx="210">
                        <c:v>14629</c:v>
                      </c:pt>
                      <c:pt idx="211">
                        <c:v>14629</c:v>
                      </c:pt>
                      <c:pt idx="212">
                        <c:v>14644</c:v>
                      </c:pt>
                      <c:pt idx="213">
                        <c:v>14851</c:v>
                      </c:pt>
                      <c:pt idx="214">
                        <c:v>14927</c:v>
                      </c:pt>
                      <c:pt idx="215">
                        <c:v>14935</c:v>
                      </c:pt>
                      <c:pt idx="216">
                        <c:v>14944</c:v>
                      </c:pt>
                      <c:pt idx="217">
                        <c:v>14974</c:v>
                      </c:pt>
                      <c:pt idx="218">
                        <c:v>14977</c:v>
                      </c:pt>
                      <c:pt idx="219">
                        <c:v>14983</c:v>
                      </c:pt>
                      <c:pt idx="220">
                        <c:v>15392</c:v>
                      </c:pt>
                      <c:pt idx="221">
                        <c:v>15397</c:v>
                      </c:pt>
                      <c:pt idx="222">
                        <c:v>15398</c:v>
                      </c:pt>
                      <c:pt idx="223">
                        <c:v>15414</c:v>
                      </c:pt>
                      <c:pt idx="224">
                        <c:v>15425</c:v>
                      </c:pt>
                      <c:pt idx="225">
                        <c:v>15475</c:v>
                      </c:pt>
                      <c:pt idx="226">
                        <c:v>15663</c:v>
                      </c:pt>
                      <c:pt idx="227">
                        <c:v>15781</c:v>
                      </c:pt>
                      <c:pt idx="228">
                        <c:v>15814</c:v>
                      </c:pt>
                      <c:pt idx="229">
                        <c:v>15839</c:v>
                      </c:pt>
                      <c:pt idx="230">
                        <c:v>15839</c:v>
                      </c:pt>
                      <c:pt idx="231">
                        <c:v>16176</c:v>
                      </c:pt>
                      <c:pt idx="232">
                        <c:v>16221</c:v>
                      </c:pt>
                      <c:pt idx="233">
                        <c:v>16229</c:v>
                      </c:pt>
                      <c:pt idx="234">
                        <c:v>16229</c:v>
                      </c:pt>
                      <c:pt idx="235">
                        <c:v>16262</c:v>
                      </c:pt>
                      <c:pt idx="236">
                        <c:v>16270</c:v>
                      </c:pt>
                      <c:pt idx="237">
                        <c:v>16320</c:v>
                      </c:pt>
                      <c:pt idx="238">
                        <c:v>16337</c:v>
                      </c:pt>
                      <c:pt idx="239">
                        <c:v>16592</c:v>
                      </c:pt>
                      <c:pt idx="240">
                        <c:v>16635</c:v>
                      </c:pt>
                      <c:pt idx="241">
                        <c:v>16635</c:v>
                      </c:pt>
                      <c:pt idx="242">
                        <c:v>16643</c:v>
                      </c:pt>
                      <c:pt idx="243">
                        <c:v>16660</c:v>
                      </c:pt>
                      <c:pt idx="244">
                        <c:v>16701</c:v>
                      </c:pt>
                      <c:pt idx="245">
                        <c:v>16898</c:v>
                      </c:pt>
                      <c:pt idx="246">
                        <c:v>17046</c:v>
                      </c:pt>
                      <c:pt idx="247">
                        <c:v>17073</c:v>
                      </c:pt>
                      <c:pt idx="248">
                        <c:v>17074</c:v>
                      </c:pt>
                      <c:pt idx="249">
                        <c:v>17107</c:v>
                      </c:pt>
                      <c:pt idx="250">
                        <c:v>17141</c:v>
                      </c:pt>
                      <c:pt idx="251">
                        <c:v>17147</c:v>
                      </c:pt>
                      <c:pt idx="252">
                        <c:v>17149</c:v>
                      </c:pt>
                      <c:pt idx="253">
                        <c:v>17453</c:v>
                      </c:pt>
                      <c:pt idx="254">
                        <c:v>17462</c:v>
                      </c:pt>
                      <c:pt idx="255">
                        <c:v>17480</c:v>
                      </c:pt>
                      <c:pt idx="256">
                        <c:v>17497</c:v>
                      </c:pt>
                      <c:pt idx="257">
                        <c:v>17589</c:v>
                      </c:pt>
                      <c:pt idx="258">
                        <c:v>17801</c:v>
                      </c:pt>
                      <c:pt idx="259">
                        <c:v>17828</c:v>
                      </c:pt>
                      <c:pt idx="260">
                        <c:v>17862</c:v>
                      </c:pt>
                      <c:pt idx="261">
                        <c:v>17862</c:v>
                      </c:pt>
                      <c:pt idx="262">
                        <c:v>17883</c:v>
                      </c:pt>
                      <c:pt idx="263">
                        <c:v>17884</c:v>
                      </c:pt>
                      <c:pt idx="264">
                        <c:v>17928</c:v>
                      </c:pt>
                      <c:pt idx="265">
                        <c:v>17936</c:v>
                      </c:pt>
                      <c:pt idx="266">
                        <c:v>17951</c:v>
                      </c:pt>
                      <c:pt idx="267">
                        <c:v>17953</c:v>
                      </c:pt>
                      <c:pt idx="268">
                        <c:v>17959</c:v>
                      </c:pt>
                      <c:pt idx="269">
                        <c:v>18232</c:v>
                      </c:pt>
                      <c:pt idx="270">
                        <c:v>18259</c:v>
                      </c:pt>
                      <c:pt idx="271">
                        <c:v>18299</c:v>
                      </c:pt>
                      <c:pt idx="272">
                        <c:v>18384</c:v>
                      </c:pt>
                      <c:pt idx="273">
                        <c:v>18390</c:v>
                      </c:pt>
                      <c:pt idx="274">
                        <c:v>18426</c:v>
                      </c:pt>
                      <c:pt idx="275">
                        <c:v>18629</c:v>
                      </c:pt>
                      <c:pt idx="276">
                        <c:v>18647</c:v>
                      </c:pt>
                      <c:pt idx="277">
                        <c:v>18696</c:v>
                      </c:pt>
                      <c:pt idx="278">
                        <c:v>18723</c:v>
                      </c:pt>
                      <c:pt idx="279">
                        <c:v>18762</c:v>
                      </c:pt>
                      <c:pt idx="280">
                        <c:v>18807</c:v>
                      </c:pt>
                      <c:pt idx="281">
                        <c:v>18815</c:v>
                      </c:pt>
                      <c:pt idx="282">
                        <c:v>18840</c:v>
                      </c:pt>
                      <c:pt idx="283">
                        <c:v>19012</c:v>
                      </c:pt>
                      <c:pt idx="284">
                        <c:v>19094</c:v>
                      </c:pt>
                      <c:pt idx="285">
                        <c:v>19160</c:v>
                      </c:pt>
                      <c:pt idx="286">
                        <c:v>19451</c:v>
                      </c:pt>
                      <c:pt idx="287">
                        <c:v>19492</c:v>
                      </c:pt>
                      <c:pt idx="288">
                        <c:v>19505</c:v>
                      </c:pt>
                      <c:pt idx="289">
                        <c:v>19542</c:v>
                      </c:pt>
                      <c:pt idx="290">
                        <c:v>19633</c:v>
                      </c:pt>
                      <c:pt idx="291">
                        <c:v>19667</c:v>
                      </c:pt>
                      <c:pt idx="292">
                        <c:v>19875</c:v>
                      </c:pt>
                      <c:pt idx="293">
                        <c:v>19932</c:v>
                      </c:pt>
                      <c:pt idx="294">
                        <c:v>19940</c:v>
                      </c:pt>
                      <c:pt idx="295">
                        <c:v>19941</c:v>
                      </c:pt>
                      <c:pt idx="296">
                        <c:v>19975</c:v>
                      </c:pt>
                      <c:pt idx="297">
                        <c:v>20031</c:v>
                      </c:pt>
                      <c:pt idx="298">
                        <c:v>20263</c:v>
                      </c:pt>
                      <c:pt idx="299">
                        <c:v>20364</c:v>
                      </c:pt>
                      <c:pt idx="300">
                        <c:v>20370</c:v>
                      </c:pt>
                      <c:pt idx="301">
                        <c:v>20437</c:v>
                      </c:pt>
                      <c:pt idx="302">
                        <c:v>20698.5</c:v>
                      </c:pt>
                      <c:pt idx="303">
                        <c:v>20711</c:v>
                      </c:pt>
                      <c:pt idx="304">
                        <c:v>20787</c:v>
                      </c:pt>
                      <c:pt idx="305">
                        <c:v>20804</c:v>
                      </c:pt>
                      <c:pt idx="306">
                        <c:v>20804</c:v>
                      </c:pt>
                      <c:pt idx="307">
                        <c:v>20971</c:v>
                      </c:pt>
                      <c:pt idx="308">
                        <c:v>21179</c:v>
                      </c:pt>
                      <c:pt idx="309">
                        <c:v>21179</c:v>
                      </c:pt>
                      <c:pt idx="310">
                        <c:v>21266</c:v>
                      </c:pt>
                      <c:pt idx="311">
                        <c:v>21277</c:v>
                      </c:pt>
                      <c:pt idx="312">
                        <c:v>21515</c:v>
                      </c:pt>
                      <c:pt idx="313">
                        <c:v>21633</c:v>
                      </c:pt>
                      <c:pt idx="314">
                        <c:v>21658</c:v>
                      </c:pt>
                      <c:pt idx="315">
                        <c:v>21699</c:v>
                      </c:pt>
                      <c:pt idx="316">
                        <c:v>21921</c:v>
                      </c:pt>
                      <c:pt idx="317">
                        <c:v>21949</c:v>
                      </c:pt>
                      <c:pt idx="318">
                        <c:v>21953</c:v>
                      </c:pt>
                      <c:pt idx="319">
                        <c:v>22020</c:v>
                      </c:pt>
                      <c:pt idx="320">
                        <c:v>22070</c:v>
                      </c:pt>
                      <c:pt idx="321">
                        <c:v>22543.5</c:v>
                      </c:pt>
                      <c:pt idx="322">
                        <c:v>22792</c:v>
                      </c:pt>
                      <c:pt idx="323">
                        <c:v>22804.5</c:v>
                      </c:pt>
                      <c:pt idx="324">
                        <c:v>22821.5</c:v>
                      </c:pt>
                      <c:pt idx="325">
                        <c:v>22833</c:v>
                      </c:pt>
                      <c:pt idx="326">
                        <c:v>22835</c:v>
                      </c:pt>
                      <c:pt idx="327">
                        <c:v>22843</c:v>
                      </c:pt>
                      <c:pt idx="328">
                        <c:v>22843</c:v>
                      </c:pt>
                      <c:pt idx="329">
                        <c:v>22848</c:v>
                      </c:pt>
                      <c:pt idx="330">
                        <c:v>22868</c:v>
                      </c:pt>
                      <c:pt idx="331">
                        <c:v>22870.5</c:v>
                      </c:pt>
                      <c:pt idx="332">
                        <c:v>23151.5</c:v>
                      </c:pt>
                      <c:pt idx="333">
                        <c:v>23246</c:v>
                      </c:pt>
                      <c:pt idx="334">
                        <c:v>23253.5</c:v>
                      </c:pt>
                      <c:pt idx="335">
                        <c:v>23274</c:v>
                      </c:pt>
                      <c:pt idx="336">
                        <c:v>23287</c:v>
                      </c:pt>
                      <c:pt idx="337">
                        <c:v>23289</c:v>
                      </c:pt>
                      <c:pt idx="338">
                        <c:v>23291</c:v>
                      </c:pt>
                      <c:pt idx="339">
                        <c:v>23307</c:v>
                      </c:pt>
                      <c:pt idx="340">
                        <c:v>23646</c:v>
                      </c:pt>
                      <c:pt idx="341">
                        <c:v>23661</c:v>
                      </c:pt>
                      <c:pt idx="342">
                        <c:v>23676</c:v>
                      </c:pt>
                      <c:pt idx="343">
                        <c:v>23694</c:v>
                      </c:pt>
                      <c:pt idx="344">
                        <c:v>23700.5</c:v>
                      </c:pt>
                      <c:pt idx="345">
                        <c:v>24025</c:v>
                      </c:pt>
                      <c:pt idx="346">
                        <c:v>24089.5</c:v>
                      </c:pt>
                      <c:pt idx="347">
                        <c:v>24102</c:v>
                      </c:pt>
                      <c:pt idx="348">
                        <c:v>24483</c:v>
                      </c:pt>
                      <c:pt idx="349">
                        <c:v>24488</c:v>
                      </c:pt>
                      <c:pt idx="350">
                        <c:v>24872</c:v>
                      </c:pt>
                      <c:pt idx="351">
                        <c:v>24894</c:v>
                      </c:pt>
                      <c:pt idx="352">
                        <c:v>24931</c:v>
                      </c:pt>
                      <c:pt idx="353">
                        <c:v>24945</c:v>
                      </c:pt>
                      <c:pt idx="354">
                        <c:v>24945</c:v>
                      </c:pt>
                      <c:pt idx="355">
                        <c:v>25306</c:v>
                      </c:pt>
                      <c:pt idx="356">
                        <c:v>25338</c:v>
                      </c:pt>
                      <c:pt idx="357">
                        <c:v>25379</c:v>
                      </c:pt>
                      <c:pt idx="358">
                        <c:v>25393</c:v>
                      </c:pt>
                      <c:pt idx="359">
                        <c:v>25788.5</c:v>
                      </c:pt>
                      <c:pt idx="360">
                        <c:v>26149</c:v>
                      </c:pt>
                      <c:pt idx="361">
                        <c:v>26157</c:v>
                      </c:pt>
                      <c:pt idx="362">
                        <c:v>26158</c:v>
                      </c:pt>
                      <c:pt idx="363">
                        <c:v>26178.5</c:v>
                      </c:pt>
                      <c:pt idx="364">
                        <c:v>26183</c:v>
                      </c:pt>
                      <c:pt idx="365">
                        <c:v>26183</c:v>
                      </c:pt>
                      <c:pt idx="366">
                        <c:v>26199</c:v>
                      </c:pt>
                      <c:pt idx="367">
                        <c:v>26199</c:v>
                      </c:pt>
                      <c:pt idx="368">
                        <c:v>26207</c:v>
                      </c:pt>
                      <c:pt idx="369">
                        <c:v>26247</c:v>
                      </c:pt>
                      <c:pt idx="370">
                        <c:v>26589</c:v>
                      </c:pt>
                      <c:pt idx="371">
                        <c:v>26695</c:v>
                      </c:pt>
                      <c:pt idx="372">
                        <c:v>27004</c:v>
                      </c:pt>
                      <c:pt idx="373">
                        <c:v>27076</c:v>
                      </c:pt>
                      <c:pt idx="374">
                        <c:v>27120</c:v>
                      </c:pt>
                      <c:pt idx="375">
                        <c:v>27120</c:v>
                      </c:pt>
                      <c:pt idx="376">
                        <c:v>27364</c:v>
                      </c:pt>
                      <c:pt idx="377">
                        <c:v>27408</c:v>
                      </c:pt>
                      <c:pt idx="378">
                        <c:v>27417</c:v>
                      </c:pt>
                      <c:pt idx="379">
                        <c:v>27490</c:v>
                      </c:pt>
                      <c:pt idx="380">
                        <c:v>27490</c:v>
                      </c:pt>
                      <c:pt idx="381">
                        <c:v>27490</c:v>
                      </c:pt>
                      <c:pt idx="382">
                        <c:v>27491</c:v>
                      </c:pt>
                      <c:pt idx="383">
                        <c:v>27491</c:v>
                      </c:pt>
                      <c:pt idx="384">
                        <c:v>27491</c:v>
                      </c:pt>
                      <c:pt idx="385">
                        <c:v>27524</c:v>
                      </c:pt>
                      <c:pt idx="386">
                        <c:v>27540</c:v>
                      </c:pt>
                      <c:pt idx="387">
                        <c:v>27821</c:v>
                      </c:pt>
                      <c:pt idx="388">
                        <c:v>27831</c:v>
                      </c:pt>
                      <c:pt idx="389">
                        <c:v>27905</c:v>
                      </c:pt>
                      <c:pt idx="390">
                        <c:v>28294</c:v>
                      </c:pt>
                      <c:pt idx="391">
                        <c:v>28313</c:v>
                      </c:pt>
                      <c:pt idx="392">
                        <c:v>28336</c:v>
                      </c:pt>
                      <c:pt idx="393">
                        <c:v>28647</c:v>
                      </c:pt>
                      <c:pt idx="394">
                        <c:v>28710</c:v>
                      </c:pt>
                      <c:pt idx="395">
                        <c:v>28727</c:v>
                      </c:pt>
                      <c:pt idx="396">
                        <c:v>28949</c:v>
                      </c:pt>
                      <c:pt idx="397">
                        <c:v>29064.5</c:v>
                      </c:pt>
                      <c:pt idx="398">
                        <c:v>29140</c:v>
                      </c:pt>
                      <c:pt idx="399">
                        <c:v>29150</c:v>
                      </c:pt>
                      <c:pt idx="400">
                        <c:v>29425</c:v>
                      </c:pt>
                      <c:pt idx="401">
                        <c:v>29470</c:v>
                      </c:pt>
                      <c:pt idx="402">
                        <c:v>29598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Active!$T$21:$T$4006</c15:sqref>
                        </c15:formulaRef>
                      </c:ext>
                    </c:extLst>
                    <c:numCache>
                      <c:formatCode>General</c:formatCode>
                      <c:ptCount val="3986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4-A9FF-426A-B220-BFA3094CBA51}"/>
                  </c:ext>
                </c:extLst>
              </c15:ser>
            </c15:filteredScatterSeries>
          </c:ext>
        </c:extLst>
      </c:scatterChart>
      <c:valAx>
        <c:axId val="8039399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11169513797639"/>
              <c:y val="0.858935485728860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2023653088042E-2"/>
              <c:y val="0.410658965434963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393992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238125</xdr:colOff>
      <xdr:row>18</xdr:row>
      <xdr:rowOff>19050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402AFF8F-26E0-8089-EB0B-567B9A7FBF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390525</xdr:colOff>
      <xdr:row>0</xdr:row>
      <xdr:rowOff>0</xdr:rowOff>
    </xdr:from>
    <xdr:to>
      <xdr:col>26</xdr:col>
      <xdr:colOff>447675</xdr:colOff>
      <xdr:row>18</xdr:row>
      <xdr:rowOff>28575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51AF7792-9EF4-6030-BD92-7D991EB72D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835" TargetMode="External"/><Relationship Id="rId13" Type="http://schemas.openxmlformats.org/officeDocument/2006/relationships/hyperlink" Target="http://var.astro.cz/oejv/issues/oejv0074.pdf" TargetMode="External"/><Relationship Id="rId18" Type="http://schemas.openxmlformats.org/officeDocument/2006/relationships/hyperlink" Target="http://www.aavso.org/sites/default/files/jaavso/v36n2/186.pdf" TargetMode="External"/><Relationship Id="rId26" Type="http://schemas.openxmlformats.org/officeDocument/2006/relationships/hyperlink" Target="http://www.konkoly.hu/cgi-bin/IBVS?5933" TargetMode="External"/><Relationship Id="rId39" Type="http://schemas.openxmlformats.org/officeDocument/2006/relationships/hyperlink" Target="http://vsolj.cetus-net.org/no44.pdf" TargetMode="External"/><Relationship Id="rId3" Type="http://schemas.openxmlformats.org/officeDocument/2006/relationships/hyperlink" Target="http://www.konkoly.hu/cgi-bin/IBVS?5676" TargetMode="External"/><Relationship Id="rId21" Type="http://schemas.openxmlformats.org/officeDocument/2006/relationships/hyperlink" Target="http://www.konkoly.hu/cgi-bin/IBVS?5933" TargetMode="External"/><Relationship Id="rId34" Type="http://schemas.openxmlformats.org/officeDocument/2006/relationships/hyperlink" Target="http://www.bav-astro.de/sfs/BAVM_link.php?BAVMnr=238" TargetMode="External"/><Relationship Id="rId42" Type="http://schemas.openxmlformats.org/officeDocument/2006/relationships/hyperlink" Target="http://vsolj.cetus-net.org/vsoljno56.pdf" TargetMode="External"/><Relationship Id="rId7" Type="http://schemas.openxmlformats.org/officeDocument/2006/relationships/hyperlink" Target="http://var.astro.cz/oejv/issues/oejv0074.pdf" TargetMode="External"/><Relationship Id="rId12" Type="http://schemas.openxmlformats.org/officeDocument/2006/relationships/hyperlink" Target="http://www.konkoly.hu/cgi-bin/IBVS?5835" TargetMode="External"/><Relationship Id="rId17" Type="http://schemas.openxmlformats.org/officeDocument/2006/relationships/hyperlink" Target="http://www.konkoly.hu/cgi-bin/IBVS?5898" TargetMode="External"/><Relationship Id="rId25" Type="http://schemas.openxmlformats.org/officeDocument/2006/relationships/hyperlink" Target="http://www.konkoly.hu/cgi-bin/IBVS?5894" TargetMode="External"/><Relationship Id="rId33" Type="http://schemas.openxmlformats.org/officeDocument/2006/relationships/hyperlink" Target="http://www.bav-astro.de/sfs/BAVM_link.php?BAVMnr=232" TargetMode="External"/><Relationship Id="rId38" Type="http://schemas.openxmlformats.org/officeDocument/2006/relationships/hyperlink" Target="http://vsolj.cetus-net.org/no42.pdf" TargetMode="External"/><Relationship Id="rId2" Type="http://schemas.openxmlformats.org/officeDocument/2006/relationships/hyperlink" Target="http://www.konkoly.hu/cgi-bin/IBVS?5594" TargetMode="External"/><Relationship Id="rId16" Type="http://schemas.openxmlformats.org/officeDocument/2006/relationships/hyperlink" Target="http://www.konkoly.hu/cgi-bin/IBVS?5835" TargetMode="External"/><Relationship Id="rId20" Type="http://schemas.openxmlformats.org/officeDocument/2006/relationships/hyperlink" Target="http://www.aavso.org/sites/default/files/jaavso/v36n2/186.pdf" TargetMode="External"/><Relationship Id="rId29" Type="http://schemas.openxmlformats.org/officeDocument/2006/relationships/hyperlink" Target="http://www.bav-astro.de/sfs/BAVM_link.php?BAVMnr=231" TargetMode="External"/><Relationship Id="rId41" Type="http://schemas.openxmlformats.org/officeDocument/2006/relationships/hyperlink" Target="http://var.astro.cz/oejv/issues/oejv0094.pdf" TargetMode="External"/><Relationship Id="rId1" Type="http://schemas.openxmlformats.org/officeDocument/2006/relationships/hyperlink" Target="http://var.astro.cz/oejv/issues/oejv0060.pdf" TargetMode="External"/><Relationship Id="rId6" Type="http://schemas.openxmlformats.org/officeDocument/2006/relationships/hyperlink" Target="http://var.astro.cz/oejv/issues/oejv0003.pdf" TargetMode="External"/><Relationship Id="rId11" Type="http://schemas.openxmlformats.org/officeDocument/2006/relationships/hyperlink" Target="http://www.konkoly.hu/cgi-bin/IBVS?5835" TargetMode="External"/><Relationship Id="rId24" Type="http://schemas.openxmlformats.org/officeDocument/2006/relationships/hyperlink" Target="http://www.konkoly.hu/cgi-bin/IBVS?5893" TargetMode="External"/><Relationship Id="rId32" Type="http://schemas.openxmlformats.org/officeDocument/2006/relationships/hyperlink" Target="http://var.astro.cz/oejv/issues/oejv0160.pdf" TargetMode="External"/><Relationship Id="rId37" Type="http://schemas.openxmlformats.org/officeDocument/2006/relationships/hyperlink" Target="http://vsolj.cetus-net.org/no42.pdf" TargetMode="External"/><Relationship Id="rId40" Type="http://schemas.openxmlformats.org/officeDocument/2006/relationships/hyperlink" Target="http://vsolj.cetus-net.org/no45.pdf" TargetMode="External"/><Relationship Id="rId5" Type="http://schemas.openxmlformats.org/officeDocument/2006/relationships/hyperlink" Target="http://www.konkoly.hu/cgi-bin/IBVS?5676" TargetMode="External"/><Relationship Id="rId15" Type="http://schemas.openxmlformats.org/officeDocument/2006/relationships/hyperlink" Target="http://var.astro.cz/oejv/issues/oejv0074.pdf" TargetMode="External"/><Relationship Id="rId23" Type="http://schemas.openxmlformats.org/officeDocument/2006/relationships/hyperlink" Target="http://www.konkoly.hu/cgi-bin/IBVS?5933" TargetMode="External"/><Relationship Id="rId28" Type="http://schemas.openxmlformats.org/officeDocument/2006/relationships/hyperlink" Target="http://www.konkoly.hu/cgi-bin/IBVS?5988" TargetMode="External"/><Relationship Id="rId36" Type="http://schemas.openxmlformats.org/officeDocument/2006/relationships/hyperlink" Target="http://var.astro.cz/oejv/issues/oejv0074.pdf" TargetMode="External"/><Relationship Id="rId10" Type="http://schemas.openxmlformats.org/officeDocument/2006/relationships/hyperlink" Target="http://www.konkoly.hu/cgi-bin/IBVS?5835" TargetMode="External"/><Relationship Id="rId19" Type="http://schemas.openxmlformats.org/officeDocument/2006/relationships/hyperlink" Target="http://www.bav-astro.de/sfs/BAVM_link.php?BAVMnr=209" TargetMode="External"/><Relationship Id="rId31" Type="http://schemas.openxmlformats.org/officeDocument/2006/relationships/hyperlink" Target="http://www.konkoly.hu/cgi-bin/IBVS?6029" TargetMode="External"/><Relationship Id="rId44" Type="http://schemas.openxmlformats.org/officeDocument/2006/relationships/hyperlink" Target="http://www.bav-astro.de/sfs/BAVM_link.php?BAVMnr=241" TargetMode="External"/><Relationship Id="rId4" Type="http://schemas.openxmlformats.org/officeDocument/2006/relationships/hyperlink" Target="http://var.astro.cz/oejv/issues/oejv0074.pdf" TargetMode="External"/><Relationship Id="rId9" Type="http://schemas.openxmlformats.org/officeDocument/2006/relationships/hyperlink" Target="http://www.konkoly.hu/cgi-bin/IBVS?5835" TargetMode="External"/><Relationship Id="rId14" Type="http://schemas.openxmlformats.org/officeDocument/2006/relationships/hyperlink" Target="http://var.astro.cz/oejv/issues/oejv0074.pdf" TargetMode="External"/><Relationship Id="rId22" Type="http://schemas.openxmlformats.org/officeDocument/2006/relationships/hyperlink" Target="http://www.konkoly.hu/cgi-bin/IBVS?5933" TargetMode="External"/><Relationship Id="rId27" Type="http://schemas.openxmlformats.org/officeDocument/2006/relationships/hyperlink" Target="http://www.konkoly.hu/cgi-bin/IBVS?5988" TargetMode="External"/><Relationship Id="rId30" Type="http://schemas.openxmlformats.org/officeDocument/2006/relationships/hyperlink" Target="http://www.konkoly.hu/cgi-bin/IBVS?5992" TargetMode="External"/><Relationship Id="rId35" Type="http://schemas.openxmlformats.org/officeDocument/2006/relationships/hyperlink" Target="http://vsolj.cetus-net.org/no47.pdf" TargetMode="External"/><Relationship Id="rId43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06"/>
  <sheetViews>
    <sheetView tabSelected="1" workbookViewId="0">
      <pane xSplit="14" ySplit="22" topLeftCell="O408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6.85546875" style="1" customWidth="1"/>
    <col min="2" max="2" width="5.140625" style="1" customWidth="1"/>
    <col min="3" max="3" width="12.85546875" style="1" customWidth="1"/>
    <col min="4" max="4" width="9.42578125" style="1" customWidth="1"/>
    <col min="5" max="5" width="11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3" t="s">
        <v>2</v>
      </c>
    </row>
    <row r="3" spans="1:6" x14ac:dyDescent="0.2">
      <c r="C3" s="4"/>
    </row>
    <row r="4" spans="1:6" x14ac:dyDescent="0.2">
      <c r="A4" s="5" t="s">
        <v>3</v>
      </c>
      <c r="C4" s="6">
        <v>34133.464</v>
      </c>
      <c r="D4" s="7">
        <v>0.87934745000000003</v>
      </c>
    </row>
    <row r="5" spans="1:6" x14ac:dyDescent="0.2">
      <c r="A5" s="8" t="s">
        <v>4</v>
      </c>
      <c r="B5"/>
      <c r="C5" s="9">
        <v>-9.5</v>
      </c>
      <c r="D5" t="s">
        <v>5</v>
      </c>
    </row>
    <row r="6" spans="1:6" x14ac:dyDescent="0.2">
      <c r="A6" s="5" t="s">
        <v>6</v>
      </c>
    </row>
    <row r="7" spans="1:6" x14ac:dyDescent="0.2">
      <c r="A7" s="1" t="s">
        <v>7</v>
      </c>
      <c r="C7" s="1">
        <f>+C4</f>
        <v>34133.464</v>
      </c>
      <c r="D7" s="1" t="s">
        <v>1206</v>
      </c>
    </row>
    <row r="8" spans="1:6" x14ac:dyDescent="0.2">
      <c r="A8" s="1" t="s">
        <v>8</v>
      </c>
      <c r="C8" s="1">
        <f>+D4</f>
        <v>0.87934745000000003</v>
      </c>
      <c r="D8" s="1" t="s">
        <v>1206</v>
      </c>
    </row>
    <row r="9" spans="1:6" x14ac:dyDescent="0.2">
      <c r="A9" s="10" t="s">
        <v>9</v>
      </c>
      <c r="B9" s="11">
        <v>387</v>
      </c>
      <c r="C9" s="12" t="str">
        <f>"F"&amp;B9</f>
        <v>F387</v>
      </c>
      <c r="D9" s="13" t="str">
        <f>"G"&amp;B9</f>
        <v>G387</v>
      </c>
    </row>
    <row r="10" spans="1:6" x14ac:dyDescent="0.2">
      <c r="A10"/>
      <c r="B10"/>
      <c r="C10" s="14" t="s">
        <v>10</v>
      </c>
      <c r="D10" s="14" t="s">
        <v>11</v>
      </c>
      <c r="E10"/>
    </row>
    <row r="11" spans="1:6" x14ac:dyDescent="0.2">
      <c r="A11" t="s">
        <v>12</v>
      </c>
      <c r="B11"/>
      <c r="C11" s="15">
        <f ca="1">INTERCEPT(INDIRECT($D$9):G985,INDIRECT($C$9):F985)</f>
        <v>-6.4421565059645386E-2</v>
      </c>
      <c r="D11" s="16"/>
      <c r="E11"/>
    </row>
    <row r="12" spans="1:6" x14ac:dyDescent="0.2">
      <c r="A12" t="s">
        <v>13</v>
      </c>
      <c r="B12"/>
      <c r="C12" s="15">
        <f ca="1">SLOPE(INDIRECT($D$9):G985,INDIRECT($C$9):F985)</f>
        <v>1.9280769648581495E-6</v>
      </c>
      <c r="D12" s="16"/>
      <c r="E12" s="82" t="s">
        <v>1204</v>
      </c>
      <c r="F12" s="83" t="s">
        <v>1205</v>
      </c>
    </row>
    <row r="13" spans="1:6" x14ac:dyDescent="0.2">
      <c r="A13" t="s">
        <v>14</v>
      </c>
      <c r="B13"/>
      <c r="C13" s="16" t="s">
        <v>15</v>
      </c>
      <c r="E13" s="84" t="s">
        <v>17</v>
      </c>
      <c r="F13" s="85">
        <v>1</v>
      </c>
    </row>
    <row r="14" spans="1:6" x14ac:dyDescent="0.2">
      <c r="A14"/>
      <c r="B14"/>
      <c r="C14"/>
      <c r="E14" s="84" t="s">
        <v>19</v>
      </c>
      <c r="F14" s="86">
        <f ca="1">NOW()+15018.5+$C$5/24</f>
        <v>60582.578554629625</v>
      </c>
    </row>
    <row r="15" spans="1:6" x14ac:dyDescent="0.2">
      <c r="A15" s="17" t="s">
        <v>16</v>
      </c>
      <c r="B15"/>
      <c r="C15" s="18">
        <f ca="1">(C7+C11)+(C8+C12)*INT(MAX(F21:F3526))</f>
        <v>60160.382470756944</v>
      </c>
      <c r="E15" s="84" t="s">
        <v>21</v>
      </c>
      <c r="F15" s="86">
        <f ca="1">ROUND(2*(F14-$C$7)/$C$8,0)/2+F13</f>
        <v>30079</v>
      </c>
    </row>
    <row r="16" spans="1:6" x14ac:dyDescent="0.2">
      <c r="A16" s="17" t="s">
        <v>18</v>
      </c>
      <c r="B16"/>
      <c r="C16" s="18">
        <f ca="1">+C8+C12</f>
        <v>0.87934937807696489</v>
      </c>
      <c r="E16" s="84" t="s">
        <v>23</v>
      </c>
      <c r="F16" s="87">
        <f ca="1">ROUND(2*(F14-$C$15)/$C$16,0)/2+F13</f>
        <v>481</v>
      </c>
    </row>
    <row r="17" spans="1:21" x14ac:dyDescent="0.2">
      <c r="A17" s="10" t="s">
        <v>20</v>
      </c>
      <c r="B17"/>
      <c r="C17">
        <f>COUNT(C21:C2184)</f>
        <v>403</v>
      </c>
      <c r="E17" s="84" t="s">
        <v>1201</v>
      </c>
      <c r="F17" s="88">
        <f ca="1">+$C$15+$C$16*$F$16-15018.5-$C$5/24</f>
        <v>45565.245354945298</v>
      </c>
    </row>
    <row r="18" spans="1:21" x14ac:dyDescent="0.2">
      <c r="A18" s="17" t="s">
        <v>22</v>
      </c>
      <c r="B18"/>
      <c r="C18" s="19">
        <f ca="1">+C15</f>
        <v>60160.382470756944</v>
      </c>
      <c r="D18" s="20">
        <f ca="1">+C16</f>
        <v>0.87934937807696489</v>
      </c>
      <c r="E18" s="90" t="s">
        <v>1202</v>
      </c>
      <c r="F18" s="89">
        <f ca="1">+($C$15+$C$16*$F$16)-($C$16/2)-15018.5-$C$5/24</f>
        <v>45564.805680256257</v>
      </c>
    </row>
    <row r="20" spans="1:21" x14ac:dyDescent="0.2">
      <c r="A20" s="14" t="s">
        <v>24</v>
      </c>
      <c r="B20" s="14" t="s">
        <v>25</v>
      </c>
      <c r="C20" s="14" t="s">
        <v>26</v>
      </c>
      <c r="D20" s="14" t="s">
        <v>27</v>
      </c>
      <c r="E20" s="14" t="s">
        <v>28</v>
      </c>
      <c r="F20" s="14" t="s">
        <v>29</v>
      </c>
      <c r="G20" s="14" t="s">
        <v>30</v>
      </c>
      <c r="H20" s="21" t="s">
        <v>31</v>
      </c>
      <c r="I20" s="21" t="s">
        <v>32</v>
      </c>
      <c r="J20" s="21" t="s">
        <v>33</v>
      </c>
      <c r="K20" s="21" t="s">
        <v>34</v>
      </c>
      <c r="L20" s="21" t="s">
        <v>1203</v>
      </c>
      <c r="M20" s="21" t="s">
        <v>35</v>
      </c>
      <c r="N20" s="21" t="s">
        <v>36</v>
      </c>
      <c r="O20" s="21" t="s">
        <v>37</v>
      </c>
      <c r="P20" s="21" t="s">
        <v>38</v>
      </c>
      <c r="Q20" s="14" t="s">
        <v>39</v>
      </c>
      <c r="U20" s="94" t="s">
        <v>1208</v>
      </c>
    </row>
    <row r="21" spans="1:21" x14ac:dyDescent="0.2">
      <c r="A21" s="22" t="s">
        <v>40</v>
      </c>
      <c r="B21" s="23" t="s">
        <v>41</v>
      </c>
      <c r="C21" s="24">
        <v>26057.556</v>
      </c>
      <c r="D21" s="25"/>
      <c r="E21" s="26">
        <f t="shared" ref="E21:E84" si="0">+(C21-C$7)/C$8</f>
        <v>-9183.9784149030038</v>
      </c>
      <c r="F21" s="1">
        <f t="shared" ref="F21:F84" si="1">ROUND(2*E21,0)/2</f>
        <v>-9184</v>
      </c>
      <c r="G21" s="1">
        <f t="shared" ref="G21:G52" si="2">+C21-(C$7+F21*C$8)</f>
        <v>1.898079999955371E-2</v>
      </c>
      <c r="H21" s="1">
        <f t="shared" ref="H21:H52" si="3">+G21</f>
        <v>1.898079999955371E-2</v>
      </c>
      <c r="O21" s="1">
        <f t="shared" ref="O21:O84" ca="1" si="4">+C$11+C$12*$F21</f>
        <v>-8.2129023904902634E-2</v>
      </c>
      <c r="Q21" s="75">
        <f t="shared" ref="Q21:Q84" si="5">+C21-15018.5</f>
        <v>11039.056</v>
      </c>
    </row>
    <row r="22" spans="1:21" x14ac:dyDescent="0.2">
      <c r="A22" s="22" t="s">
        <v>40</v>
      </c>
      <c r="B22" s="23" t="s">
        <v>41</v>
      </c>
      <c r="C22" s="24">
        <v>27521.633999999998</v>
      </c>
      <c r="D22" s="25"/>
      <c r="E22" s="26">
        <f t="shared" si="0"/>
        <v>-7519.0187905815856</v>
      </c>
      <c r="F22" s="1">
        <f t="shared" si="1"/>
        <v>-7519</v>
      </c>
      <c r="G22" s="1">
        <f t="shared" si="2"/>
        <v>-1.6523450001841411E-2</v>
      </c>
      <c r="H22" s="1">
        <f t="shared" si="3"/>
        <v>-1.6523450001841411E-2</v>
      </c>
      <c r="O22" s="1">
        <f t="shared" ca="1" si="4"/>
        <v>-7.8918775758413814E-2</v>
      </c>
      <c r="Q22" s="75">
        <f t="shared" si="5"/>
        <v>12503.133999999998</v>
      </c>
    </row>
    <row r="23" spans="1:21" x14ac:dyDescent="0.2">
      <c r="A23" s="22" t="s">
        <v>40</v>
      </c>
      <c r="B23" s="23" t="s">
        <v>41</v>
      </c>
      <c r="C23" s="24">
        <v>27536.596000000001</v>
      </c>
      <c r="D23" s="25"/>
      <c r="E23" s="26">
        <f t="shared" si="0"/>
        <v>-7502.0039007334344</v>
      </c>
      <c r="F23" s="1">
        <f t="shared" si="1"/>
        <v>-7502</v>
      </c>
      <c r="G23" s="1">
        <f t="shared" si="2"/>
        <v>-3.4300999977858737E-3</v>
      </c>
      <c r="H23" s="1">
        <f t="shared" si="3"/>
        <v>-3.4300999977858737E-3</v>
      </c>
      <c r="O23" s="1">
        <f t="shared" ca="1" si="4"/>
        <v>-7.8885998450011222E-2</v>
      </c>
      <c r="Q23" s="75">
        <f t="shared" si="5"/>
        <v>12518.096000000001</v>
      </c>
    </row>
    <row r="24" spans="1:21" x14ac:dyDescent="0.2">
      <c r="A24" s="22" t="s">
        <v>40</v>
      </c>
      <c r="B24" s="23" t="s">
        <v>41</v>
      </c>
      <c r="C24" s="24">
        <v>27625.422999999999</v>
      </c>
      <c r="D24" s="25"/>
      <c r="E24" s="26">
        <f t="shared" si="0"/>
        <v>-7400.989222178333</v>
      </c>
      <c r="F24" s="1">
        <f t="shared" si="1"/>
        <v>-7401</v>
      </c>
      <c r="G24" s="1">
        <f t="shared" si="2"/>
        <v>9.4774499993945938E-3</v>
      </c>
      <c r="H24" s="1">
        <f t="shared" si="3"/>
        <v>9.4774499993945938E-3</v>
      </c>
      <c r="O24" s="1">
        <f t="shared" ca="1" si="4"/>
        <v>-7.8691262676560556E-2</v>
      </c>
      <c r="Q24" s="75">
        <f t="shared" si="5"/>
        <v>12606.922999999999</v>
      </c>
    </row>
    <row r="25" spans="1:21" x14ac:dyDescent="0.2">
      <c r="A25" s="22" t="s">
        <v>40</v>
      </c>
      <c r="B25" s="23" t="s">
        <v>41</v>
      </c>
      <c r="C25" s="24">
        <v>27871.617999999999</v>
      </c>
      <c r="D25" s="25"/>
      <c r="E25" s="26">
        <f t="shared" si="0"/>
        <v>-7121.01456597162</v>
      </c>
      <c r="F25" s="1">
        <f t="shared" si="1"/>
        <v>-7121</v>
      </c>
      <c r="G25" s="1">
        <f t="shared" si="2"/>
        <v>-1.2808550000045216E-2</v>
      </c>
      <c r="H25" s="1">
        <f t="shared" si="3"/>
        <v>-1.2808550000045216E-2</v>
      </c>
      <c r="O25" s="1">
        <f t="shared" ca="1" si="4"/>
        <v>-7.8151401126400274E-2</v>
      </c>
      <c r="Q25" s="75">
        <f t="shared" si="5"/>
        <v>12853.117999999999</v>
      </c>
    </row>
    <row r="26" spans="1:21" x14ac:dyDescent="0.2">
      <c r="A26" s="22" t="s">
        <v>40</v>
      </c>
      <c r="B26" s="23" t="s">
        <v>41</v>
      </c>
      <c r="C26" s="24">
        <v>27931.487000000001</v>
      </c>
      <c r="D26" s="25"/>
      <c r="E26" s="26">
        <f t="shared" si="0"/>
        <v>-7052.9311252338293</v>
      </c>
      <c r="F26" s="1">
        <f t="shared" si="1"/>
        <v>-7053</v>
      </c>
      <c r="G26" s="1">
        <f t="shared" si="2"/>
        <v>6.0564850002265302E-2</v>
      </c>
      <c r="H26" s="1">
        <f t="shared" si="3"/>
        <v>6.0564850002265302E-2</v>
      </c>
      <c r="O26" s="1">
        <f t="shared" ca="1" si="4"/>
        <v>-7.8020291892789917E-2</v>
      </c>
      <c r="Q26" s="75">
        <f t="shared" si="5"/>
        <v>12912.987000000001</v>
      </c>
    </row>
    <row r="27" spans="1:21" x14ac:dyDescent="0.2">
      <c r="A27" s="22" t="s">
        <v>42</v>
      </c>
      <c r="B27" s="23" t="s">
        <v>41</v>
      </c>
      <c r="C27" s="24">
        <v>27943.738000000001</v>
      </c>
      <c r="D27" s="25"/>
      <c r="E27" s="26">
        <f t="shared" si="0"/>
        <v>-7038.9992033296949</v>
      </c>
      <c r="F27" s="1">
        <f t="shared" si="1"/>
        <v>-7039</v>
      </c>
      <c r="G27" s="1">
        <f t="shared" si="2"/>
        <v>7.005500010563992E-4</v>
      </c>
      <c r="H27" s="1">
        <f t="shared" si="3"/>
        <v>7.005500010563992E-4</v>
      </c>
      <c r="O27" s="1">
        <f t="shared" ca="1" si="4"/>
        <v>-7.79932988152819E-2</v>
      </c>
      <c r="Q27" s="75">
        <f t="shared" si="5"/>
        <v>12925.238000000001</v>
      </c>
    </row>
    <row r="28" spans="1:21" x14ac:dyDescent="0.2">
      <c r="A28" s="22" t="s">
        <v>40</v>
      </c>
      <c r="B28" s="23" t="s">
        <v>41</v>
      </c>
      <c r="C28" s="24">
        <v>27960.419000000002</v>
      </c>
      <c r="D28" s="25"/>
      <c r="E28" s="26">
        <f t="shared" si="0"/>
        <v>-7020.0294547962785</v>
      </c>
      <c r="F28" s="1">
        <f t="shared" si="1"/>
        <v>-7020</v>
      </c>
      <c r="G28" s="1">
        <f t="shared" si="2"/>
        <v>-2.5900999997247709E-2</v>
      </c>
      <c r="H28" s="1">
        <f t="shared" si="3"/>
        <v>-2.5900999997247709E-2</v>
      </c>
      <c r="O28" s="1">
        <f t="shared" ca="1" si="4"/>
        <v>-7.7956665352949595E-2</v>
      </c>
      <c r="Q28" s="75">
        <f t="shared" si="5"/>
        <v>12941.919000000002</v>
      </c>
    </row>
    <row r="29" spans="1:21" x14ac:dyDescent="0.2">
      <c r="A29" s="22" t="s">
        <v>43</v>
      </c>
      <c r="B29" s="23" t="s">
        <v>41</v>
      </c>
      <c r="C29" s="24">
        <v>27984.195</v>
      </c>
      <c r="D29" s="25"/>
      <c r="E29" s="26">
        <f t="shared" si="0"/>
        <v>-6992.9912232076185</v>
      </c>
      <c r="F29" s="1">
        <f t="shared" si="1"/>
        <v>-6993</v>
      </c>
      <c r="G29" s="1">
        <f t="shared" si="2"/>
        <v>7.7178499996080063E-3</v>
      </c>
      <c r="H29" s="1">
        <f t="shared" si="3"/>
        <v>7.7178499996080063E-3</v>
      </c>
      <c r="O29" s="1">
        <f t="shared" ca="1" si="4"/>
        <v>-7.7904607274898424E-2</v>
      </c>
      <c r="Q29" s="75">
        <f t="shared" si="5"/>
        <v>12965.695</v>
      </c>
    </row>
    <row r="30" spans="1:21" x14ac:dyDescent="0.2">
      <c r="A30" s="22" t="s">
        <v>43</v>
      </c>
      <c r="B30" s="23" t="s">
        <v>41</v>
      </c>
      <c r="C30" s="24">
        <v>27990.338</v>
      </c>
      <c r="D30" s="25"/>
      <c r="E30" s="26">
        <f t="shared" si="0"/>
        <v>-6986.0053611345547</v>
      </c>
      <c r="F30" s="1">
        <f t="shared" si="1"/>
        <v>-6986</v>
      </c>
      <c r="G30" s="1">
        <f t="shared" si="2"/>
        <v>-4.7143000010692049E-3</v>
      </c>
      <c r="H30" s="1">
        <f t="shared" si="3"/>
        <v>-4.7143000010692049E-3</v>
      </c>
      <c r="O30" s="1">
        <f t="shared" ca="1" si="4"/>
        <v>-7.7891110736144423E-2</v>
      </c>
      <c r="Q30" s="75">
        <f t="shared" si="5"/>
        <v>12971.838</v>
      </c>
    </row>
    <row r="31" spans="1:21" x14ac:dyDescent="0.2">
      <c r="A31" s="22" t="s">
        <v>43</v>
      </c>
      <c r="B31" s="23" t="s">
        <v>41</v>
      </c>
      <c r="C31" s="24">
        <v>28005.295999999998</v>
      </c>
      <c r="D31" s="25"/>
      <c r="E31" s="26">
        <f t="shared" si="0"/>
        <v>-6968.9950201140646</v>
      </c>
      <c r="F31" s="1">
        <f t="shared" si="1"/>
        <v>-6969</v>
      </c>
      <c r="G31" s="1">
        <f t="shared" si="2"/>
        <v>4.3790499985334463E-3</v>
      </c>
      <c r="H31" s="1">
        <f t="shared" si="3"/>
        <v>4.3790499985334463E-3</v>
      </c>
      <c r="O31" s="1">
        <f t="shared" ca="1" si="4"/>
        <v>-7.785833342774183E-2</v>
      </c>
      <c r="Q31" s="75">
        <f t="shared" si="5"/>
        <v>12986.795999999998</v>
      </c>
    </row>
    <row r="32" spans="1:21" x14ac:dyDescent="0.2">
      <c r="A32" s="22" t="s">
        <v>43</v>
      </c>
      <c r="B32" s="23" t="s">
        <v>41</v>
      </c>
      <c r="C32" s="24">
        <v>28006.173999999999</v>
      </c>
      <c r="D32" s="25"/>
      <c r="E32" s="26">
        <f t="shared" si="0"/>
        <v>-6967.9965524435202</v>
      </c>
      <c r="F32" s="1">
        <f t="shared" si="1"/>
        <v>-6968</v>
      </c>
      <c r="G32" s="1">
        <f t="shared" si="2"/>
        <v>3.0315999974845909E-3</v>
      </c>
      <c r="H32" s="1">
        <f t="shared" si="3"/>
        <v>3.0315999974845909E-3</v>
      </c>
      <c r="O32" s="1">
        <f t="shared" ca="1" si="4"/>
        <v>-7.7856405350776967E-2</v>
      </c>
      <c r="Q32" s="75">
        <f t="shared" si="5"/>
        <v>12987.673999999999</v>
      </c>
    </row>
    <row r="33" spans="1:17" x14ac:dyDescent="0.2">
      <c r="A33" s="22" t="s">
        <v>40</v>
      </c>
      <c r="B33" s="23" t="s">
        <v>41</v>
      </c>
      <c r="C33" s="24">
        <v>28019.39</v>
      </c>
      <c r="D33" s="25"/>
      <c r="E33" s="26">
        <f t="shared" si="0"/>
        <v>-6952.9672258673181</v>
      </c>
      <c r="F33" s="1">
        <f t="shared" si="1"/>
        <v>-6953</v>
      </c>
      <c r="G33" s="1">
        <f t="shared" si="2"/>
        <v>2.881984999839915E-2</v>
      </c>
      <c r="H33" s="1">
        <f t="shared" si="3"/>
        <v>2.881984999839915E-2</v>
      </c>
      <c r="O33" s="1">
        <f t="shared" ca="1" si="4"/>
        <v>-7.78274841963041E-2</v>
      </c>
      <c r="Q33" s="75">
        <f t="shared" si="5"/>
        <v>13000.89</v>
      </c>
    </row>
    <row r="34" spans="1:17" x14ac:dyDescent="0.2">
      <c r="A34" s="22" t="s">
        <v>40</v>
      </c>
      <c r="B34" s="23" t="s">
        <v>41</v>
      </c>
      <c r="C34" s="24">
        <v>28041.344000000001</v>
      </c>
      <c r="D34" s="25"/>
      <c r="E34" s="26">
        <f t="shared" si="0"/>
        <v>-6928.0009852760686</v>
      </c>
      <c r="F34" s="1">
        <f t="shared" si="1"/>
        <v>-6928</v>
      </c>
      <c r="G34" s="1">
        <f t="shared" si="2"/>
        <v>-8.6639999790349975E-4</v>
      </c>
      <c r="H34" s="1">
        <f t="shared" si="3"/>
        <v>-8.6639999790349975E-4</v>
      </c>
      <c r="O34" s="1">
        <f t="shared" ca="1" si="4"/>
        <v>-7.7779282272182643E-2</v>
      </c>
      <c r="Q34" s="75">
        <f t="shared" si="5"/>
        <v>13022.844000000001</v>
      </c>
    </row>
    <row r="35" spans="1:17" x14ac:dyDescent="0.2">
      <c r="A35" s="22" t="s">
        <v>40</v>
      </c>
      <c r="B35" s="23" t="s">
        <v>41</v>
      </c>
      <c r="C35" s="24">
        <v>28228.631000000001</v>
      </c>
      <c r="D35" s="25"/>
      <c r="E35" s="26">
        <f t="shared" si="0"/>
        <v>-6715.0169139627333</v>
      </c>
      <c r="F35" s="1">
        <f t="shared" si="1"/>
        <v>-6715</v>
      </c>
      <c r="G35" s="1">
        <f t="shared" si="2"/>
        <v>-1.4873249998345273E-2</v>
      </c>
      <c r="H35" s="1">
        <f t="shared" si="3"/>
        <v>-1.4873249998345273E-2</v>
      </c>
      <c r="O35" s="1">
        <f t="shared" ca="1" si="4"/>
        <v>-7.7368601878667856E-2</v>
      </c>
      <c r="Q35" s="75">
        <f t="shared" si="5"/>
        <v>13210.131000000001</v>
      </c>
    </row>
    <row r="36" spans="1:17" x14ac:dyDescent="0.2">
      <c r="A36" s="22" t="s">
        <v>40</v>
      </c>
      <c r="B36" s="23" t="s">
        <v>41</v>
      </c>
      <c r="C36" s="24">
        <v>28250.628000000001</v>
      </c>
      <c r="D36" s="25"/>
      <c r="E36" s="26">
        <f t="shared" si="0"/>
        <v>-6690.0017734741814</v>
      </c>
      <c r="F36" s="1">
        <f t="shared" si="1"/>
        <v>-6690</v>
      </c>
      <c r="G36" s="1">
        <f t="shared" si="2"/>
        <v>-1.5595000004395843E-3</v>
      </c>
      <c r="H36" s="1">
        <f t="shared" si="3"/>
        <v>-1.5595000004395843E-3</v>
      </c>
      <c r="O36" s="1">
        <f t="shared" ca="1" si="4"/>
        <v>-7.7320399954546412E-2</v>
      </c>
      <c r="Q36" s="75">
        <f t="shared" si="5"/>
        <v>13232.128000000001</v>
      </c>
    </row>
    <row r="37" spans="1:17" x14ac:dyDescent="0.2">
      <c r="A37" s="22" t="s">
        <v>43</v>
      </c>
      <c r="B37" s="23" t="s">
        <v>41</v>
      </c>
      <c r="C37" s="24">
        <v>28274.375</v>
      </c>
      <c r="D37" s="25"/>
      <c r="E37" s="26">
        <f t="shared" si="0"/>
        <v>-6662.9965208860276</v>
      </c>
      <c r="F37" s="1">
        <f t="shared" si="1"/>
        <v>-6663</v>
      </c>
      <c r="G37" s="1">
        <f t="shared" si="2"/>
        <v>3.0593500014219899E-3</v>
      </c>
      <c r="H37" s="1">
        <f t="shared" si="3"/>
        <v>3.0593500014219899E-3</v>
      </c>
      <c r="O37" s="1">
        <f t="shared" ca="1" si="4"/>
        <v>-7.7268341876495242E-2</v>
      </c>
      <c r="Q37" s="75">
        <f t="shared" si="5"/>
        <v>13255.875</v>
      </c>
    </row>
    <row r="38" spans="1:17" x14ac:dyDescent="0.2">
      <c r="A38" s="22" t="s">
        <v>43</v>
      </c>
      <c r="B38" s="23" t="s">
        <v>41</v>
      </c>
      <c r="C38" s="24">
        <v>28275.252</v>
      </c>
      <c r="D38" s="25"/>
      <c r="E38" s="26">
        <f t="shared" si="0"/>
        <v>-6661.9991904223971</v>
      </c>
      <c r="F38" s="1">
        <f t="shared" si="1"/>
        <v>-6662</v>
      </c>
      <c r="G38" s="1">
        <f t="shared" si="2"/>
        <v>7.1190000016940758E-4</v>
      </c>
      <c r="H38" s="1">
        <f t="shared" si="3"/>
        <v>7.1190000016940758E-4</v>
      </c>
      <c r="O38" s="1">
        <f t="shared" ca="1" si="4"/>
        <v>-7.7266413799530378E-2</v>
      </c>
      <c r="Q38" s="75">
        <f t="shared" si="5"/>
        <v>13256.752</v>
      </c>
    </row>
    <row r="39" spans="1:17" x14ac:dyDescent="0.2">
      <c r="A39" s="22" t="s">
        <v>42</v>
      </c>
      <c r="B39" s="23" t="s">
        <v>41</v>
      </c>
      <c r="C39" s="24">
        <v>28289.322</v>
      </c>
      <c r="D39" s="25"/>
      <c r="E39" s="26">
        <f t="shared" si="0"/>
        <v>-6645.9986891415901</v>
      </c>
      <c r="F39" s="1">
        <f t="shared" si="1"/>
        <v>-6646</v>
      </c>
      <c r="G39" s="1">
        <f t="shared" si="2"/>
        <v>1.152700002421625E-3</v>
      </c>
      <c r="H39" s="1">
        <f t="shared" si="3"/>
        <v>1.152700002421625E-3</v>
      </c>
      <c r="O39" s="1">
        <f t="shared" ca="1" si="4"/>
        <v>-7.7235564568092649E-2</v>
      </c>
      <c r="Q39" s="75">
        <f t="shared" si="5"/>
        <v>13270.822</v>
      </c>
    </row>
    <row r="40" spans="1:17" x14ac:dyDescent="0.2">
      <c r="A40" s="22" t="s">
        <v>40</v>
      </c>
      <c r="B40" s="23" t="s">
        <v>41</v>
      </c>
      <c r="C40" s="24">
        <v>28310.416000000001</v>
      </c>
      <c r="D40" s="25"/>
      <c r="E40" s="26">
        <f t="shared" si="0"/>
        <v>-6622.0104464964315</v>
      </c>
      <c r="F40" s="1">
        <f t="shared" si="1"/>
        <v>-6622</v>
      </c>
      <c r="G40" s="1">
        <f t="shared" si="2"/>
        <v>-9.1861000000790227E-3</v>
      </c>
      <c r="H40" s="1">
        <f t="shared" si="3"/>
        <v>-9.1861000000790227E-3</v>
      </c>
      <c r="O40" s="1">
        <f t="shared" ca="1" si="4"/>
        <v>-7.7189290720936055E-2</v>
      </c>
      <c r="Q40" s="75">
        <f t="shared" si="5"/>
        <v>13291.916000000001</v>
      </c>
    </row>
    <row r="41" spans="1:17" x14ac:dyDescent="0.2">
      <c r="A41" s="22" t="s">
        <v>40</v>
      </c>
      <c r="B41" s="23" t="s">
        <v>41</v>
      </c>
      <c r="C41" s="24">
        <v>28317.469000000001</v>
      </c>
      <c r="D41" s="25"/>
      <c r="E41" s="26">
        <f t="shared" si="0"/>
        <v>-6613.9897261315746</v>
      </c>
      <c r="F41" s="1">
        <f t="shared" si="1"/>
        <v>-6614</v>
      </c>
      <c r="G41" s="1">
        <f t="shared" si="2"/>
        <v>9.0343000010761898E-3</v>
      </c>
      <c r="H41" s="1">
        <f t="shared" si="3"/>
        <v>9.0343000010761898E-3</v>
      </c>
      <c r="O41" s="1">
        <f t="shared" ca="1" si="4"/>
        <v>-7.717386610521719E-2</v>
      </c>
      <c r="Q41" s="75">
        <f t="shared" si="5"/>
        <v>13298.969000000001</v>
      </c>
    </row>
    <row r="42" spans="1:17" x14ac:dyDescent="0.2">
      <c r="A42" s="22" t="s">
        <v>40</v>
      </c>
      <c r="B42" s="23" t="s">
        <v>41</v>
      </c>
      <c r="C42" s="24">
        <v>28339.445</v>
      </c>
      <c r="D42" s="25"/>
      <c r="E42" s="26">
        <f t="shared" si="0"/>
        <v>-6588.9984669882197</v>
      </c>
      <c r="F42" s="1">
        <f t="shared" si="1"/>
        <v>-6589</v>
      </c>
      <c r="G42" s="1">
        <f t="shared" si="2"/>
        <v>1.3480499983415939E-3</v>
      </c>
      <c r="H42" s="1">
        <f t="shared" si="3"/>
        <v>1.3480499983415939E-3</v>
      </c>
      <c r="O42" s="1">
        <f t="shared" ca="1" si="4"/>
        <v>-7.7125664181095732E-2</v>
      </c>
      <c r="Q42" s="75">
        <f t="shared" si="5"/>
        <v>13320.945</v>
      </c>
    </row>
    <row r="43" spans="1:17" x14ac:dyDescent="0.2">
      <c r="A43" s="22" t="s">
        <v>42</v>
      </c>
      <c r="B43" s="23" t="s">
        <v>41</v>
      </c>
      <c r="C43" s="24">
        <v>29084.251</v>
      </c>
      <c r="D43" s="25"/>
      <c r="E43" s="26">
        <f t="shared" si="0"/>
        <v>-5741.9999341557195</v>
      </c>
      <c r="F43" s="1">
        <f t="shared" si="1"/>
        <v>-5742</v>
      </c>
      <c r="G43" s="1">
        <f t="shared" si="2"/>
        <v>5.7900000683730468E-5</v>
      </c>
      <c r="H43" s="1">
        <f t="shared" si="3"/>
        <v>5.7900000683730468E-5</v>
      </c>
      <c r="O43" s="1">
        <f t="shared" ca="1" si="4"/>
        <v>-7.5492582991860874E-2</v>
      </c>
      <c r="Q43" s="75">
        <f t="shared" si="5"/>
        <v>14065.751</v>
      </c>
    </row>
    <row r="44" spans="1:17" x14ac:dyDescent="0.2">
      <c r="A44" s="22" t="s">
        <v>42</v>
      </c>
      <c r="B44" s="23" t="s">
        <v>41</v>
      </c>
      <c r="C44" s="24">
        <v>29383.223999999998</v>
      </c>
      <c r="D44" s="25"/>
      <c r="E44" s="26">
        <f t="shared" si="0"/>
        <v>-5402.0057714388113</v>
      </c>
      <c r="F44" s="1">
        <f t="shared" si="1"/>
        <v>-5402</v>
      </c>
      <c r="G44" s="1">
        <f t="shared" si="2"/>
        <v>-5.0751000017044134E-3</v>
      </c>
      <c r="H44" s="1">
        <f t="shared" si="3"/>
        <v>-5.0751000017044134E-3</v>
      </c>
      <c r="O44" s="1">
        <f t="shared" ca="1" si="4"/>
        <v>-7.4837036823809114E-2</v>
      </c>
      <c r="Q44" s="75">
        <f t="shared" si="5"/>
        <v>14364.723999999998</v>
      </c>
    </row>
    <row r="45" spans="1:17" x14ac:dyDescent="0.2">
      <c r="A45" s="22" t="s">
        <v>42</v>
      </c>
      <c r="B45" s="23" t="s">
        <v>41</v>
      </c>
      <c r="C45" s="24">
        <v>30557.151999999998</v>
      </c>
      <c r="D45" s="25"/>
      <c r="E45" s="26">
        <f t="shared" si="0"/>
        <v>-4067.0067332315589</v>
      </c>
      <c r="F45" s="1">
        <f t="shared" si="1"/>
        <v>-4067</v>
      </c>
      <c r="G45" s="1">
        <f t="shared" si="2"/>
        <v>-5.9208500024396926E-3</v>
      </c>
      <c r="H45" s="1">
        <f t="shared" si="3"/>
        <v>-5.9208500024396926E-3</v>
      </c>
      <c r="O45" s="1">
        <f t="shared" ca="1" si="4"/>
        <v>-7.2263054075723476E-2</v>
      </c>
      <c r="Q45" s="75">
        <f t="shared" si="5"/>
        <v>15538.651999999998</v>
      </c>
    </row>
    <row r="46" spans="1:17" x14ac:dyDescent="0.2">
      <c r="A46" s="22" t="s">
        <v>44</v>
      </c>
      <c r="B46" s="23" t="s">
        <v>41</v>
      </c>
      <c r="C46" s="24">
        <v>31242.167000000001</v>
      </c>
      <c r="D46" s="25"/>
      <c r="E46" s="26">
        <f t="shared" si="0"/>
        <v>-3288.0029389975471</v>
      </c>
      <c r="F46" s="1">
        <f t="shared" si="1"/>
        <v>-3288</v>
      </c>
      <c r="G46" s="1">
        <f t="shared" si="2"/>
        <v>-2.5843999974313192E-3</v>
      </c>
      <c r="H46" s="1">
        <f t="shared" si="3"/>
        <v>-2.5843999974313192E-3</v>
      </c>
      <c r="O46" s="1">
        <f t="shared" ca="1" si="4"/>
        <v>-7.0761082120098975E-2</v>
      </c>
      <c r="Q46" s="75">
        <f t="shared" si="5"/>
        <v>16223.667000000001</v>
      </c>
    </row>
    <row r="47" spans="1:17" x14ac:dyDescent="0.2">
      <c r="A47" s="22" t="s">
        <v>45</v>
      </c>
      <c r="B47" s="23" t="s">
        <v>41</v>
      </c>
      <c r="C47" s="24">
        <v>31262.39</v>
      </c>
      <c r="D47" s="25"/>
      <c r="E47" s="26">
        <f t="shared" si="0"/>
        <v>-3265.0052035745375</v>
      </c>
      <c r="F47" s="1">
        <f t="shared" si="1"/>
        <v>-3265</v>
      </c>
      <c r="G47" s="1">
        <f t="shared" si="2"/>
        <v>-4.5757500010950025E-3</v>
      </c>
      <c r="H47" s="1">
        <f t="shared" si="3"/>
        <v>-4.5757500010950025E-3</v>
      </c>
      <c r="O47" s="1">
        <f t="shared" ca="1" si="4"/>
        <v>-7.0716736349907244E-2</v>
      </c>
      <c r="Q47" s="75">
        <f t="shared" si="5"/>
        <v>16243.89</v>
      </c>
    </row>
    <row r="48" spans="1:17" x14ac:dyDescent="0.2">
      <c r="A48" s="22" t="s">
        <v>46</v>
      </c>
      <c r="B48" s="23" t="s">
        <v>41</v>
      </c>
      <c r="C48" s="24">
        <v>31270.306</v>
      </c>
      <c r="D48" s="25"/>
      <c r="E48" s="26">
        <f t="shared" si="0"/>
        <v>-3256.0030736428466</v>
      </c>
      <c r="F48" s="1">
        <f t="shared" si="1"/>
        <v>-3256</v>
      </c>
      <c r="G48" s="1">
        <f t="shared" si="2"/>
        <v>-2.7028000004065689E-3</v>
      </c>
      <c r="H48" s="1">
        <f t="shared" si="3"/>
        <v>-2.7028000004065689E-3</v>
      </c>
      <c r="O48" s="1">
        <f t="shared" ca="1" si="4"/>
        <v>-7.0699383657223516E-2</v>
      </c>
      <c r="Q48" s="75">
        <f t="shared" si="5"/>
        <v>16251.806</v>
      </c>
    </row>
    <row r="49" spans="1:17" x14ac:dyDescent="0.2">
      <c r="A49" s="22" t="s">
        <v>47</v>
      </c>
      <c r="B49" s="23" t="s">
        <v>41</v>
      </c>
      <c r="C49" s="24">
        <v>33426.468000000001</v>
      </c>
      <c r="D49" s="25"/>
      <c r="E49" s="26">
        <f t="shared" si="0"/>
        <v>-804.00073941193455</v>
      </c>
      <c r="F49" s="1">
        <f t="shared" si="1"/>
        <v>-804</v>
      </c>
      <c r="G49" s="1">
        <f t="shared" si="2"/>
        <v>-6.5019999601645395E-4</v>
      </c>
      <c r="H49" s="1">
        <f t="shared" si="3"/>
        <v>-6.5019999601645395E-4</v>
      </c>
      <c r="O49" s="1">
        <f t="shared" ca="1" si="4"/>
        <v>-6.5971738939391344E-2</v>
      </c>
      <c r="Q49" s="75">
        <f t="shared" si="5"/>
        <v>18407.968000000001</v>
      </c>
    </row>
    <row r="50" spans="1:17" x14ac:dyDescent="0.2">
      <c r="A50" s="22" t="s">
        <v>47</v>
      </c>
      <c r="B50" s="23" t="s">
        <v>41</v>
      </c>
      <c r="C50" s="24">
        <v>33440.540999999997</v>
      </c>
      <c r="D50" s="25"/>
      <c r="E50" s="26">
        <f t="shared" si="0"/>
        <v>-787.99682651038847</v>
      </c>
      <c r="F50" s="1">
        <f t="shared" si="1"/>
        <v>-788</v>
      </c>
      <c r="G50" s="1">
        <f t="shared" si="2"/>
        <v>2.7905999959330074E-3</v>
      </c>
      <c r="H50" s="1">
        <f t="shared" si="3"/>
        <v>2.7905999959330074E-3</v>
      </c>
      <c r="O50" s="1">
        <f t="shared" ca="1" si="4"/>
        <v>-6.5940889707953601E-2</v>
      </c>
      <c r="Q50" s="75">
        <f t="shared" si="5"/>
        <v>18422.040999999997</v>
      </c>
    </row>
    <row r="51" spans="1:17" x14ac:dyDescent="0.2">
      <c r="A51" s="22" t="s">
        <v>47</v>
      </c>
      <c r="B51" s="23" t="s">
        <v>41</v>
      </c>
      <c r="C51" s="24">
        <v>33448.449999999997</v>
      </c>
      <c r="D51" s="25"/>
      <c r="E51" s="26">
        <f t="shared" si="0"/>
        <v>-779.0026570270976</v>
      </c>
      <c r="F51" s="1">
        <f t="shared" si="1"/>
        <v>-779</v>
      </c>
      <c r="G51" s="1">
        <f t="shared" si="2"/>
        <v>-2.3364500011666678E-3</v>
      </c>
      <c r="H51" s="1">
        <f t="shared" si="3"/>
        <v>-2.3364500011666678E-3</v>
      </c>
      <c r="O51" s="1">
        <f t="shared" ca="1" si="4"/>
        <v>-6.5923537015269887E-2</v>
      </c>
      <c r="Q51" s="75">
        <f t="shared" si="5"/>
        <v>18429.949999999997</v>
      </c>
    </row>
    <row r="52" spans="1:17" x14ac:dyDescent="0.2">
      <c r="A52" s="22" t="s">
        <v>47</v>
      </c>
      <c r="B52" s="23" t="s">
        <v>41</v>
      </c>
      <c r="C52" s="24">
        <v>33739.514999999999</v>
      </c>
      <c r="D52" s="25"/>
      <c r="E52" s="26">
        <f t="shared" si="0"/>
        <v>-448.00152658656202</v>
      </c>
      <c r="F52" s="1">
        <f t="shared" si="1"/>
        <v>-448</v>
      </c>
      <c r="G52" s="1">
        <f t="shared" si="2"/>
        <v>-1.342399998975452E-3</v>
      </c>
      <c r="H52" s="1">
        <f t="shared" si="3"/>
        <v>-1.342399998975452E-3</v>
      </c>
      <c r="O52" s="1">
        <f t="shared" ca="1" si="4"/>
        <v>-6.5285343539901841E-2</v>
      </c>
      <c r="Q52" s="75">
        <f t="shared" si="5"/>
        <v>18721.014999999999</v>
      </c>
    </row>
    <row r="53" spans="1:17" x14ac:dyDescent="0.2">
      <c r="A53" s="22" t="s">
        <v>47</v>
      </c>
      <c r="B53" s="23" t="s">
        <v>41</v>
      </c>
      <c r="C53" s="24">
        <v>33762.383999999998</v>
      </c>
      <c r="D53" s="25"/>
      <c r="E53" s="26">
        <f t="shared" si="0"/>
        <v>-421.99474166895203</v>
      </c>
      <c r="F53" s="1">
        <f t="shared" si="1"/>
        <v>-422</v>
      </c>
      <c r="G53" s="1">
        <f t="shared" ref="G53:G84" si="6">+C53-(C$7+F53*C$8)</f>
        <v>4.6239000002969988E-3</v>
      </c>
      <c r="H53" s="1">
        <f t="shared" ref="H53:H71" si="7">+G53</f>
        <v>4.6239000002969988E-3</v>
      </c>
      <c r="O53" s="1">
        <f t="shared" ca="1" si="4"/>
        <v>-6.523521353881552E-2</v>
      </c>
      <c r="Q53" s="75">
        <f t="shared" si="5"/>
        <v>18743.883999999998</v>
      </c>
    </row>
    <row r="54" spans="1:17" x14ac:dyDescent="0.2">
      <c r="A54" s="22" t="s">
        <v>48</v>
      </c>
      <c r="B54" s="23" t="s">
        <v>41</v>
      </c>
      <c r="C54" s="24">
        <v>33798.421000000002</v>
      </c>
      <c r="D54" s="25"/>
      <c r="E54" s="26">
        <f t="shared" si="0"/>
        <v>-381.01321610700961</v>
      </c>
      <c r="F54" s="1">
        <f t="shared" si="1"/>
        <v>-381</v>
      </c>
      <c r="G54" s="1">
        <f t="shared" si="6"/>
        <v>-1.1621549994742963E-2</v>
      </c>
      <c r="H54" s="1">
        <f t="shared" si="7"/>
        <v>-1.1621549994742963E-2</v>
      </c>
      <c r="O54" s="1">
        <f t="shared" ca="1" si="4"/>
        <v>-6.5156162383256347E-2</v>
      </c>
      <c r="Q54" s="75">
        <f t="shared" si="5"/>
        <v>18779.921000000002</v>
      </c>
    </row>
    <row r="55" spans="1:17" x14ac:dyDescent="0.2">
      <c r="A55" s="22" t="s">
        <v>49</v>
      </c>
      <c r="B55" s="23" t="s">
        <v>41</v>
      </c>
      <c r="C55" s="24">
        <v>34133.461000000003</v>
      </c>
      <c r="D55" s="25"/>
      <c r="E55" s="26">
        <f t="shared" si="0"/>
        <v>-3.4116207387343894E-3</v>
      </c>
      <c r="F55" s="1">
        <f t="shared" si="1"/>
        <v>0</v>
      </c>
      <c r="G55" s="1">
        <f t="shared" si="6"/>
        <v>-2.9999999969732016E-3</v>
      </c>
      <c r="H55" s="1">
        <f t="shared" si="7"/>
        <v>-2.9999999969732016E-3</v>
      </c>
      <c r="O55" s="1">
        <f t="shared" ca="1" si="4"/>
        <v>-6.4421565059645386E-2</v>
      </c>
      <c r="Q55" s="75">
        <f t="shared" si="5"/>
        <v>19114.961000000003</v>
      </c>
    </row>
    <row r="56" spans="1:17" x14ac:dyDescent="0.2">
      <c r="A56" s="1" t="s">
        <v>50</v>
      </c>
      <c r="C56" s="25">
        <v>34133.464</v>
      </c>
      <c r="D56" s="25" t="s">
        <v>15</v>
      </c>
      <c r="E56" s="1">
        <f t="shared" si="0"/>
        <v>0</v>
      </c>
      <c r="F56" s="1">
        <f t="shared" si="1"/>
        <v>0</v>
      </c>
      <c r="G56" s="1">
        <f t="shared" si="6"/>
        <v>0</v>
      </c>
      <c r="H56" s="1">
        <f t="shared" si="7"/>
        <v>0</v>
      </c>
      <c r="O56" s="1">
        <f t="shared" ca="1" si="4"/>
        <v>-6.4421565059645386E-2</v>
      </c>
      <c r="Q56" s="75">
        <f t="shared" si="5"/>
        <v>19114.964</v>
      </c>
    </row>
    <row r="57" spans="1:17" x14ac:dyDescent="0.2">
      <c r="A57" s="22" t="s">
        <v>49</v>
      </c>
      <c r="B57" s="23" t="s">
        <v>41</v>
      </c>
      <c r="C57" s="24">
        <v>34177.430999999997</v>
      </c>
      <c r="D57" s="25"/>
      <c r="E57" s="26">
        <f t="shared" si="0"/>
        <v>49.999576390421005</v>
      </c>
      <c r="F57" s="1">
        <f t="shared" si="1"/>
        <v>50</v>
      </c>
      <c r="G57" s="1">
        <f t="shared" si="6"/>
        <v>-3.7250000605126843E-4</v>
      </c>
      <c r="H57" s="1">
        <f t="shared" si="7"/>
        <v>-3.7250000605126843E-4</v>
      </c>
      <c r="O57" s="1">
        <f t="shared" ca="1" si="4"/>
        <v>-6.4325161211402485E-2</v>
      </c>
      <c r="Q57" s="75">
        <f t="shared" si="5"/>
        <v>19158.930999999997</v>
      </c>
    </row>
    <row r="58" spans="1:17" x14ac:dyDescent="0.2">
      <c r="A58" s="22" t="s">
        <v>51</v>
      </c>
      <c r="B58" s="23" t="s">
        <v>41</v>
      </c>
      <c r="C58" s="24">
        <v>34490.481</v>
      </c>
      <c r="D58" s="25"/>
      <c r="E58" s="26">
        <f t="shared" si="0"/>
        <v>406.00220083654057</v>
      </c>
      <c r="F58" s="1">
        <f t="shared" si="1"/>
        <v>406</v>
      </c>
      <c r="G58" s="1">
        <f t="shared" si="6"/>
        <v>1.9353000025148503E-3</v>
      </c>
      <c r="H58" s="1">
        <f t="shared" si="7"/>
        <v>1.9353000025148503E-3</v>
      </c>
      <c r="O58" s="1">
        <f t="shared" ca="1" si="4"/>
        <v>-6.3638765811912981E-2</v>
      </c>
      <c r="Q58" s="75">
        <f t="shared" si="5"/>
        <v>19471.981</v>
      </c>
    </row>
    <row r="59" spans="1:17" x14ac:dyDescent="0.2">
      <c r="A59" s="22" t="s">
        <v>48</v>
      </c>
      <c r="B59" s="23" t="s">
        <v>41</v>
      </c>
      <c r="C59" s="24">
        <v>34490.482000000004</v>
      </c>
      <c r="D59" s="25"/>
      <c r="E59" s="26">
        <f t="shared" si="0"/>
        <v>406.003338043459</v>
      </c>
      <c r="F59" s="1">
        <f t="shared" si="1"/>
        <v>406</v>
      </c>
      <c r="G59" s="1">
        <f t="shared" si="6"/>
        <v>2.935300006356556E-3</v>
      </c>
      <c r="H59" s="1">
        <f t="shared" si="7"/>
        <v>2.935300006356556E-3</v>
      </c>
      <c r="O59" s="1">
        <f t="shared" ca="1" si="4"/>
        <v>-6.3638765811912981E-2</v>
      </c>
      <c r="Q59" s="75">
        <f t="shared" si="5"/>
        <v>19471.982000000004</v>
      </c>
    </row>
    <row r="60" spans="1:17" x14ac:dyDescent="0.2">
      <c r="A60" s="22" t="s">
        <v>52</v>
      </c>
      <c r="B60" s="23" t="s">
        <v>41</v>
      </c>
      <c r="C60" s="24">
        <v>34532.695</v>
      </c>
      <c r="D60" s="25"/>
      <c r="E60" s="26">
        <f t="shared" si="0"/>
        <v>454.00825350661989</v>
      </c>
      <c r="F60" s="1">
        <f t="shared" si="1"/>
        <v>454</v>
      </c>
      <c r="G60" s="1">
        <f t="shared" si="6"/>
        <v>7.2577000028104521E-3</v>
      </c>
      <c r="H60" s="1">
        <f t="shared" si="7"/>
        <v>7.2577000028104521E-3</v>
      </c>
      <c r="O60" s="1">
        <f t="shared" ca="1" si="4"/>
        <v>-6.3546218117599793E-2</v>
      </c>
      <c r="Q60" s="75">
        <f t="shared" si="5"/>
        <v>19514.195</v>
      </c>
    </row>
    <row r="61" spans="1:17" x14ac:dyDescent="0.2">
      <c r="A61" s="22" t="s">
        <v>51</v>
      </c>
      <c r="B61" s="23" t="s">
        <v>41</v>
      </c>
      <c r="C61" s="24">
        <v>34600.394999999997</v>
      </c>
      <c r="D61" s="25"/>
      <c r="E61" s="26">
        <f t="shared" si="0"/>
        <v>530.99716158839931</v>
      </c>
      <c r="F61" s="1">
        <f t="shared" si="1"/>
        <v>531</v>
      </c>
      <c r="G61" s="1">
        <f t="shared" si="6"/>
        <v>-2.4959500005934387E-3</v>
      </c>
      <c r="H61" s="1">
        <f t="shared" si="7"/>
        <v>-2.4959500005934387E-3</v>
      </c>
      <c r="O61" s="1">
        <f t="shared" ca="1" si="4"/>
        <v>-6.3397756191305707E-2</v>
      </c>
      <c r="Q61" s="75">
        <f t="shared" si="5"/>
        <v>19581.894999999997</v>
      </c>
    </row>
    <row r="62" spans="1:17" x14ac:dyDescent="0.2">
      <c r="A62" s="22" t="s">
        <v>53</v>
      </c>
      <c r="B62" s="23" t="s">
        <v>41</v>
      </c>
      <c r="C62" s="24">
        <v>34859.805999999997</v>
      </c>
      <c r="D62" s="25"/>
      <c r="E62" s="26">
        <f t="shared" si="0"/>
        <v>826.00114437131413</v>
      </c>
      <c r="F62" s="1">
        <f t="shared" si="1"/>
        <v>826</v>
      </c>
      <c r="G62" s="1">
        <f t="shared" si="6"/>
        <v>1.0062999936053529E-3</v>
      </c>
      <c r="H62" s="1">
        <f t="shared" si="7"/>
        <v>1.0062999936053529E-3</v>
      </c>
      <c r="O62" s="1">
        <f t="shared" ca="1" si="4"/>
        <v>-6.282897348667256E-2</v>
      </c>
      <c r="Q62" s="75">
        <f t="shared" si="5"/>
        <v>19841.305999999997</v>
      </c>
    </row>
    <row r="63" spans="1:17" x14ac:dyDescent="0.2">
      <c r="A63" s="22" t="s">
        <v>54</v>
      </c>
      <c r="B63" s="23" t="s">
        <v>41</v>
      </c>
      <c r="C63" s="24">
        <v>35219.468000000001</v>
      </c>
      <c r="D63" s="25"/>
      <c r="E63" s="26">
        <f t="shared" si="0"/>
        <v>1235.0112574955449</v>
      </c>
      <c r="F63" s="1">
        <f t="shared" si="1"/>
        <v>1235</v>
      </c>
      <c r="G63" s="1">
        <f t="shared" si="6"/>
        <v>9.8992499988526106E-3</v>
      </c>
      <c r="H63" s="1">
        <f t="shared" si="7"/>
        <v>9.8992499988526106E-3</v>
      </c>
      <c r="O63" s="1">
        <f t="shared" ca="1" si="4"/>
        <v>-6.2040390008045572E-2</v>
      </c>
      <c r="Q63" s="75">
        <f t="shared" si="5"/>
        <v>20200.968000000001</v>
      </c>
    </row>
    <row r="64" spans="1:17" x14ac:dyDescent="0.2">
      <c r="A64" s="22" t="s">
        <v>55</v>
      </c>
      <c r="B64" s="23" t="s">
        <v>41</v>
      </c>
      <c r="C64" s="24">
        <v>35553.61</v>
      </c>
      <c r="D64" s="25"/>
      <c r="E64" s="26">
        <f t="shared" si="0"/>
        <v>1614.9998501729897</v>
      </c>
      <c r="F64" s="1">
        <f t="shared" si="1"/>
        <v>1615</v>
      </c>
      <c r="G64" s="1">
        <f t="shared" si="6"/>
        <v>-1.3174999912735075E-4</v>
      </c>
      <c r="H64" s="1">
        <f t="shared" si="7"/>
        <v>-1.3174999912735075E-4</v>
      </c>
      <c r="O64" s="1">
        <f t="shared" ca="1" si="4"/>
        <v>-6.1307720761399474E-2</v>
      </c>
      <c r="Q64" s="75">
        <f t="shared" si="5"/>
        <v>20535.11</v>
      </c>
    </row>
    <row r="65" spans="1:32" x14ac:dyDescent="0.2">
      <c r="A65" s="22" t="s">
        <v>56</v>
      </c>
      <c r="B65" s="23" t="s">
        <v>41</v>
      </c>
      <c r="C65" s="24">
        <v>35599.328000000001</v>
      </c>
      <c r="D65" s="25"/>
      <c r="E65" s="26">
        <f t="shared" si="0"/>
        <v>1666.9906758699321</v>
      </c>
      <c r="F65" s="1">
        <f t="shared" si="1"/>
        <v>1667</v>
      </c>
      <c r="G65" s="1">
        <f t="shared" si="6"/>
        <v>-8.1991499973810278E-3</v>
      </c>
      <c r="H65" s="1">
        <f t="shared" si="7"/>
        <v>-8.1991499973810278E-3</v>
      </c>
      <c r="O65" s="1">
        <f t="shared" ca="1" si="4"/>
        <v>-6.1207460759226853E-2</v>
      </c>
      <c r="Q65" s="75">
        <f t="shared" si="5"/>
        <v>20580.828000000001</v>
      </c>
    </row>
    <row r="66" spans="1:32" x14ac:dyDescent="0.2">
      <c r="A66" s="22" t="s">
        <v>55</v>
      </c>
      <c r="B66" s="23" t="s">
        <v>41</v>
      </c>
      <c r="C66" s="24">
        <v>35932.605000000003</v>
      </c>
      <c r="D66" s="25"/>
      <c r="E66" s="26">
        <f t="shared" si="0"/>
        <v>2045.9955845667184</v>
      </c>
      <c r="F66" s="1">
        <f t="shared" si="1"/>
        <v>2046</v>
      </c>
      <c r="G66" s="1">
        <f t="shared" si="6"/>
        <v>-3.8826999953016639E-3</v>
      </c>
      <c r="H66" s="1">
        <f t="shared" si="7"/>
        <v>-3.8826999953016639E-3</v>
      </c>
      <c r="O66" s="1">
        <f t="shared" ca="1" si="4"/>
        <v>-6.0476719589545612E-2</v>
      </c>
      <c r="Q66" s="75">
        <f t="shared" si="5"/>
        <v>20914.105000000003</v>
      </c>
    </row>
    <row r="67" spans="1:32" x14ac:dyDescent="0.2">
      <c r="A67" s="22" t="s">
        <v>57</v>
      </c>
      <c r="B67" s="23" t="s">
        <v>41</v>
      </c>
      <c r="C67" s="24">
        <v>35962.512000000002</v>
      </c>
      <c r="D67" s="25"/>
      <c r="E67" s="26">
        <f t="shared" si="0"/>
        <v>2080.006031745475</v>
      </c>
      <c r="F67" s="1">
        <f t="shared" si="1"/>
        <v>2080</v>
      </c>
      <c r="G67" s="1">
        <f t="shared" si="6"/>
        <v>5.3040000057080761E-3</v>
      </c>
      <c r="H67" s="1">
        <f t="shared" si="7"/>
        <v>5.3040000057080761E-3</v>
      </c>
      <c r="O67" s="1">
        <f t="shared" ca="1" si="4"/>
        <v>-6.0411164972740433E-2</v>
      </c>
      <c r="Q67" s="75">
        <f t="shared" si="5"/>
        <v>20944.012000000002</v>
      </c>
    </row>
    <row r="68" spans="1:32" x14ac:dyDescent="0.2">
      <c r="A68" s="22" t="s">
        <v>55</v>
      </c>
      <c r="B68" s="23" t="s">
        <v>41</v>
      </c>
      <c r="C68" s="24">
        <v>36348.550999999999</v>
      </c>
      <c r="D68" s="25"/>
      <c r="E68" s="26">
        <f t="shared" si="0"/>
        <v>2519.0122516418278</v>
      </c>
      <c r="F68" s="1">
        <f t="shared" si="1"/>
        <v>2519</v>
      </c>
      <c r="G68" s="1">
        <f t="shared" si="6"/>
        <v>1.0773449997941498E-2</v>
      </c>
      <c r="H68" s="1">
        <f t="shared" si="7"/>
        <v>1.0773449997941498E-2</v>
      </c>
      <c r="O68" s="1">
        <f t="shared" ca="1" si="4"/>
        <v>-5.9564739185167706E-2</v>
      </c>
      <c r="Q68" s="75">
        <f t="shared" si="5"/>
        <v>21330.050999999999</v>
      </c>
    </row>
    <row r="69" spans="1:32" x14ac:dyDescent="0.2">
      <c r="A69" s="22" t="s">
        <v>58</v>
      </c>
      <c r="B69" s="23" t="s">
        <v>41</v>
      </c>
      <c r="C69" s="24">
        <v>36400.413999999997</v>
      </c>
      <c r="D69" s="25"/>
      <c r="E69" s="26">
        <f t="shared" si="0"/>
        <v>2577.9912138256577</v>
      </c>
      <c r="F69" s="1">
        <f t="shared" si="1"/>
        <v>2578</v>
      </c>
      <c r="G69" s="1">
        <f t="shared" si="6"/>
        <v>-7.7261000042199157E-3</v>
      </c>
      <c r="H69" s="1">
        <f t="shared" si="7"/>
        <v>-7.7261000042199157E-3</v>
      </c>
      <c r="O69" s="1">
        <f t="shared" ca="1" si="4"/>
        <v>-5.9450982644241077E-2</v>
      </c>
      <c r="Q69" s="75">
        <f t="shared" si="5"/>
        <v>21381.913999999997</v>
      </c>
    </row>
    <row r="70" spans="1:32" x14ac:dyDescent="0.2">
      <c r="A70" s="22" t="s">
        <v>57</v>
      </c>
      <c r="B70" s="23" t="s">
        <v>41</v>
      </c>
      <c r="C70" s="24">
        <v>36459.324999999997</v>
      </c>
      <c r="D70" s="25"/>
      <c r="E70" s="26">
        <f t="shared" si="0"/>
        <v>2644.9852103397775</v>
      </c>
      <c r="F70" s="1">
        <f t="shared" si="1"/>
        <v>2645</v>
      </c>
      <c r="G70" s="1">
        <f t="shared" si="6"/>
        <v>-1.3005250002606772E-2</v>
      </c>
      <c r="H70" s="1">
        <f t="shared" si="7"/>
        <v>-1.3005250002606772E-2</v>
      </c>
      <c r="O70" s="1">
        <f t="shared" ca="1" si="4"/>
        <v>-5.9321801487595582E-2</v>
      </c>
      <c r="Q70" s="75">
        <f t="shared" si="5"/>
        <v>21440.824999999997</v>
      </c>
    </row>
    <row r="71" spans="1:32" x14ac:dyDescent="0.2">
      <c r="A71" s="22" t="s">
        <v>57</v>
      </c>
      <c r="B71" s="23" t="s">
        <v>41</v>
      </c>
      <c r="C71" s="24">
        <v>36757.436000000002</v>
      </c>
      <c r="D71" s="25"/>
      <c r="E71" s="26">
        <f t="shared" si="0"/>
        <v>2983.9991006967739</v>
      </c>
      <c r="F71" s="1">
        <f t="shared" si="1"/>
        <v>2984</v>
      </c>
      <c r="G71" s="1">
        <f t="shared" si="6"/>
        <v>-7.907999970484525E-4</v>
      </c>
      <c r="H71" s="1">
        <f t="shared" si="7"/>
        <v>-7.907999970484525E-4</v>
      </c>
      <c r="O71" s="1">
        <f t="shared" ca="1" si="4"/>
        <v>-5.8668183396508665E-2</v>
      </c>
      <c r="Q71" s="75">
        <f t="shared" si="5"/>
        <v>21738.936000000002</v>
      </c>
    </row>
    <row r="72" spans="1:32" x14ac:dyDescent="0.2">
      <c r="A72" s="1" t="s">
        <v>59</v>
      </c>
      <c r="C72" s="25">
        <v>40430.47</v>
      </c>
      <c r="D72" s="25"/>
      <c r="E72" s="1">
        <f t="shared" si="0"/>
        <v>7160.9987610699291</v>
      </c>
      <c r="F72" s="1">
        <f t="shared" si="1"/>
        <v>7161</v>
      </c>
      <c r="G72" s="1">
        <f t="shared" si="6"/>
        <v>-1.0894500010181218E-3</v>
      </c>
      <c r="I72" s="1">
        <f t="shared" ref="I72:I103" si="8">+G72</f>
        <v>-1.0894500010181218E-3</v>
      </c>
      <c r="O72" s="1">
        <f t="shared" ca="1" si="4"/>
        <v>-5.0614605914296174E-2</v>
      </c>
      <c r="Q72" s="75">
        <f t="shared" si="5"/>
        <v>25411.97</v>
      </c>
      <c r="AB72" s="1">
        <v>9</v>
      </c>
      <c r="AD72" s="1" t="s">
        <v>60</v>
      </c>
      <c r="AF72" s="1" t="s">
        <v>61</v>
      </c>
    </row>
    <row r="73" spans="1:32" x14ac:dyDescent="0.2">
      <c r="A73" s="1" t="s">
        <v>62</v>
      </c>
      <c r="C73" s="25">
        <v>40438.379000000001</v>
      </c>
      <c r="D73" s="25"/>
      <c r="E73" s="1">
        <f t="shared" si="0"/>
        <v>7169.9929305532196</v>
      </c>
      <c r="F73" s="1">
        <f t="shared" si="1"/>
        <v>7170</v>
      </c>
      <c r="G73" s="1">
        <f t="shared" si="6"/>
        <v>-6.2164999981177971E-3</v>
      </c>
      <c r="I73" s="1">
        <f t="shared" si="8"/>
        <v>-6.2164999981177971E-3</v>
      </c>
      <c r="O73" s="1">
        <f t="shared" ca="1" si="4"/>
        <v>-5.0597253221612452E-2</v>
      </c>
      <c r="Q73" s="75">
        <f t="shared" si="5"/>
        <v>25419.879000000001</v>
      </c>
      <c r="AB73" s="1">
        <v>13</v>
      </c>
      <c r="AD73" s="1" t="s">
        <v>60</v>
      </c>
      <c r="AF73" s="1" t="s">
        <v>61</v>
      </c>
    </row>
    <row r="74" spans="1:32" x14ac:dyDescent="0.2">
      <c r="A74" s="1" t="s">
        <v>62</v>
      </c>
      <c r="C74" s="25">
        <v>40445.417000000001</v>
      </c>
      <c r="D74" s="25"/>
      <c r="E74" s="1">
        <f t="shared" si="0"/>
        <v>7177.9965928143656</v>
      </c>
      <c r="F74" s="1">
        <f t="shared" si="1"/>
        <v>7178</v>
      </c>
      <c r="G74" s="1">
        <f t="shared" si="6"/>
        <v>-2.9960999963805079E-3</v>
      </c>
      <c r="I74" s="1">
        <f t="shared" si="8"/>
        <v>-2.9960999963805079E-3</v>
      </c>
      <c r="O74" s="1">
        <f t="shared" ca="1" si="4"/>
        <v>-5.0581828605893588E-2</v>
      </c>
      <c r="Q74" s="75">
        <f t="shared" si="5"/>
        <v>25426.917000000001</v>
      </c>
      <c r="AB74" s="1">
        <v>13</v>
      </c>
      <c r="AD74" s="1" t="s">
        <v>60</v>
      </c>
      <c r="AF74" s="1" t="s">
        <v>61</v>
      </c>
    </row>
    <row r="75" spans="1:32" x14ac:dyDescent="0.2">
      <c r="A75" s="1" t="s">
        <v>62</v>
      </c>
      <c r="C75" s="25">
        <v>40504.332000000002</v>
      </c>
      <c r="D75" s="25"/>
      <c r="E75" s="1">
        <f t="shared" si="0"/>
        <v>7244.9951381561432</v>
      </c>
      <c r="F75" s="1">
        <f t="shared" si="1"/>
        <v>7245</v>
      </c>
      <c r="G75" s="1">
        <f t="shared" si="6"/>
        <v>-4.2752499939524569E-3</v>
      </c>
      <c r="I75" s="1">
        <f t="shared" si="8"/>
        <v>-4.2752499939524569E-3</v>
      </c>
      <c r="O75" s="1">
        <f t="shared" ca="1" si="4"/>
        <v>-5.0452647449248093E-2</v>
      </c>
      <c r="Q75" s="75">
        <f t="shared" si="5"/>
        <v>25485.832000000002</v>
      </c>
      <c r="AB75" s="1">
        <v>13</v>
      </c>
      <c r="AD75" s="1" t="s">
        <v>60</v>
      </c>
      <c r="AF75" s="1" t="s">
        <v>61</v>
      </c>
    </row>
    <row r="76" spans="1:32" x14ac:dyDescent="0.2">
      <c r="A76" s="1" t="s">
        <v>63</v>
      </c>
      <c r="C76" s="25">
        <v>40714.500999999997</v>
      </c>
      <c r="D76" s="25"/>
      <c r="E76" s="1">
        <f t="shared" si="0"/>
        <v>7484.0007780769665</v>
      </c>
      <c r="F76" s="1">
        <f t="shared" si="1"/>
        <v>7484</v>
      </c>
      <c r="G76" s="1">
        <f t="shared" si="6"/>
        <v>6.8419999297475442E-4</v>
      </c>
      <c r="I76" s="1">
        <f t="shared" si="8"/>
        <v>6.8419999297475442E-4</v>
      </c>
      <c r="O76" s="1">
        <f t="shared" ca="1" si="4"/>
        <v>-4.9991837054646993E-2</v>
      </c>
      <c r="Q76" s="75">
        <f t="shared" si="5"/>
        <v>25696.000999999997</v>
      </c>
      <c r="AB76" s="1">
        <v>6</v>
      </c>
      <c r="AD76" s="1" t="s">
        <v>60</v>
      </c>
      <c r="AF76" s="1" t="s">
        <v>61</v>
      </c>
    </row>
    <row r="77" spans="1:32" x14ac:dyDescent="0.2">
      <c r="A77" s="1" t="s">
        <v>63</v>
      </c>
      <c r="C77" s="25">
        <v>40715.375999999997</v>
      </c>
      <c r="D77" s="25"/>
      <c r="E77" s="1">
        <f t="shared" si="0"/>
        <v>7484.9958341267684</v>
      </c>
      <c r="F77" s="1">
        <f t="shared" si="1"/>
        <v>7485</v>
      </c>
      <c r="G77" s="1">
        <f t="shared" si="6"/>
        <v>-3.6632500050473027E-3</v>
      </c>
      <c r="I77" s="1">
        <f t="shared" si="8"/>
        <v>-3.6632500050473027E-3</v>
      </c>
      <c r="O77" s="1">
        <f t="shared" ca="1" si="4"/>
        <v>-4.9989908977682136E-2</v>
      </c>
      <c r="Q77" s="75">
        <f t="shared" si="5"/>
        <v>25696.875999999997</v>
      </c>
      <c r="AB77" s="1">
        <v>10</v>
      </c>
      <c r="AD77" s="1" t="s">
        <v>60</v>
      </c>
      <c r="AF77" s="1" t="s">
        <v>61</v>
      </c>
    </row>
    <row r="78" spans="1:32" x14ac:dyDescent="0.2">
      <c r="A78" s="1" t="s">
        <v>64</v>
      </c>
      <c r="C78" s="25">
        <v>40715.375999999997</v>
      </c>
      <c r="D78" s="25"/>
      <c r="E78" s="1">
        <f t="shared" si="0"/>
        <v>7484.9958341267684</v>
      </c>
      <c r="F78" s="1">
        <f t="shared" si="1"/>
        <v>7485</v>
      </c>
      <c r="G78" s="1">
        <f t="shared" si="6"/>
        <v>-3.6632500050473027E-3</v>
      </c>
      <c r="I78" s="1">
        <f t="shared" si="8"/>
        <v>-3.6632500050473027E-3</v>
      </c>
      <c r="O78" s="1">
        <f t="shared" ca="1" si="4"/>
        <v>-4.9989908977682136E-2</v>
      </c>
      <c r="Q78" s="75">
        <f t="shared" si="5"/>
        <v>25696.875999999997</v>
      </c>
      <c r="AA78" s="1" t="s">
        <v>65</v>
      </c>
      <c r="AF78" s="1" t="s">
        <v>66</v>
      </c>
    </row>
    <row r="79" spans="1:32" x14ac:dyDescent="0.2">
      <c r="A79" s="1" t="s">
        <v>63</v>
      </c>
      <c r="C79" s="25">
        <v>40743.514999999999</v>
      </c>
      <c r="D79" s="25"/>
      <c r="E79" s="1">
        <f t="shared" si="0"/>
        <v>7516.9956994814729</v>
      </c>
      <c r="F79" s="1">
        <f t="shared" si="1"/>
        <v>7517</v>
      </c>
      <c r="G79" s="1">
        <f t="shared" si="6"/>
        <v>-3.7816499971086159E-3</v>
      </c>
      <c r="I79" s="1">
        <f t="shared" si="8"/>
        <v>-3.7816499971086159E-3</v>
      </c>
      <c r="O79" s="1">
        <f t="shared" ca="1" si="4"/>
        <v>-4.9928210514806677E-2</v>
      </c>
      <c r="Q79" s="75">
        <f t="shared" si="5"/>
        <v>25725.014999999999</v>
      </c>
      <c r="AB79" s="1">
        <v>9</v>
      </c>
      <c r="AD79" s="1" t="s">
        <v>60</v>
      </c>
      <c r="AF79" s="1" t="s">
        <v>61</v>
      </c>
    </row>
    <row r="80" spans="1:32" x14ac:dyDescent="0.2">
      <c r="A80" s="1" t="s">
        <v>64</v>
      </c>
      <c r="C80" s="25">
        <v>40743.514999999999</v>
      </c>
      <c r="D80" s="25"/>
      <c r="E80" s="1">
        <f t="shared" si="0"/>
        <v>7516.9956994814729</v>
      </c>
      <c r="F80" s="1">
        <f t="shared" si="1"/>
        <v>7517</v>
      </c>
      <c r="G80" s="1">
        <f t="shared" si="6"/>
        <v>-3.7816499971086159E-3</v>
      </c>
      <c r="I80" s="1">
        <f t="shared" si="8"/>
        <v>-3.7816499971086159E-3</v>
      </c>
      <c r="O80" s="1">
        <f t="shared" ca="1" si="4"/>
        <v>-4.9928210514806677E-2</v>
      </c>
      <c r="Q80" s="75">
        <f t="shared" si="5"/>
        <v>25725.014999999999</v>
      </c>
      <c r="AA80" s="1" t="s">
        <v>65</v>
      </c>
      <c r="AF80" s="1" t="s">
        <v>66</v>
      </c>
    </row>
    <row r="81" spans="1:32" x14ac:dyDescent="0.2">
      <c r="A81" s="1" t="s">
        <v>67</v>
      </c>
      <c r="C81" s="25">
        <v>40758.457999999999</v>
      </c>
      <c r="D81" s="25"/>
      <c r="E81" s="1">
        <f t="shared" si="0"/>
        <v>7533.988982398253</v>
      </c>
      <c r="F81" s="1">
        <f t="shared" si="1"/>
        <v>7534</v>
      </c>
      <c r="G81" s="1">
        <f t="shared" si="6"/>
        <v>-9.6883000005618669E-3</v>
      </c>
      <c r="I81" s="1">
        <f t="shared" si="8"/>
        <v>-9.6883000005618669E-3</v>
      </c>
      <c r="O81" s="1">
        <f t="shared" ca="1" si="4"/>
        <v>-4.9895433206404091E-2</v>
      </c>
      <c r="Q81" s="75">
        <f t="shared" si="5"/>
        <v>25739.957999999999</v>
      </c>
      <c r="AA81" s="1" t="s">
        <v>65</v>
      </c>
      <c r="AF81" s="1" t="s">
        <v>66</v>
      </c>
    </row>
    <row r="82" spans="1:32" x14ac:dyDescent="0.2">
      <c r="A82" s="1" t="s">
        <v>67</v>
      </c>
      <c r="C82" s="25">
        <v>40758.461000000003</v>
      </c>
      <c r="D82" s="25"/>
      <c r="E82" s="1">
        <f t="shared" si="0"/>
        <v>7533.9923940190001</v>
      </c>
      <c r="F82" s="1">
        <f t="shared" si="1"/>
        <v>7534</v>
      </c>
      <c r="G82" s="1">
        <f t="shared" si="6"/>
        <v>-6.6882999963127077E-3</v>
      </c>
      <c r="I82" s="1">
        <f t="shared" si="8"/>
        <v>-6.6882999963127077E-3</v>
      </c>
      <c r="O82" s="1">
        <f t="shared" ca="1" si="4"/>
        <v>-4.9895433206404091E-2</v>
      </c>
      <c r="Q82" s="75">
        <f t="shared" si="5"/>
        <v>25739.961000000003</v>
      </c>
      <c r="AA82" s="1" t="s">
        <v>65</v>
      </c>
      <c r="AF82" s="1" t="s">
        <v>66</v>
      </c>
    </row>
    <row r="83" spans="1:32" x14ac:dyDescent="0.2">
      <c r="A83" s="1" t="s">
        <v>67</v>
      </c>
      <c r="C83" s="25">
        <v>40758.462</v>
      </c>
      <c r="D83" s="25"/>
      <c r="E83" s="1">
        <f t="shared" si="0"/>
        <v>7533.9935312259104</v>
      </c>
      <c r="F83" s="1">
        <f t="shared" si="1"/>
        <v>7534</v>
      </c>
      <c r="G83" s="1">
        <f t="shared" si="6"/>
        <v>-5.6882999997469597E-3</v>
      </c>
      <c r="I83" s="1">
        <f t="shared" si="8"/>
        <v>-5.6882999997469597E-3</v>
      </c>
      <c r="O83" s="1">
        <f t="shared" ca="1" si="4"/>
        <v>-4.9895433206404091E-2</v>
      </c>
      <c r="Q83" s="75">
        <f t="shared" si="5"/>
        <v>25739.962</v>
      </c>
      <c r="AA83" s="1" t="s">
        <v>65</v>
      </c>
      <c r="AF83" s="1" t="s">
        <v>66</v>
      </c>
    </row>
    <row r="84" spans="1:32" x14ac:dyDescent="0.2">
      <c r="A84" s="1" t="s">
        <v>68</v>
      </c>
      <c r="C84" s="25">
        <v>41034.580999999998</v>
      </c>
      <c r="D84" s="25"/>
      <c r="E84" s="1">
        <f t="shared" si="0"/>
        <v>7847.9979671289184</v>
      </c>
      <c r="F84" s="1">
        <f t="shared" si="1"/>
        <v>7848</v>
      </c>
      <c r="G84" s="1">
        <f t="shared" si="6"/>
        <v>-1.7875999983516522E-3</v>
      </c>
      <c r="I84" s="1">
        <f t="shared" si="8"/>
        <v>-1.7875999983516522E-3</v>
      </c>
      <c r="O84" s="1">
        <f t="shared" ca="1" si="4"/>
        <v>-4.9290017039438624E-2</v>
      </c>
      <c r="Q84" s="75">
        <f t="shared" si="5"/>
        <v>26016.080999999998</v>
      </c>
      <c r="AB84" s="1">
        <v>10</v>
      </c>
      <c r="AD84" s="1" t="s">
        <v>60</v>
      </c>
      <c r="AF84" s="1" t="s">
        <v>61</v>
      </c>
    </row>
    <row r="85" spans="1:32" x14ac:dyDescent="0.2">
      <c r="A85" s="1" t="s">
        <v>68</v>
      </c>
      <c r="C85" s="25">
        <v>41042.502999999997</v>
      </c>
      <c r="D85" s="25"/>
      <c r="E85" s="1">
        <f t="shared" ref="E85:E148" si="9">+(C85-C$7)/C$8</f>
        <v>7857.0069203020912</v>
      </c>
      <c r="F85" s="1">
        <f t="shared" ref="F85:F148" si="10">ROUND(2*E85,0)/2</f>
        <v>7857</v>
      </c>
      <c r="G85" s="1">
        <f t="shared" ref="G85:G116" si="11">+C85-(C$7+F85*C$8)</f>
        <v>6.0853499962831847E-3</v>
      </c>
      <c r="I85" s="1">
        <f t="shared" si="8"/>
        <v>6.0853499962831847E-3</v>
      </c>
      <c r="O85" s="1">
        <f t="shared" ref="O85:O148" ca="1" si="12">+C$11+C$12*$F85</f>
        <v>-4.9272664346754903E-2</v>
      </c>
      <c r="Q85" s="75">
        <f t="shared" ref="Q85:Q148" si="13">+C85-15018.5</f>
        <v>26024.002999999997</v>
      </c>
      <c r="AB85" s="1">
        <v>10</v>
      </c>
      <c r="AD85" s="1" t="s">
        <v>60</v>
      </c>
      <c r="AF85" s="1" t="s">
        <v>61</v>
      </c>
    </row>
    <row r="86" spans="1:32" x14ac:dyDescent="0.2">
      <c r="A86" s="1" t="s">
        <v>69</v>
      </c>
      <c r="C86" s="25">
        <v>41057.444000000003</v>
      </c>
      <c r="D86" s="25"/>
      <c r="E86" s="1">
        <f t="shared" si="9"/>
        <v>7873.9979288050508</v>
      </c>
      <c r="F86" s="1">
        <f t="shared" si="10"/>
        <v>7874</v>
      </c>
      <c r="G86" s="1">
        <f t="shared" si="11"/>
        <v>-1.8213000003015622E-3</v>
      </c>
      <c r="I86" s="1">
        <f t="shared" si="8"/>
        <v>-1.8213000003015622E-3</v>
      </c>
      <c r="O86" s="1">
        <f t="shared" ca="1" si="12"/>
        <v>-4.9239887038352317E-2</v>
      </c>
      <c r="Q86" s="75">
        <f t="shared" si="13"/>
        <v>26038.944000000003</v>
      </c>
      <c r="AB86" s="1">
        <v>11</v>
      </c>
      <c r="AD86" s="1" t="s">
        <v>60</v>
      </c>
      <c r="AF86" s="1" t="s">
        <v>61</v>
      </c>
    </row>
    <row r="87" spans="1:32" x14ac:dyDescent="0.2">
      <c r="A87" s="1" t="s">
        <v>70</v>
      </c>
      <c r="C87" s="25">
        <v>41086.464</v>
      </c>
      <c r="D87" s="25"/>
      <c r="E87" s="1">
        <f t="shared" si="9"/>
        <v>7906.9996734510341</v>
      </c>
      <c r="F87" s="1">
        <f t="shared" si="10"/>
        <v>7907</v>
      </c>
      <c r="G87" s="1">
        <f t="shared" si="11"/>
        <v>-2.8714999643852934E-4</v>
      </c>
      <c r="I87" s="1">
        <f t="shared" si="8"/>
        <v>-2.8714999643852934E-4</v>
      </c>
      <c r="O87" s="1">
        <f t="shared" ca="1" si="12"/>
        <v>-4.9176260498511995E-2</v>
      </c>
      <c r="Q87" s="75">
        <f t="shared" si="13"/>
        <v>26067.964</v>
      </c>
      <c r="AA87" s="1" t="s">
        <v>65</v>
      </c>
      <c r="AF87" s="1" t="s">
        <v>66</v>
      </c>
    </row>
    <row r="88" spans="1:32" x14ac:dyDescent="0.2">
      <c r="A88" s="1" t="s">
        <v>70</v>
      </c>
      <c r="C88" s="25">
        <v>41086.466999999997</v>
      </c>
      <c r="D88" s="25"/>
      <c r="E88" s="1">
        <f t="shared" si="9"/>
        <v>7907.0030850717731</v>
      </c>
      <c r="F88" s="1">
        <f t="shared" si="10"/>
        <v>7907</v>
      </c>
      <c r="G88" s="1">
        <f t="shared" si="11"/>
        <v>2.7128500005346723E-3</v>
      </c>
      <c r="I88" s="1">
        <f t="shared" si="8"/>
        <v>2.7128500005346723E-3</v>
      </c>
      <c r="O88" s="1">
        <f t="shared" ca="1" si="12"/>
        <v>-4.9176260498511995E-2</v>
      </c>
      <c r="Q88" s="75">
        <f t="shared" si="13"/>
        <v>26067.966999999997</v>
      </c>
      <c r="AA88" s="1" t="s">
        <v>65</v>
      </c>
      <c r="AF88" s="1" t="s">
        <v>66</v>
      </c>
    </row>
    <row r="89" spans="1:32" x14ac:dyDescent="0.2">
      <c r="A89" s="1" t="s">
        <v>70</v>
      </c>
      <c r="C89" s="25">
        <v>41086.47</v>
      </c>
      <c r="D89" s="25"/>
      <c r="E89" s="1">
        <f t="shared" si="9"/>
        <v>7907.0064966925202</v>
      </c>
      <c r="F89" s="1">
        <f t="shared" si="10"/>
        <v>7907</v>
      </c>
      <c r="G89" s="1">
        <f t="shared" si="11"/>
        <v>5.7128500047838315E-3</v>
      </c>
      <c r="I89" s="1">
        <f t="shared" si="8"/>
        <v>5.7128500047838315E-3</v>
      </c>
      <c r="O89" s="1">
        <f t="shared" ca="1" si="12"/>
        <v>-4.9176260498511995E-2</v>
      </c>
      <c r="Q89" s="75">
        <f t="shared" si="13"/>
        <v>26067.97</v>
      </c>
      <c r="AA89" s="1" t="s">
        <v>65</v>
      </c>
      <c r="AF89" s="1" t="s">
        <v>66</v>
      </c>
    </row>
    <row r="90" spans="1:32" x14ac:dyDescent="0.2">
      <c r="A90" s="1" t="s">
        <v>71</v>
      </c>
      <c r="C90" s="25">
        <v>41130.43</v>
      </c>
      <c r="D90" s="25"/>
      <c r="E90" s="1">
        <f t="shared" si="9"/>
        <v>7956.9981126345456</v>
      </c>
      <c r="F90" s="1">
        <f t="shared" si="10"/>
        <v>7957</v>
      </c>
      <c r="G90" s="1">
        <f t="shared" si="11"/>
        <v>-1.6596499990555458E-3</v>
      </c>
      <c r="I90" s="1">
        <f t="shared" si="8"/>
        <v>-1.6596499990555458E-3</v>
      </c>
      <c r="O90" s="1">
        <f t="shared" ca="1" si="12"/>
        <v>-4.9079856650269094E-2</v>
      </c>
      <c r="Q90" s="75">
        <f t="shared" si="13"/>
        <v>26111.93</v>
      </c>
      <c r="AB90" s="1">
        <v>8</v>
      </c>
      <c r="AD90" s="1" t="s">
        <v>60</v>
      </c>
      <c r="AF90" s="1" t="s">
        <v>61</v>
      </c>
    </row>
    <row r="91" spans="1:32" x14ac:dyDescent="0.2">
      <c r="A91" s="1" t="s">
        <v>72</v>
      </c>
      <c r="C91" s="25">
        <v>41130.43</v>
      </c>
      <c r="D91" s="25"/>
      <c r="E91" s="1">
        <f t="shared" si="9"/>
        <v>7956.9981126345456</v>
      </c>
      <c r="F91" s="1">
        <f t="shared" si="10"/>
        <v>7957</v>
      </c>
      <c r="G91" s="1">
        <f t="shared" si="11"/>
        <v>-1.6596499990555458E-3</v>
      </c>
      <c r="I91" s="1">
        <f t="shared" si="8"/>
        <v>-1.6596499990555458E-3</v>
      </c>
      <c r="O91" s="1">
        <f t="shared" ca="1" si="12"/>
        <v>-4.9079856650269094E-2</v>
      </c>
      <c r="Q91" s="75">
        <f t="shared" si="13"/>
        <v>26111.93</v>
      </c>
      <c r="AA91" s="1" t="s">
        <v>65</v>
      </c>
      <c r="AF91" s="1" t="s">
        <v>66</v>
      </c>
    </row>
    <row r="92" spans="1:32" x14ac:dyDescent="0.2">
      <c r="A92" s="1" t="s">
        <v>71</v>
      </c>
      <c r="C92" s="25">
        <v>41137.459000000003</v>
      </c>
      <c r="D92" s="25"/>
      <c r="E92" s="1">
        <f t="shared" si="9"/>
        <v>7964.9915400334676</v>
      </c>
      <c r="F92" s="1">
        <f t="shared" si="10"/>
        <v>7965</v>
      </c>
      <c r="G92" s="1">
        <f t="shared" si="11"/>
        <v>-7.4392499955138192E-3</v>
      </c>
      <c r="I92" s="1">
        <f t="shared" si="8"/>
        <v>-7.4392499955138192E-3</v>
      </c>
      <c r="O92" s="1">
        <f t="shared" ca="1" si="12"/>
        <v>-4.9064432034550229E-2</v>
      </c>
      <c r="Q92" s="75">
        <f t="shared" si="13"/>
        <v>26118.959000000003</v>
      </c>
      <c r="AB92" s="1">
        <v>9</v>
      </c>
      <c r="AD92" s="1" t="s">
        <v>73</v>
      </c>
      <c r="AF92" s="1" t="s">
        <v>61</v>
      </c>
    </row>
    <row r="93" spans="1:32" x14ac:dyDescent="0.2">
      <c r="A93" s="1" t="s">
        <v>72</v>
      </c>
      <c r="C93" s="25">
        <v>41137.459000000003</v>
      </c>
      <c r="D93" s="25"/>
      <c r="E93" s="1">
        <f t="shared" si="9"/>
        <v>7964.9915400334676</v>
      </c>
      <c r="F93" s="1">
        <f t="shared" si="10"/>
        <v>7965</v>
      </c>
      <c r="G93" s="1">
        <f t="shared" si="11"/>
        <v>-7.4392499955138192E-3</v>
      </c>
      <c r="I93" s="1">
        <f t="shared" si="8"/>
        <v>-7.4392499955138192E-3</v>
      </c>
      <c r="O93" s="1">
        <f t="shared" ca="1" si="12"/>
        <v>-4.9064432034550229E-2</v>
      </c>
      <c r="Q93" s="75">
        <f t="shared" si="13"/>
        <v>26118.959000000003</v>
      </c>
      <c r="AA93" s="1" t="s">
        <v>65</v>
      </c>
      <c r="AF93" s="1" t="s">
        <v>66</v>
      </c>
    </row>
    <row r="94" spans="1:32" x14ac:dyDescent="0.2">
      <c r="A94" s="1" t="s">
        <v>71</v>
      </c>
      <c r="C94" s="25">
        <v>41159.444000000003</v>
      </c>
      <c r="D94" s="25"/>
      <c r="E94" s="1">
        <f t="shared" si="9"/>
        <v>7989.9930340390511</v>
      </c>
      <c r="F94" s="1">
        <f t="shared" si="10"/>
        <v>7990</v>
      </c>
      <c r="G94" s="1">
        <f t="shared" si="11"/>
        <v>-6.1254999964148737E-3</v>
      </c>
      <c r="I94" s="1">
        <f t="shared" si="8"/>
        <v>-6.1254999964148737E-3</v>
      </c>
      <c r="O94" s="1">
        <f t="shared" ca="1" si="12"/>
        <v>-4.9016230110428771E-2</v>
      </c>
      <c r="Q94" s="75">
        <f t="shared" si="13"/>
        <v>26140.944000000003</v>
      </c>
      <c r="AB94" s="1">
        <v>9</v>
      </c>
      <c r="AD94" s="1" t="s">
        <v>73</v>
      </c>
      <c r="AF94" s="1" t="s">
        <v>61</v>
      </c>
    </row>
    <row r="95" spans="1:32" x14ac:dyDescent="0.2">
      <c r="A95" s="1" t="s">
        <v>72</v>
      </c>
      <c r="C95" s="25">
        <v>41159.444000000003</v>
      </c>
      <c r="D95" s="25"/>
      <c r="E95" s="1">
        <f t="shared" si="9"/>
        <v>7989.9930340390511</v>
      </c>
      <c r="F95" s="1">
        <f t="shared" si="10"/>
        <v>7990</v>
      </c>
      <c r="G95" s="1">
        <f t="shared" si="11"/>
        <v>-6.1254999964148737E-3</v>
      </c>
      <c r="I95" s="1">
        <f t="shared" si="8"/>
        <v>-6.1254999964148737E-3</v>
      </c>
      <c r="O95" s="1">
        <f t="shared" ca="1" si="12"/>
        <v>-4.9016230110428771E-2</v>
      </c>
      <c r="Q95" s="75">
        <f t="shared" si="13"/>
        <v>26140.944000000003</v>
      </c>
      <c r="AA95" s="1" t="s">
        <v>65</v>
      </c>
      <c r="AF95" s="1" t="s">
        <v>66</v>
      </c>
    </row>
    <row r="96" spans="1:32" x14ac:dyDescent="0.2">
      <c r="A96" s="1" t="s">
        <v>71</v>
      </c>
      <c r="C96" s="25">
        <v>41159.449000000001</v>
      </c>
      <c r="D96" s="25"/>
      <c r="E96" s="1">
        <f t="shared" si="9"/>
        <v>7989.9987200736186</v>
      </c>
      <c r="F96" s="1">
        <f t="shared" si="10"/>
        <v>7990</v>
      </c>
      <c r="G96" s="1">
        <f t="shared" si="11"/>
        <v>-1.1254999990342185E-3</v>
      </c>
      <c r="I96" s="1">
        <f t="shared" si="8"/>
        <v>-1.1254999990342185E-3</v>
      </c>
      <c r="O96" s="1">
        <f t="shared" ca="1" si="12"/>
        <v>-4.9016230110428771E-2</v>
      </c>
      <c r="Q96" s="75">
        <f t="shared" si="13"/>
        <v>26140.949000000001</v>
      </c>
      <c r="AB96" s="1">
        <v>7</v>
      </c>
      <c r="AD96" s="1" t="s">
        <v>74</v>
      </c>
      <c r="AF96" s="1" t="s">
        <v>61</v>
      </c>
    </row>
    <row r="97" spans="1:32" x14ac:dyDescent="0.2">
      <c r="A97" s="1" t="s">
        <v>72</v>
      </c>
      <c r="C97" s="25">
        <v>41159.449000000001</v>
      </c>
      <c r="D97" s="25"/>
      <c r="E97" s="1">
        <f t="shared" si="9"/>
        <v>7989.9987200736186</v>
      </c>
      <c r="F97" s="1">
        <f t="shared" si="10"/>
        <v>7990</v>
      </c>
      <c r="G97" s="1">
        <f t="shared" si="11"/>
        <v>-1.1254999990342185E-3</v>
      </c>
      <c r="I97" s="1">
        <f t="shared" si="8"/>
        <v>-1.1254999990342185E-3</v>
      </c>
      <c r="O97" s="1">
        <f t="shared" ca="1" si="12"/>
        <v>-4.9016230110428771E-2</v>
      </c>
      <c r="Q97" s="75">
        <f t="shared" si="13"/>
        <v>26140.949000000001</v>
      </c>
      <c r="AA97" s="1" t="s">
        <v>65</v>
      </c>
      <c r="AF97" s="1" t="s">
        <v>66</v>
      </c>
    </row>
    <row r="98" spans="1:32" x14ac:dyDescent="0.2">
      <c r="A98" s="1" t="s">
        <v>71</v>
      </c>
      <c r="C98" s="25">
        <v>41181.43</v>
      </c>
      <c r="D98" s="25"/>
      <c r="E98" s="1">
        <f t="shared" si="9"/>
        <v>8014.9956652515457</v>
      </c>
      <c r="F98" s="1">
        <f t="shared" si="10"/>
        <v>8015</v>
      </c>
      <c r="G98" s="1">
        <f t="shared" si="11"/>
        <v>-3.8117500007501803E-3</v>
      </c>
      <c r="I98" s="1">
        <f t="shared" si="8"/>
        <v>-3.8117500007501803E-3</v>
      </c>
      <c r="O98" s="1">
        <f t="shared" ca="1" si="12"/>
        <v>-4.8968028186307314E-2</v>
      </c>
      <c r="Q98" s="75">
        <f t="shared" si="13"/>
        <v>26162.93</v>
      </c>
      <c r="AB98" s="1">
        <v>7</v>
      </c>
      <c r="AD98" s="1" t="s">
        <v>74</v>
      </c>
      <c r="AF98" s="1" t="s">
        <v>61</v>
      </c>
    </row>
    <row r="99" spans="1:32" x14ac:dyDescent="0.2">
      <c r="A99" s="1" t="s">
        <v>72</v>
      </c>
      <c r="C99" s="25">
        <v>41181.43</v>
      </c>
      <c r="D99" s="25"/>
      <c r="E99" s="1">
        <f t="shared" si="9"/>
        <v>8014.9956652515457</v>
      </c>
      <c r="F99" s="1">
        <f t="shared" si="10"/>
        <v>8015</v>
      </c>
      <c r="G99" s="1">
        <f t="shared" si="11"/>
        <v>-3.8117500007501803E-3</v>
      </c>
      <c r="I99" s="1">
        <f t="shared" si="8"/>
        <v>-3.8117500007501803E-3</v>
      </c>
      <c r="O99" s="1">
        <f t="shared" ca="1" si="12"/>
        <v>-4.8968028186307314E-2</v>
      </c>
      <c r="Q99" s="75">
        <f t="shared" si="13"/>
        <v>26162.93</v>
      </c>
      <c r="AA99" s="1" t="s">
        <v>65</v>
      </c>
      <c r="AF99" s="1" t="s">
        <v>66</v>
      </c>
    </row>
    <row r="100" spans="1:32" x14ac:dyDescent="0.2">
      <c r="A100" s="1" t="s">
        <v>75</v>
      </c>
      <c r="C100" s="25">
        <v>41391.599999999999</v>
      </c>
      <c r="D100" s="25"/>
      <c r="E100" s="1">
        <f t="shared" si="9"/>
        <v>8254.0024423792875</v>
      </c>
      <c r="F100" s="1">
        <f t="shared" si="10"/>
        <v>8254</v>
      </c>
      <c r="G100" s="1">
        <f t="shared" si="11"/>
        <v>2.1476999972946942E-3</v>
      </c>
      <c r="I100" s="1">
        <f t="shared" si="8"/>
        <v>2.1476999972946942E-3</v>
      </c>
      <c r="O100" s="1">
        <f t="shared" ca="1" si="12"/>
        <v>-4.850721779170622E-2</v>
      </c>
      <c r="Q100" s="75">
        <f t="shared" si="13"/>
        <v>26373.1</v>
      </c>
      <c r="AA100" s="1" t="s">
        <v>65</v>
      </c>
      <c r="AB100" s="1">
        <v>13</v>
      </c>
      <c r="AD100" s="1" t="s">
        <v>60</v>
      </c>
      <c r="AF100" s="1" t="s">
        <v>61</v>
      </c>
    </row>
    <row r="101" spans="1:32" x14ac:dyDescent="0.2">
      <c r="A101" s="1" t="s">
        <v>76</v>
      </c>
      <c r="C101" s="25">
        <v>41487.438000000002</v>
      </c>
      <c r="D101" s="25"/>
      <c r="E101" s="1">
        <f t="shared" si="9"/>
        <v>8362.9900786088619</v>
      </c>
      <c r="F101" s="1">
        <f t="shared" si="10"/>
        <v>8363</v>
      </c>
      <c r="G101" s="1">
        <f t="shared" si="11"/>
        <v>-8.7243499947362579E-3</v>
      </c>
      <c r="I101" s="1">
        <f t="shared" si="8"/>
        <v>-8.7243499947362579E-3</v>
      </c>
      <c r="O101" s="1">
        <f t="shared" ca="1" si="12"/>
        <v>-4.8297057402536682E-2</v>
      </c>
      <c r="Q101" s="75">
        <f t="shared" si="13"/>
        <v>26468.938000000002</v>
      </c>
      <c r="AA101" s="1" t="s">
        <v>65</v>
      </c>
      <c r="AB101" s="1">
        <v>11</v>
      </c>
      <c r="AD101" s="1" t="s">
        <v>73</v>
      </c>
      <c r="AF101" s="1" t="s">
        <v>61</v>
      </c>
    </row>
    <row r="102" spans="1:32" x14ac:dyDescent="0.2">
      <c r="A102" s="1" t="s">
        <v>77</v>
      </c>
      <c r="C102" s="25">
        <v>41531.415999999997</v>
      </c>
      <c r="D102" s="25"/>
      <c r="E102" s="1">
        <f t="shared" si="9"/>
        <v>8413.0021642753345</v>
      </c>
      <c r="F102" s="1">
        <f t="shared" si="10"/>
        <v>8413</v>
      </c>
      <c r="G102" s="1">
        <f t="shared" si="11"/>
        <v>1.9031499978154898E-3</v>
      </c>
      <c r="I102" s="1">
        <f t="shared" si="8"/>
        <v>1.9031499978154898E-3</v>
      </c>
      <c r="O102" s="1">
        <f t="shared" ca="1" si="12"/>
        <v>-4.8200653554293774E-2</v>
      </c>
      <c r="Q102" s="75">
        <f t="shared" si="13"/>
        <v>26512.915999999997</v>
      </c>
      <c r="AA102" s="1" t="s">
        <v>65</v>
      </c>
      <c r="AB102" s="1">
        <v>7</v>
      </c>
      <c r="AD102" s="1" t="s">
        <v>60</v>
      </c>
      <c r="AF102" s="1" t="s">
        <v>61</v>
      </c>
    </row>
    <row r="103" spans="1:32" x14ac:dyDescent="0.2">
      <c r="A103" s="1" t="s">
        <v>78</v>
      </c>
      <c r="C103" s="25">
        <v>41627.26</v>
      </c>
      <c r="D103" s="25"/>
      <c r="E103" s="1">
        <f t="shared" si="9"/>
        <v>8521.9966237463941</v>
      </c>
      <c r="F103" s="1">
        <f t="shared" si="10"/>
        <v>8522</v>
      </c>
      <c r="G103" s="1">
        <f t="shared" si="11"/>
        <v>-2.9689000002690591E-3</v>
      </c>
      <c r="I103" s="1">
        <f t="shared" si="8"/>
        <v>-2.9689000002690591E-3</v>
      </c>
      <c r="O103" s="1">
        <f t="shared" ca="1" si="12"/>
        <v>-4.7990493165124236E-2</v>
      </c>
      <c r="Q103" s="75">
        <f t="shared" si="13"/>
        <v>26608.760000000002</v>
      </c>
      <c r="AA103" s="1" t="s">
        <v>65</v>
      </c>
      <c r="AB103" s="1">
        <v>7</v>
      </c>
      <c r="AD103" s="1" t="s">
        <v>60</v>
      </c>
      <c r="AF103" s="1" t="s">
        <v>61</v>
      </c>
    </row>
    <row r="104" spans="1:32" x14ac:dyDescent="0.2">
      <c r="A104" s="1" t="s">
        <v>79</v>
      </c>
      <c r="C104" s="25">
        <v>41777.631000000001</v>
      </c>
      <c r="D104" s="25"/>
      <c r="E104" s="1">
        <f t="shared" si="9"/>
        <v>8692.9995646203333</v>
      </c>
      <c r="F104" s="1">
        <f t="shared" si="10"/>
        <v>8693</v>
      </c>
      <c r="G104" s="1">
        <f t="shared" si="11"/>
        <v>-3.8284999754978344E-4</v>
      </c>
      <c r="I104" s="1">
        <f t="shared" ref="I104:I135" si="14">+G104</f>
        <v>-3.8284999754978344E-4</v>
      </c>
      <c r="O104" s="1">
        <f t="shared" ca="1" si="12"/>
        <v>-4.7660792004133493E-2</v>
      </c>
      <c r="Q104" s="75">
        <f t="shared" si="13"/>
        <v>26759.131000000001</v>
      </c>
      <c r="AA104" s="1" t="s">
        <v>65</v>
      </c>
      <c r="AB104" s="1">
        <v>10</v>
      </c>
      <c r="AD104" s="1" t="s">
        <v>60</v>
      </c>
      <c r="AF104" s="1" t="s">
        <v>61</v>
      </c>
    </row>
    <row r="105" spans="1:32" x14ac:dyDescent="0.2">
      <c r="A105" s="1" t="s">
        <v>79</v>
      </c>
      <c r="C105" s="25">
        <v>41778.502999999997</v>
      </c>
      <c r="D105" s="25"/>
      <c r="E105" s="1">
        <f t="shared" si="9"/>
        <v>8693.991209049389</v>
      </c>
      <c r="F105" s="1">
        <f t="shared" si="10"/>
        <v>8694</v>
      </c>
      <c r="G105" s="1">
        <f t="shared" si="11"/>
        <v>-7.7302999998209998E-3</v>
      </c>
      <c r="I105" s="1">
        <f t="shared" si="14"/>
        <v>-7.7302999998209998E-3</v>
      </c>
      <c r="O105" s="1">
        <f t="shared" ca="1" si="12"/>
        <v>-4.7658863927168629E-2</v>
      </c>
      <c r="Q105" s="75">
        <f t="shared" si="13"/>
        <v>26760.002999999997</v>
      </c>
      <c r="AA105" s="1" t="s">
        <v>65</v>
      </c>
      <c r="AB105" s="1">
        <v>10</v>
      </c>
      <c r="AD105" s="1" t="s">
        <v>60</v>
      </c>
      <c r="AF105" s="1" t="s">
        <v>61</v>
      </c>
    </row>
    <row r="106" spans="1:32" x14ac:dyDescent="0.2">
      <c r="A106" s="1" t="s">
        <v>79</v>
      </c>
      <c r="C106" s="25">
        <v>41799.618999999999</v>
      </c>
      <c r="D106" s="25"/>
      <c r="E106" s="1">
        <f t="shared" si="9"/>
        <v>8718.0044702466566</v>
      </c>
      <c r="F106" s="1">
        <f t="shared" si="10"/>
        <v>8718</v>
      </c>
      <c r="G106" s="1">
        <f t="shared" si="11"/>
        <v>3.9308999985223636E-3</v>
      </c>
      <c r="I106" s="1">
        <f t="shared" si="14"/>
        <v>3.9308999985223636E-3</v>
      </c>
      <c r="O106" s="1">
        <f t="shared" ca="1" si="12"/>
        <v>-4.7612590080012035E-2</v>
      </c>
      <c r="Q106" s="75">
        <f t="shared" si="13"/>
        <v>26781.118999999999</v>
      </c>
      <c r="AA106" s="1" t="s">
        <v>65</v>
      </c>
      <c r="AB106" s="1">
        <v>7</v>
      </c>
      <c r="AD106" s="1" t="s">
        <v>60</v>
      </c>
      <c r="AF106" s="1" t="s">
        <v>61</v>
      </c>
    </row>
    <row r="107" spans="1:32" x14ac:dyDescent="0.2">
      <c r="A107" s="1" t="s">
        <v>79</v>
      </c>
      <c r="C107" s="25">
        <v>41815.440999999999</v>
      </c>
      <c r="D107" s="25"/>
      <c r="E107" s="1">
        <f t="shared" si="9"/>
        <v>8735.9973580408951</v>
      </c>
      <c r="F107" s="1">
        <f t="shared" si="10"/>
        <v>8736</v>
      </c>
      <c r="G107" s="1">
        <f t="shared" si="11"/>
        <v>-2.3232000021380372E-3</v>
      </c>
      <c r="I107" s="1">
        <f t="shared" si="14"/>
        <v>-2.3232000021380372E-3</v>
      </c>
      <c r="O107" s="1">
        <f t="shared" ca="1" si="12"/>
        <v>-4.7577884694644593E-2</v>
      </c>
      <c r="Q107" s="75">
        <f t="shared" si="13"/>
        <v>26796.940999999999</v>
      </c>
      <c r="AA107" s="1" t="s">
        <v>65</v>
      </c>
      <c r="AB107" s="1">
        <v>12</v>
      </c>
      <c r="AD107" s="1" t="s">
        <v>73</v>
      </c>
      <c r="AF107" s="1" t="s">
        <v>61</v>
      </c>
    </row>
    <row r="108" spans="1:32" x14ac:dyDescent="0.2">
      <c r="A108" s="1" t="s">
        <v>80</v>
      </c>
      <c r="C108" s="25">
        <v>41837.427000000003</v>
      </c>
      <c r="D108" s="25"/>
      <c r="E108" s="1">
        <f t="shared" si="9"/>
        <v>8760.9999892533979</v>
      </c>
      <c r="F108" s="1">
        <f t="shared" si="10"/>
        <v>8761</v>
      </c>
      <c r="G108" s="1">
        <f t="shared" si="11"/>
        <v>-9.4499991973862052E-6</v>
      </c>
      <c r="I108" s="1">
        <f t="shared" si="14"/>
        <v>-9.4499991973862052E-6</v>
      </c>
      <c r="O108" s="1">
        <f t="shared" ca="1" si="12"/>
        <v>-4.7529682770523135E-2</v>
      </c>
      <c r="Q108" s="75">
        <f t="shared" si="13"/>
        <v>26818.927000000003</v>
      </c>
      <c r="AA108" s="1" t="s">
        <v>65</v>
      </c>
      <c r="AB108" s="1">
        <v>7</v>
      </c>
      <c r="AD108" s="1" t="s">
        <v>60</v>
      </c>
      <c r="AF108" s="1" t="s">
        <v>61</v>
      </c>
    </row>
    <row r="109" spans="1:32" x14ac:dyDescent="0.2">
      <c r="A109" s="1" t="s">
        <v>80</v>
      </c>
      <c r="C109" s="25">
        <v>41859.408000000003</v>
      </c>
      <c r="D109" s="25"/>
      <c r="E109" s="1">
        <f t="shared" si="9"/>
        <v>8785.9969344313249</v>
      </c>
      <c r="F109" s="1">
        <f t="shared" si="10"/>
        <v>8786</v>
      </c>
      <c r="G109" s="1">
        <f t="shared" si="11"/>
        <v>-2.695700000913348E-3</v>
      </c>
      <c r="I109" s="1">
        <f t="shared" si="14"/>
        <v>-2.695700000913348E-3</v>
      </c>
      <c r="O109" s="1">
        <f t="shared" ca="1" si="12"/>
        <v>-4.7481480846401684E-2</v>
      </c>
      <c r="Q109" s="75">
        <f t="shared" si="13"/>
        <v>26840.908000000003</v>
      </c>
      <c r="AA109" s="1" t="s">
        <v>65</v>
      </c>
      <c r="AB109" s="1">
        <v>10</v>
      </c>
      <c r="AD109" s="1" t="s">
        <v>60</v>
      </c>
      <c r="AF109" s="1" t="s">
        <v>61</v>
      </c>
    </row>
    <row r="110" spans="1:32" x14ac:dyDescent="0.2">
      <c r="A110" s="1" t="s">
        <v>81</v>
      </c>
      <c r="C110" s="25">
        <v>41895.463000000003</v>
      </c>
      <c r="D110" s="25"/>
      <c r="E110" s="1">
        <f t="shared" si="9"/>
        <v>8826.9989297177162</v>
      </c>
      <c r="F110" s="1">
        <f t="shared" si="10"/>
        <v>8827</v>
      </c>
      <c r="G110" s="1">
        <f t="shared" si="11"/>
        <v>-9.4114999956218526E-4</v>
      </c>
      <c r="I110" s="1">
        <f t="shared" si="14"/>
        <v>-9.4114999956218526E-4</v>
      </c>
      <c r="O110" s="1">
        <f t="shared" ca="1" si="12"/>
        <v>-4.7402429690842504E-2</v>
      </c>
      <c r="Q110" s="75">
        <f t="shared" si="13"/>
        <v>26876.963000000003</v>
      </c>
      <c r="AA110" s="1" t="s">
        <v>65</v>
      </c>
      <c r="AF110" s="1" t="s">
        <v>66</v>
      </c>
    </row>
    <row r="111" spans="1:32" x14ac:dyDescent="0.2">
      <c r="A111" s="1" t="s">
        <v>80</v>
      </c>
      <c r="C111" s="25">
        <v>41895.463000000003</v>
      </c>
      <c r="D111" s="25"/>
      <c r="E111" s="1">
        <f t="shared" si="9"/>
        <v>8826.9989297177162</v>
      </c>
      <c r="F111" s="1">
        <f t="shared" si="10"/>
        <v>8827</v>
      </c>
      <c r="G111" s="1">
        <f t="shared" si="11"/>
        <v>-9.4114999956218526E-4</v>
      </c>
      <c r="I111" s="1">
        <f t="shared" si="14"/>
        <v>-9.4114999956218526E-4</v>
      </c>
      <c r="O111" s="1">
        <f t="shared" ca="1" si="12"/>
        <v>-4.7402429690842504E-2</v>
      </c>
      <c r="Q111" s="75">
        <f t="shared" si="13"/>
        <v>26876.963000000003</v>
      </c>
      <c r="AB111" s="1">
        <v>10</v>
      </c>
      <c r="AD111" s="1" t="s">
        <v>73</v>
      </c>
      <c r="AF111" s="1" t="s">
        <v>61</v>
      </c>
    </row>
    <row r="112" spans="1:32" x14ac:dyDescent="0.2">
      <c r="A112" s="1" t="s">
        <v>82</v>
      </c>
      <c r="C112" s="25">
        <v>41903.370999999999</v>
      </c>
      <c r="D112" s="25"/>
      <c r="E112" s="1">
        <f t="shared" si="9"/>
        <v>8835.9919619940883</v>
      </c>
      <c r="F112" s="1">
        <f t="shared" si="10"/>
        <v>8836</v>
      </c>
      <c r="G112" s="1">
        <f t="shared" si="11"/>
        <v>-7.0682000005035661E-3</v>
      </c>
      <c r="I112" s="1">
        <f t="shared" si="14"/>
        <v>-7.0682000005035661E-3</v>
      </c>
      <c r="O112" s="1">
        <f t="shared" ca="1" si="12"/>
        <v>-4.7385076998158776E-2</v>
      </c>
      <c r="Q112" s="75">
        <f t="shared" si="13"/>
        <v>26884.870999999999</v>
      </c>
      <c r="AA112" s="1" t="s">
        <v>65</v>
      </c>
      <c r="AB112" s="1">
        <v>6</v>
      </c>
      <c r="AD112" s="1" t="s">
        <v>60</v>
      </c>
      <c r="AF112" s="1" t="s">
        <v>61</v>
      </c>
    </row>
    <row r="113" spans="1:32" x14ac:dyDescent="0.2">
      <c r="A113" s="1" t="s">
        <v>83</v>
      </c>
      <c r="C113" s="25">
        <v>42127.607000000004</v>
      </c>
      <c r="D113" s="25"/>
      <c r="E113" s="1">
        <f t="shared" si="9"/>
        <v>9090.9946915749897</v>
      </c>
      <c r="F113" s="1">
        <f t="shared" si="10"/>
        <v>9091</v>
      </c>
      <c r="G113" s="1">
        <f t="shared" si="11"/>
        <v>-4.6679499937454239E-3</v>
      </c>
      <c r="I113" s="1">
        <f t="shared" si="14"/>
        <v>-4.6679499937454239E-3</v>
      </c>
      <c r="O113" s="1">
        <f t="shared" ca="1" si="12"/>
        <v>-4.6893417372119953E-2</v>
      </c>
      <c r="Q113" s="75">
        <f t="shared" si="13"/>
        <v>27109.107000000004</v>
      </c>
      <c r="AA113" s="1" t="s">
        <v>65</v>
      </c>
      <c r="AB113" s="1">
        <v>7</v>
      </c>
      <c r="AD113" s="1" t="s">
        <v>60</v>
      </c>
      <c r="AF113" s="1" t="s">
        <v>61</v>
      </c>
    </row>
    <row r="114" spans="1:32" x14ac:dyDescent="0.2">
      <c r="A114" s="1" t="s">
        <v>83</v>
      </c>
      <c r="C114" s="25">
        <v>42134.644</v>
      </c>
      <c r="D114" s="25"/>
      <c r="E114" s="1">
        <f t="shared" si="9"/>
        <v>9098.9972166292173</v>
      </c>
      <c r="F114" s="1">
        <f t="shared" si="10"/>
        <v>9099</v>
      </c>
      <c r="G114" s="1">
        <f t="shared" si="11"/>
        <v>-2.447550003125798E-3</v>
      </c>
      <c r="I114" s="1">
        <f t="shared" si="14"/>
        <v>-2.447550003125798E-3</v>
      </c>
      <c r="O114" s="1">
        <f t="shared" ca="1" si="12"/>
        <v>-4.6877992756401088E-2</v>
      </c>
      <c r="Q114" s="75">
        <f t="shared" si="13"/>
        <v>27116.144</v>
      </c>
      <c r="AA114" s="1" t="s">
        <v>65</v>
      </c>
      <c r="AB114" s="1">
        <v>6</v>
      </c>
      <c r="AD114" s="1" t="s">
        <v>60</v>
      </c>
      <c r="AF114" s="1" t="s">
        <v>61</v>
      </c>
    </row>
    <row r="115" spans="1:32" x14ac:dyDescent="0.2">
      <c r="A115" s="1" t="s">
        <v>84</v>
      </c>
      <c r="C115" s="25">
        <v>42156.627</v>
      </c>
      <c r="D115" s="25"/>
      <c r="E115" s="1">
        <f t="shared" si="9"/>
        <v>9123.9964362209721</v>
      </c>
      <c r="F115" s="1">
        <f t="shared" si="10"/>
        <v>9124</v>
      </c>
      <c r="G115" s="1">
        <f t="shared" si="11"/>
        <v>-3.1337999971583486E-3</v>
      </c>
      <c r="I115" s="1">
        <f t="shared" si="14"/>
        <v>-3.1337999971583486E-3</v>
      </c>
      <c r="O115" s="1">
        <f t="shared" ca="1" si="12"/>
        <v>-4.682979083227963E-2</v>
      </c>
      <c r="Q115" s="75">
        <f t="shared" si="13"/>
        <v>27138.127</v>
      </c>
      <c r="AA115" s="1" t="s">
        <v>65</v>
      </c>
      <c r="AB115" s="1">
        <v>6</v>
      </c>
      <c r="AD115" s="1" t="s">
        <v>60</v>
      </c>
      <c r="AF115" s="1" t="s">
        <v>61</v>
      </c>
    </row>
    <row r="116" spans="1:32" x14ac:dyDescent="0.2">
      <c r="A116" s="1" t="s">
        <v>84</v>
      </c>
      <c r="C116" s="25">
        <v>42157.506000000001</v>
      </c>
      <c r="D116" s="25"/>
      <c r="E116" s="1">
        <f t="shared" si="9"/>
        <v>9124.9960410984313</v>
      </c>
      <c r="F116" s="1">
        <f t="shared" si="10"/>
        <v>9125</v>
      </c>
      <c r="G116" s="1">
        <f t="shared" si="11"/>
        <v>-3.481250001641456E-3</v>
      </c>
      <c r="I116" s="1">
        <f t="shared" si="14"/>
        <v>-3.481250001641456E-3</v>
      </c>
      <c r="O116" s="1">
        <f t="shared" ca="1" si="12"/>
        <v>-4.6827862755314767E-2</v>
      </c>
      <c r="Q116" s="75">
        <f t="shared" si="13"/>
        <v>27139.006000000001</v>
      </c>
      <c r="AA116" s="1" t="s">
        <v>65</v>
      </c>
      <c r="AB116" s="1">
        <v>8</v>
      </c>
      <c r="AD116" s="1" t="s">
        <v>74</v>
      </c>
      <c r="AF116" s="1" t="s">
        <v>61</v>
      </c>
    </row>
    <row r="117" spans="1:32" x14ac:dyDescent="0.2">
      <c r="A117" s="1" t="s">
        <v>84</v>
      </c>
      <c r="C117" s="25">
        <v>42179.504999999997</v>
      </c>
      <c r="D117" s="25"/>
      <c r="E117" s="1">
        <f t="shared" si="9"/>
        <v>9150.0134560008082</v>
      </c>
      <c r="F117" s="1">
        <f t="shared" si="10"/>
        <v>9150</v>
      </c>
      <c r="G117" s="1">
        <f t="shared" ref="G117:G121" si="15">+C117-(C$7+F117*C$8)</f>
        <v>1.1832500000309665E-2</v>
      </c>
      <c r="I117" s="1">
        <f t="shared" si="14"/>
        <v>1.1832500000309665E-2</v>
      </c>
      <c r="O117" s="1">
        <f t="shared" ca="1" si="12"/>
        <v>-4.6779660831193316E-2</v>
      </c>
      <c r="Q117" s="75">
        <f t="shared" si="13"/>
        <v>27161.004999999997</v>
      </c>
      <c r="AA117" s="1" t="s">
        <v>65</v>
      </c>
      <c r="AB117" s="1">
        <v>6</v>
      </c>
      <c r="AD117" s="1" t="s">
        <v>60</v>
      </c>
      <c r="AF117" s="1" t="s">
        <v>61</v>
      </c>
    </row>
    <row r="118" spans="1:32" x14ac:dyDescent="0.2">
      <c r="A118" s="1" t="s">
        <v>85</v>
      </c>
      <c r="C118" s="25">
        <v>42201.476999999999</v>
      </c>
      <c r="D118" s="25"/>
      <c r="E118" s="1">
        <f t="shared" si="9"/>
        <v>9175.0001663165094</v>
      </c>
      <c r="F118" s="1">
        <f t="shared" si="10"/>
        <v>9175</v>
      </c>
      <c r="G118" s="1">
        <f t="shared" si="15"/>
        <v>1.462500003981404E-4</v>
      </c>
      <c r="I118" s="1">
        <f t="shared" si="14"/>
        <v>1.462500003981404E-4</v>
      </c>
      <c r="O118" s="1">
        <f t="shared" ca="1" si="12"/>
        <v>-4.6731458907071866E-2</v>
      </c>
      <c r="Q118" s="75">
        <f t="shared" si="13"/>
        <v>27182.976999999999</v>
      </c>
      <c r="AA118" s="1" t="s">
        <v>65</v>
      </c>
      <c r="AB118" s="1">
        <v>10</v>
      </c>
      <c r="AD118" s="1" t="s">
        <v>73</v>
      </c>
      <c r="AF118" s="1" t="s">
        <v>61</v>
      </c>
    </row>
    <row r="119" spans="1:32" x14ac:dyDescent="0.2">
      <c r="A119" s="1" t="s">
        <v>85</v>
      </c>
      <c r="C119" s="25">
        <v>42223.457999999999</v>
      </c>
      <c r="D119" s="25"/>
      <c r="E119" s="1">
        <f t="shared" si="9"/>
        <v>9199.9971114944365</v>
      </c>
      <c r="F119" s="1">
        <f t="shared" si="10"/>
        <v>9200</v>
      </c>
      <c r="G119" s="1">
        <f t="shared" si="15"/>
        <v>-2.5400000013178214E-3</v>
      </c>
      <c r="I119" s="1">
        <f t="shared" si="14"/>
        <v>-2.5400000013178214E-3</v>
      </c>
      <c r="O119" s="1">
        <f t="shared" ca="1" si="12"/>
        <v>-4.6683256982950408E-2</v>
      </c>
      <c r="Q119" s="75">
        <f t="shared" si="13"/>
        <v>27204.957999999999</v>
      </c>
      <c r="AA119" s="1" t="s">
        <v>65</v>
      </c>
      <c r="AB119" s="1">
        <v>7</v>
      </c>
      <c r="AD119" s="1" t="s">
        <v>74</v>
      </c>
      <c r="AF119" s="1" t="s">
        <v>61</v>
      </c>
    </row>
    <row r="120" spans="1:32" x14ac:dyDescent="0.2">
      <c r="A120" s="1" t="s">
        <v>86</v>
      </c>
      <c r="C120" s="25">
        <v>42267.423999999999</v>
      </c>
      <c r="D120" s="25"/>
      <c r="E120" s="1">
        <f t="shared" si="9"/>
        <v>9249.9955506779479</v>
      </c>
      <c r="F120" s="1">
        <f t="shared" si="10"/>
        <v>9250</v>
      </c>
      <c r="G120" s="1">
        <f t="shared" si="15"/>
        <v>-3.9125000039348379E-3</v>
      </c>
      <c r="I120" s="1">
        <f t="shared" si="14"/>
        <v>-3.9125000039348379E-3</v>
      </c>
      <c r="O120" s="1">
        <f t="shared" ca="1" si="12"/>
        <v>-4.6586853134707507E-2</v>
      </c>
      <c r="Q120" s="75">
        <f t="shared" si="13"/>
        <v>27248.923999999999</v>
      </c>
      <c r="AA120" s="1" t="s">
        <v>65</v>
      </c>
      <c r="AF120" s="1" t="s">
        <v>66</v>
      </c>
    </row>
    <row r="121" spans="1:32" x14ac:dyDescent="0.2">
      <c r="A121" s="1" t="s">
        <v>87</v>
      </c>
      <c r="C121" s="25">
        <v>42267.428</v>
      </c>
      <c r="D121" s="25"/>
      <c r="E121" s="1">
        <f t="shared" si="9"/>
        <v>9250.0000995056052</v>
      </c>
      <c r="F121" s="1">
        <f t="shared" si="10"/>
        <v>9250</v>
      </c>
      <c r="G121" s="1">
        <f t="shared" si="15"/>
        <v>8.7499996880069375E-5</v>
      </c>
      <c r="I121" s="1">
        <f t="shared" si="14"/>
        <v>8.7499996880069375E-5</v>
      </c>
      <c r="O121" s="1">
        <f t="shared" ca="1" si="12"/>
        <v>-4.6586853134707507E-2</v>
      </c>
      <c r="Q121" s="75">
        <f t="shared" si="13"/>
        <v>27248.928</v>
      </c>
      <c r="AA121" s="1" t="s">
        <v>65</v>
      </c>
      <c r="AB121" s="1">
        <v>8</v>
      </c>
      <c r="AD121" s="1" t="s">
        <v>74</v>
      </c>
      <c r="AF121" s="1" t="s">
        <v>61</v>
      </c>
    </row>
    <row r="122" spans="1:32" x14ac:dyDescent="0.2">
      <c r="A122" s="1" t="s">
        <v>87</v>
      </c>
      <c r="C122" s="25">
        <v>42268.423999999999</v>
      </c>
      <c r="D122" s="25"/>
      <c r="E122" s="1">
        <f t="shared" si="9"/>
        <v>9251.1327575920059</v>
      </c>
      <c r="F122" s="1">
        <f t="shared" si="10"/>
        <v>9251</v>
      </c>
      <c r="I122" s="1">
        <f t="shared" si="14"/>
        <v>0</v>
      </c>
      <c r="O122" s="1">
        <f t="shared" ca="1" si="12"/>
        <v>-4.6584925057742643E-2</v>
      </c>
      <c r="Q122" s="75">
        <f t="shared" si="13"/>
        <v>27249.923999999999</v>
      </c>
      <c r="AB122" s="1">
        <v>8</v>
      </c>
      <c r="AD122" s="1" t="s">
        <v>60</v>
      </c>
      <c r="AF122" s="1" t="s">
        <v>61</v>
      </c>
    </row>
    <row r="123" spans="1:32" x14ac:dyDescent="0.2">
      <c r="A123" s="1" t="s">
        <v>87</v>
      </c>
      <c r="C123" s="25">
        <v>42275.34</v>
      </c>
      <c r="D123" s="25"/>
      <c r="E123" s="1">
        <f t="shared" si="9"/>
        <v>9258.9976806096347</v>
      </c>
      <c r="F123" s="1">
        <f t="shared" si="10"/>
        <v>9259</v>
      </c>
      <c r="G123" s="1">
        <f t="shared" ref="G123:G136" si="16">+C123-(C$7+F123*C$8)</f>
        <v>-2.0395500032464042E-3</v>
      </c>
      <c r="I123" s="1">
        <f t="shared" si="14"/>
        <v>-2.0395500032464042E-3</v>
      </c>
      <c r="O123" s="1">
        <f t="shared" ca="1" si="12"/>
        <v>-4.6569500442023778E-2</v>
      </c>
      <c r="Q123" s="75">
        <f t="shared" si="13"/>
        <v>27256.839999999997</v>
      </c>
      <c r="AA123" s="1" t="s">
        <v>65</v>
      </c>
      <c r="AB123" s="1">
        <v>11</v>
      </c>
      <c r="AD123" s="1" t="s">
        <v>60</v>
      </c>
      <c r="AF123" s="1" t="s">
        <v>61</v>
      </c>
    </row>
    <row r="124" spans="1:32" x14ac:dyDescent="0.2">
      <c r="A124" s="1" t="s">
        <v>87</v>
      </c>
      <c r="C124" s="25">
        <v>42275.343000000001</v>
      </c>
      <c r="D124" s="25"/>
      <c r="E124" s="1">
        <f t="shared" si="9"/>
        <v>9259.0010922303809</v>
      </c>
      <c r="F124" s="1">
        <f t="shared" si="10"/>
        <v>9259</v>
      </c>
      <c r="G124" s="1">
        <f t="shared" si="16"/>
        <v>9.6045000100275502E-4</v>
      </c>
      <c r="I124" s="1">
        <f t="shared" si="14"/>
        <v>9.6045000100275502E-4</v>
      </c>
      <c r="O124" s="1">
        <f t="shared" ca="1" si="12"/>
        <v>-4.6569500442023778E-2</v>
      </c>
      <c r="Q124" s="75">
        <f t="shared" si="13"/>
        <v>27256.843000000001</v>
      </c>
      <c r="AA124" s="1" t="s">
        <v>65</v>
      </c>
      <c r="AB124" s="1">
        <v>7</v>
      </c>
      <c r="AD124" s="1" t="s">
        <v>74</v>
      </c>
      <c r="AF124" s="1" t="s">
        <v>61</v>
      </c>
    </row>
    <row r="125" spans="1:32" x14ac:dyDescent="0.2">
      <c r="A125" s="1" t="s">
        <v>88</v>
      </c>
      <c r="C125" s="25">
        <v>42521.56</v>
      </c>
      <c r="D125" s="25"/>
      <c r="E125" s="1">
        <f t="shared" si="9"/>
        <v>9539.0007669892002</v>
      </c>
      <c r="F125" s="1">
        <f t="shared" si="10"/>
        <v>9539</v>
      </c>
      <c r="G125" s="1">
        <f t="shared" si="16"/>
        <v>6.7444999876897782E-4</v>
      </c>
      <c r="I125" s="1">
        <f t="shared" si="14"/>
        <v>6.7444999876897782E-4</v>
      </c>
      <c r="O125" s="1">
        <f t="shared" ca="1" si="12"/>
        <v>-4.6029638891863497E-2</v>
      </c>
      <c r="Q125" s="75">
        <f t="shared" si="13"/>
        <v>27503.059999999998</v>
      </c>
      <c r="AA125" s="1" t="s">
        <v>65</v>
      </c>
      <c r="AB125" s="1">
        <v>10</v>
      </c>
      <c r="AD125" s="1" t="s">
        <v>60</v>
      </c>
      <c r="AF125" s="1" t="s">
        <v>61</v>
      </c>
    </row>
    <row r="126" spans="1:32" x14ac:dyDescent="0.2">
      <c r="A126" s="1" t="s">
        <v>88</v>
      </c>
      <c r="C126" s="25">
        <v>42528.597999999998</v>
      </c>
      <c r="D126" s="25"/>
      <c r="E126" s="1">
        <f t="shared" si="9"/>
        <v>9547.0044292503462</v>
      </c>
      <c r="F126" s="1">
        <f t="shared" si="10"/>
        <v>9547</v>
      </c>
      <c r="G126" s="1">
        <f t="shared" si="16"/>
        <v>3.894850000506267E-3</v>
      </c>
      <c r="I126" s="1">
        <f t="shared" si="14"/>
        <v>3.894850000506267E-3</v>
      </c>
      <c r="O126" s="1">
        <f t="shared" ca="1" si="12"/>
        <v>-4.6014214276144633E-2</v>
      </c>
      <c r="Q126" s="75">
        <f t="shared" si="13"/>
        <v>27510.097999999998</v>
      </c>
      <c r="AA126" s="1" t="s">
        <v>65</v>
      </c>
      <c r="AB126" s="1">
        <v>10</v>
      </c>
      <c r="AD126" s="1" t="s">
        <v>60</v>
      </c>
      <c r="AF126" s="1" t="s">
        <v>61</v>
      </c>
    </row>
    <row r="127" spans="1:32" x14ac:dyDescent="0.2">
      <c r="A127" s="1" t="s">
        <v>88</v>
      </c>
      <c r="C127" s="25">
        <v>42530.353999999999</v>
      </c>
      <c r="D127" s="25"/>
      <c r="E127" s="1">
        <f t="shared" si="9"/>
        <v>9549.001364591435</v>
      </c>
      <c r="F127" s="1">
        <f t="shared" si="10"/>
        <v>9549</v>
      </c>
      <c r="G127" s="1">
        <f t="shared" si="16"/>
        <v>1.199949998408556E-3</v>
      </c>
      <c r="I127" s="1">
        <f t="shared" si="14"/>
        <v>1.199949998408556E-3</v>
      </c>
      <c r="O127" s="1">
        <f t="shared" ca="1" si="12"/>
        <v>-4.601035812221492E-2</v>
      </c>
      <c r="Q127" s="75">
        <f t="shared" si="13"/>
        <v>27511.853999999999</v>
      </c>
      <c r="AA127" s="1" t="s">
        <v>65</v>
      </c>
      <c r="AB127" s="1">
        <v>6</v>
      </c>
      <c r="AD127" s="1" t="s">
        <v>60</v>
      </c>
      <c r="AF127" s="1" t="s">
        <v>61</v>
      </c>
    </row>
    <row r="128" spans="1:32" x14ac:dyDescent="0.2">
      <c r="A128" s="1" t="s">
        <v>88</v>
      </c>
      <c r="C128" s="25">
        <v>42550.57</v>
      </c>
      <c r="D128" s="25"/>
      <c r="E128" s="1">
        <f t="shared" si="9"/>
        <v>9571.9911395660492</v>
      </c>
      <c r="F128" s="1">
        <f t="shared" si="10"/>
        <v>9572</v>
      </c>
      <c r="G128" s="1">
        <f t="shared" si="16"/>
        <v>-7.7913999994052574E-3</v>
      </c>
      <c r="I128" s="1">
        <f t="shared" si="14"/>
        <v>-7.7913999994052574E-3</v>
      </c>
      <c r="O128" s="1">
        <f t="shared" ca="1" si="12"/>
        <v>-4.5966012352023175E-2</v>
      </c>
      <c r="Q128" s="75">
        <f t="shared" si="13"/>
        <v>27532.07</v>
      </c>
      <c r="AA128" s="1" t="s">
        <v>65</v>
      </c>
      <c r="AB128" s="1">
        <v>6</v>
      </c>
      <c r="AD128" s="1" t="s">
        <v>60</v>
      </c>
      <c r="AF128" s="1" t="s">
        <v>61</v>
      </c>
    </row>
    <row r="129" spans="1:32" x14ac:dyDescent="0.2">
      <c r="A129" s="1" t="s">
        <v>88</v>
      </c>
      <c r="C129" s="25">
        <v>42551.457000000002</v>
      </c>
      <c r="D129" s="25"/>
      <c r="E129" s="1">
        <f t="shared" si="9"/>
        <v>9572.9998420988213</v>
      </c>
      <c r="F129" s="1">
        <f t="shared" si="10"/>
        <v>9573</v>
      </c>
      <c r="G129" s="1">
        <f t="shared" si="16"/>
        <v>-1.3885000225855038E-4</v>
      </c>
      <c r="I129" s="1">
        <f t="shared" si="14"/>
        <v>-1.3885000225855038E-4</v>
      </c>
      <c r="O129" s="1">
        <f t="shared" ca="1" si="12"/>
        <v>-4.5964084275058326E-2</v>
      </c>
      <c r="Q129" s="75">
        <f t="shared" si="13"/>
        <v>27532.957000000002</v>
      </c>
      <c r="AA129" s="1" t="s">
        <v>65</v>
      </c>
      <c r="AB129" s="1">
        <v>7</v>
      </c>
      <c r="AD129" s="1" t="s">
        <v>60</v>
      </c>
      <c r="AF129" s="1" t="s">
        <v>61</v>
      </c>
    </row>
    <row r="130" spans="1:32" x14ac:dyDescent="0.2">
      <c r="A130" s="1" t="s">
        <v>88</v>
      </c>
      <c r="C130" s="25">
        <v>42551.466999999997</v>
      </c>
      <c r="D130" s="25"/>
      <c r="E130" s="1">
        <f t="shared" si="9"/>
        <v>9573.0112141679565</v>
      </c>
      <c r="F130" s="1">
        <f t="shared" si="10"/>
        <v>9573</v>
      </c>
      <c r="G130" s="1">
        <f t="shared" si="16"/>
        <v>9.8611499925027601E-3</v>
      </c>
      <c r="I130" s="1">
        <f t="shared" si="14"/>
        <v>9.8611499925027601E-3</v>
      </c>
      <c r="O130" s="1">
        <f t="shared" ca="1" si="12"/>
        <v>-4.5964084275058326E-2</v>
      </c>
      <c r="Q130" s="75">
        <f t="shared" si="13"/>
        <v>27532.966999999997</v>
      </c>
      <c r="AA130" s="1" t="s">
        <v>65</v>
      </c>
      <c r="AB130" s="1">
        <v>10</v>
      </c>
      <c r="AD130" s="1" t="s">
        <v>73</v>
      </c>
      <c r="AF130" s="1" t="s">
        <v>61</v>
      </c>
    </row>
    <row r="131" spans="1:32" x14ac:dyDescent="0.2">
      <c r="A131" s="1" t="s">
        <v>89</v>
      </c>
      <c r="C131" s="25">
        <v>42617.404999999999</v>
      </c>
      <c r="D131" s="25"/>
      <c r="E131" s="1">
        <f t="shared" si="9"/>
        <v>9647.9963636671691</v>
      </c>
      <c r="F131" s="1">
        <f t="shared" si="10"/>
        <v>9648</v>
      </c>
      <c r="G131" s="1">
        <f t="shared" si="16"/>
        <v>-3.197600002749823E-3</v>
      </c>
      <c r="I131" s="1">
        <f t="shared" si="14"/>
        <v>-3.197600002749823E-3</v>
      </c>
      <c r="O131" s="1">
        <f t="shared" ca="1" si="12"/>
        <v>-4.581947850269396E-2</v>
      </c>
      <c r="Q131" s="75">
        <f t="shared" si="13"/>
        <v>27598.904999999999</v>
      </c>
      <c r="AA131" s="1" t="s">
        <v>65</v>
      </c>
      <c r="AB131" s="1">
        <v>12</v>
      </c>
      <c r="AD131" s="1" t="s">
        <v>73</v>
      </c>
      <c r="AF131" s="1" t="s">
        <v>61</v>
      </c>
    </row>
    <row r="132" spans="1:32" x14ac:dyDescent="0.2">
      <c r="A132" s="1" t="s">
        <v>90</v>
      </c>
      <c r="C132" s="25">
        <v>42878.567000000003</v>
      </c>
      <c r="D132" s="25"/>
      <c r="E132" s="1">
        <f t="shared" si="9"/>
        <v>9944.9915957566063</v>
      </c>
      <c r="F132" s="1">
        <f t="shared" si="10"/>
        <v>9945</v>
      </c>
      <c r="G132" s="1">
        <f t="shared" si="16"/>
        <v>-7.3902499934774823E-3</v>
      </c>
      <c r="I132" s="1">
        <f t="shared" si="14"/>
        <v>-7.3902499934774823E-3</v>
      </c>
      <c r="O132" s="1">
        <f t="shared" ca="1" si="12"/>
        <v>-4.5246839644131093E-2</v>
      </c>
      <c r="Q132" s="75">
        <f t="shared" si="13"/>
        <v>27860.067000000003</v>
      </c>
      <c r="AB132" s="1">
        <v>6</v>
      </c>
      <c r="AD132" s="1" t="s">
        <v>60</v>
      </c>
      <c r="AF132" s="1" t="s">
        <v>61</v>
      </c>
    </row>
    <row r="133" spans="1:32" x14ac:dyDescent="0.2">
      <c r="A133" s="1" t="s">
        <v>90</v>
      </c>
      <c r="C133" s="25">
        <v>42885.61</v>
      </c>
      <c r="D133" s="25"/>
      <c r="E133" s="1">
        <f t="shared" si="9"/>
        <v>9953.0009440523208</v>
      </c>
      <c r="F133" s="1">
        <f t="shared" si="10"/>
        <v>9953</v>
      </c>
      <c r="G133" s="1">
        <f t="shared" si="16"/>
        <v>8.3014999836450443E-4</v>
      </c>
      <c r="I133" s="1">
        <f t="shared" si="14"/>
        <v>8.3014999836450443E-4</v>
      </c>
      <c r="O133" s="1">
        <f t="shared" ca="1" si="12"/>
        <v>-4.5231415028412228E-2</v>
      </c>
      <c r="Q133" s="75">
        <f t="shared" si="13"/>
        <v>27867.11</v>
      </c>
      <c r="AB133" s="1">
        <v>6</v>
      </c>
      <c r="AD133" s="1" t="s">
        <v>60</v>
      </c>
      <c r="AF133" s="1" t="s">
        <v>61</v>
      </c>
    </row>
    <row r="134" spans="1:32" x14ac:dyDescent="0.2">
      <c r="A134" s="1" t="s">
        <v>90</v>
      </c>
      <c r="C134" s="25">
        <v>42886.489000000001</v>
      </c>
      <c r="D134" s="25"/>
      <c r="E134" s="1">
        <f t="shared" si="9"/>
        <v>9954.0005489297782</v>
      </c>
      <c r="F134" s="1">
        <f t="shared" si="10"/>
        <v>9954</v>
      </c>
      <c r="G134" s="1">
        <f t="shared" si="16"/>
        <v>4.8270000115735456E-4</v>
      </c>
      <c r="I134" s="1">
        <f t="shared" si="14"/>
        <v>4.8270000115735456E-4</v>
      </c>
      <c r="O134" s="1">
        <f t="shared" ca="1" si="12"/>
        <v>-4.5229486951447365E-2</v>
      </c>
      <c r="Q134" s="75">
        <f t="shared" si="13"/>
        <v>27867.989000000001</v>
      </c>
      <c r="AB134" s="1">
        <v>10</v>
      </c>
      <c r="AD134" s="1" t="s">
        <v>60</v>
      </c>
      <c r="AF134" s="1" t="s">
        <v>61</v>
      </c>
    </row>
    <row r="135" spans="1:32" x14ac:dyDescent="0.2">
      <c r="A135" s="1" t="s">
        <v>90</v>
      </c>
      <c r="C135" s="25">
        <v>42886.49</v>
      </c>
      <c r="D135" s="25"/>
      <c r="E135" s="1">
        <f t="shared" si="9"/>
        <v>9954.0016861366894</v>
      </c>
      <c r="F135" s="1">
        <f t="shared" si="10"/>
        <v>9954</v>
      </c>
      <c r="G135" s="1">
        <f t="shared" si="16"/>
        <v>1.4826999977231026E-3</v>
      </c>
      <c r="I135" s="1">
        <f t="shared" si="14"/>
        <v>1.4826999977231026E-3</v>
      </c>
      <c r="O135" s="1">
        <f t="shared" ca="1" si="12"/>
        <v>-4.5229486951447365E-2</v>
      </c>
      <c r="Q135" s="75">
        <f t="shared" si="13"/>
        <v>27867.989999999998</v>
      </c>
      <c r="AA135" s="1" t="s">
        <v>65</v>
      </c>
      <c r="AB135" s="1">
        <v>8</v>
      </c>
      <c r="AD135" s="1" t="s">
        <v>73</v>
      </c>
      <c r="AF135" s="1" t="s">
        <v>61</v>
      </c>
    </row>
    <row r="136" spans="1:32" x14ac:dyDescent="0.2">
      <c r="A136" s="22" t="s">
        <v>91</v>
      </c>
      <c r="B136" s="23" t="s">
        <v>41</v>
      </c>
      <c r="C136" s="24">
        <v>42915.506999999998</v>
      </c>
      <c r="D136" s="25"/>
      <c r="E136" s="26">
        <f t="shared" si="9"/>
        <v>9987.0000191619329</v>
      </c>
      <c r="F136" s="1">
        <f t="shared" si="10"/>
        <v>9987</v>
      </c>
      <c r="G136" s="1">
        <f t="shared" si="16"/>
        <v>1.684999733697623E-5</v>
      </c>
      <c r="I136" s="1">
        <f t="shared" ref="I136:I172" si="17">+G136</f>
        <v>1.684999733697623E-5</v>
      </c>
      <c r="O136" s="1">
        <f t="shared" ca="1" si="12"/>
        <v>-4.5165860411607042E-2</v>
      </c>
      <c r="Q136" s="75">
        <f t="shared" si="13"/>
        <v>27897.006999999998</v>
      </c>
    </row>
    <row r="137" spans="1:32" x14ac:dyDescent="0.2">
      <c r="A137" s="1" t="s">
        <v>92</v>
      </c>
      <c r="C137" s="25">
        <v>42925.506999999998</v>
      </c>
      <c r="D137" s="25"/>
      <c r="E137" s="1">
        <f t="shared" si="9"/>
        <v>9998.3720883025217</v>
      </c>
      <c r="F137" s="1">
        <f t="shared" si="10"/>
        <v>9998.5</v>
      </c>
      <c r="I137" s="1">
        <f t="shared" si="17"/>
        <v>0</v>
      </c>
      <c r="O137" s="1">
        <f t="shared" ca="1" si="12"/>
        <v>-4.5143687526511177E-2</v>
      </c>
      <c r="Q137" s="75">
        <f t="shared" si="13"/>
        <v>27907.006999999998</v>
      </c>
      <c r="AB137" s="1">
        <v>6</v>
      </c>
      <c r="AD137" s="1" t="s">
        <v>60</v>
      </c>
      <c r="AF137" s="1" t="s">
        <v>61</v>
      </c>
    </row>
    <row r="138" spans="1:32" x14ac:dyDescent="0.2">
      <c r="A138" s="1" t="s">
        <v>92</v>
      </c>
      <c r="C138" s="25">
        <v>42944.52</v>
      </c>
      <c r="D138" s="25"/>
      <c r="E138" s="1">
        <f t="shared" si="9"/>
        <v>10019.993803359521</v>
      </c>
      <c r="F138" s="1">
        <f t="shared" si="10"/>
        <v>10020</v>
      </c>
      <c r="G138" s="1">
        <f t="shared" ref="G138:G169" si="18">+C138-(C$7+F138*C$8)</f>
        <v>-5.4490000038640574E-3</v>
      </c>
      <c r="I138" s="1">
        <f t="shared" si="17"/>
        <v>-5.4490000038640574E-3</v>
      </c>
      <c r="O138" s="1">
        <f t="shared" ca="1" si="12"/>
        <v>-4.5102233871766727E-2</v>
      </c>
      <c r="Q138" s="75">
        <f t="shared" si="13"/>
        <v>27926.019999999997</v>
      </c>
      <c r="AB138" s="1">
        <v>7</v>
      </c>
      <c r="AD138" s="1" t="s">
        <v>60</v>
      </c>
      <c r="AF138" s="1" t="s">
        <v>61</v>
      </c>
    </row>
    <row r="139" spans="1:32" x14ac:dyDescent="0.2">
      <c r="A139" s="1" t="s">
        <v>93</v>
      </c>
      <c r="C139" s="25">
        <v>42959.478000000003</v>
      </c>
      <c r="D139" s="25"/>
      <c r="E139" s="1">
        <f t="shared" si="9"/>
        <v>10037.00414438002</v>
      </c>
      <c r="F139" s="1">
        <f t="shared" si="10"/>
        <v>10037</v>
      </c>
      <c r="G139" s="1">
        <f t="shared" si="18"/>
        <v>3.6443499993765727E-3</v>
      </c>
      <c r="I139" s="1">
        <f t="shared" si="17"/>
        <v>3.6443499993765727E-3</v>
      </c>
      <c r="O139" s="1">
        <f t="shared" ca="1" si="12"/>
        <v>-4.5069456563364141E-2</v>
      </c>
      <c r="Q139" s="75">
        <f t="shared" si="13"/>
        <v>27940.978000000003</v>
      </c>
      <c r="AA139" s="1" t="s">
        <v>65</v>
      </c>
      <c r="AB139" s="1">
        <v>10</v>
      </c>
      <c r="AD139" s="1" t="s">
        <v>73</v>
      </c>
      <c r="AF139" s="1" t="s">
        <v>61</v>
      </c>
    </row>
    <row r="140" spans="1:32" x14ac:dyDescent="0.2">
      <c r="A140" s="1" t="s">
        <v>93</v>
      </c>
      <c r="C140" s="25">
        <v>42974.42</v>
      </c>
      <c r="D140" s="25"/>
      <c r="E140" s="1">
        <f t="shared" si="9"/>
        <v>10053.996290089883</v>
      </c>
      <c r="F140" s="1">
        <f t="shared" si="10"/>
        <v>10054</v>
      </c>
      <c r="G140" s="1">
        <f t="shared" si="18"/>
        <v>-3.2623000006424263E-3</v>
      </c>
      <c r="I140" s="1">
        <f t="shared" si="17"/>
        <v>-3.2623000006424263E-3</v>
      </c>
      <c r="O140" s="1">
        <f t="shared" ca="1" si="12"/>
        <v>-4.5036679254961548E-2</v>
      </c>
      <c r="Q140" s="75">
        <f t="shared" si="13"/>
        <v>27955.919999999998</v>
      </c>
      <c r="AA140" s="1" t="s">
        <v>65</v>
      </c>
      <c r="AB140" s="1">
        <v>7</v>
      </c>
      <c r="AD140" s="1" t="s">
        <v>60</v>
      </c>
      <c r="AF140" s="1" t="s">
        <v>61</v>
      </c>
    </row>
    <row r="141" spans="1:32" x14ac:dyDescent="0.2">
      <c r="A141" s="1" t="s">
        <v>94</v>
      </c>
      <c r="C141" s="25">
        <v>42986.732000000004</v>
      </c>
      <c r="D141" s="25"/>
      <c r="E141" s="1">
        <f t="shared" si="9"/>
        <v>10067.99758161578</v>
      </c>
      <c r="F141" s="1">
        <f t="shared" si="10"/>
        <v>10068</v>
      </c>
      <c r="G141" s="1">
        <f t="shared" si="18"/>
        <v>-2.1265999966999516E-3</v>
      </c>
      <c r="I141" s="1">
        <f t="shared" si="17"/>
        <v>-2.1265999966999516E-3</v>
      </c>
      <c r="O141" s="1">
        <f t="shared" ca="1" si="12"/>
        <v>-4.5009686177453538E-2</v>
      </c>
      <c r="Q141" s="75">
        <f t="shared" si="13"/>
        <v>27968.232000000004</v>
      </c>
      <c r="AA141" s="1" t="s">
        <v>65</v>
      </c>
      <c r="AB141" s="1">
        <v>14</v>
      </c>
      <c r="AD141" s="1" t="s">
        <v>95</v>
      </c>
      <c r="AF141" s="1" t="s">
        <v>96</v>
      </c>
    </row>
    <row r="142" spans="1:32" x14ac:dyDescent="0.2">
      <c r="A142" s="1" t="s">
        <v>93</v>
      </c>
      <c r="C142" s="25">
        <v>42996.41</v>
      </c>
      <c r="D142" s="25"/>
      <c r="E142" s="1">
        <f t="shared" si="9"/>
        <v>10079.003470130041</v>
      </c>
      <c r="F142" s="1">
        <f t="shared" si="10"/>
        <v>10079</v>
      </c>
      <c r="G142" s="1">
        <f t="shared" si="18"/>
        <v>3.051450003113132E-3</v>
      </c>
      <c r="I142" s="1">
        <f t="shared" si="17"/>
        <v>3.051450003113132E-3</v>
      </c>
      <c r="O142" s="1">
        <f t="shared" ca="1" si="12"/>
        <v>-4.4988477330840097E-2</v>
      </c>
      <c r="Q142" s="75">
        <f t="shared" si="13"/>
        <v>27977.910000000003</v>
      </c>
      <c r="AA142" s="1" t="s">
        <v>65</v>
      </c>
      <c r="AB142" s="1">
        <v>10</v>
      </c>
      <c r="AD142" s="1" t="s">
        <v>73</v>
      </c>
      <c r="AF142" s="1" t="s">
        <v>61</v>
      </c>
    </row>
    <row r="143" spans="1:32" x14ac:dyDescent="0.2">
      <c r="A143" s="1" t="s">
        <v>93</v>
      </c>
      <c r="C143" s="25">
        <v>43011.351999999999</v>
      </c>
      <c r="D143" s="25"/>
      <c r="E143" s="1">
        <f t="shared" si="9"/>
        <v>10095.995615839904</v>
      </c>
      <c r="F143" s="1">
        <f t="shared" si="10"/>
        <v>10096</v>
      </c>
      <c r="G143" s="1">
        <f t="shared" si="18"/>
        <v>-3.8552000041818246E-3</v>
      </c>
      <c r="I143" s="1">
        <f t="shared" si="17"/>
        <v>-3.8552000041818246E-3</v>
      </c>
      <c r="O143" s="1">
        <f t="shared" ca="1" si="12"/>
        <v>-4.4955700022437511E-2</v>
      </c>
      <c r="Q143" s="75">
        <f t="shared" si="13"/>
        <v>27992.851999999999</v>
      </c>
      <c r="AA143" s="1" t="s">
        <v>65</v>
      </c>
      <c r="AB143" s="1">
        <v>8</v>
      </c>
      <c r="AD143" s="1" t="s">
        <v>73</v>
      </c>
      <c r="AF143" s="1" t="s">
        <v>61</v>
      </c>
    </row>
    <row r="144" spans="1:32" x14ac:dyDescent="0.2">
      <c r="A144" s="22" t="s">
        <v>97</v>
      </c>
      <c r="B144" s="23" t="s">
        <v>41</v>
      </c>
      <c r="C144" s="24">
        <v>43110.71</v>
      </c>
      <c r="D144" s="25"/>
      <c r="E144" s="26">
        <f t="shared" si="9"/>
        <v>10208.986220406961</v>
      </c>
      <c r="F144" s="1">
        <f t="shared" si="10"/>
        <v>10209</v>
      </c>
      <c r="G144" s="1">
        <f t="shared" si="18"/>
        <v>-1.2117049998778384E-2</v>
      </c>
      <c r="I144" s="1">
        <f t="shared" si="17"/>
        <v>-1.2117049998778384E-2</v>
      </c>
      <c r="O144" s="1">
        <f t="shared" ca="1" si="12"/>
        <v>-4.4737827325408541E-2</v>
      </c>
      <c r="Q144" s="75">
        <f t="shared" si="13"/>
        <v>28092.21</v>
      </c>
    </row>
    <row r="145" spans="1:32" x14ac:dyDescent="0.2">
      <c r="A145" s="1" t="s">
        <v>98</v>
      </c>
      <c r="C145" s="25">
        <v>43110.718000000001</v>
      </c>
      <c r="D145" s="25"/>
      <c r="E145" s="1">
        <f t="shared" si="9"/>
        <v>10208.995318062274</v>
      </c>
      <c r="F145" s="1">
        <f t="shared" si="10"/>
        <v>10209</v>
      </c>
      <c r="G145" s="1">
        <f t="shared" si="18"/>
        <v>-4.1170499971485697E-3</v>
      </c>
      <c r="I145" s="1">
        <f t="shared" si="17"/>
        <v>-4.1170499971485697E-3</v>
      </c>
      <c r="O145" s="1">
        <f t="shared" ca="1" si="12"/>
        <v>-4.4737827325408541E-2</v>
      </c>
      <c r="Q145" s="75">
        <f t="shared" si="13"/>
        <v>28092.218000000001</v>
      </c>
      <c r="AA145" s="1" t="s">
        <v>65</v>
      </c>
      <c r="AB145" s="1">
        <v>7</v>
      </c>
      <c r="AD145" s="1" t="s">
        <v>60</v>
      </c>
      <c r="AF145" s="1" t="s">
        <v>61</v>
      </c>
    </row>
    <row r="146" spans="1:32" x14ac:dyDescent="0.2">
      <c r="A146" s="1" t="s">
        <v>99</v>
      </c>
      <c r="C146" s="25">
        <v>43205.694000000003</v>
      </c>
      <c r="D146" s="25"/>
      <c r="E146" s="1">
        <f t="shared" si="9"/>
        <v>10317.002681931928</v>
      </c>
      <c r="F146" s="1">
        <f t="shared" si="10"/>
        <v>10317</v>
      </c>
      <c r="G146" s="1">
        <f t="shared" si="18"/>
        <v>2.3583500005770475E-3</v>
      </c>
      <c r="I146" s="1">
        <f t="shared" si="17"/>
        <v>2.3583500005770475E-3</v>
      </c>
      <c r="O146" s="1">
        <f t="shared" ca="1" si="12"/>
        <v>-4.452959501320386E-2</v>
      </c>
      <c r="Q146" s="75">
        <f t="shared" si="13"/>
        <v>28187.194000000003</v>
      </c>
      <c r="AA146" s="1" t="s">
        <v>65</v>
      </c>
      <c r="AB146" s="1">
        <v>6</v>
      </c>
      <c r="AD146" s="1" t="s">
        <v>60</v>
      </c>
      <c r="AF146" s="1" t="s">
        <v>61</v>
      </c>
    </row>
    <row r="147" spans="1:32" x14ac:dyDescent="0.2">
      <c r="A147" s="1" t="s">
        <v>94</v>
      </c>
      <c r="C147" s="25">
        <v>43262.845999999998</v>
      </c>
      <c r="D147" s="25"/>
      <c r="E147" s="1">
        <f t="shared" si="9"/>
        <v>10381.996331484213</v>
      </c>
      <c r="F147" s="1">
        <f t="shared" si="10"/>
        <v>10382</v>
      </c>
      <c r="G147" s="1">
        <f t="shared" si="18"/>
        <v>-3.225899999961257E-3</v>
      </c>
      <c r="I147" s="1">
        <f t="shared" si="17"/>
        <v>-3.225899999961257E-3</v>
      </c>
      <c r="O147" s="1">
        <f t="shared" ca="1" si="12"/>
        <v>-4.4404270010488078E-2</v>
      </c>
      <c r="Q147" s="75">
        <f t="shared" si="13"/>
        <v>28244.345999999998</v>
      </c>
      <c r="AA147" s="1" t="s">
        <v>65</v>
      </c>
      <c r="AB147" s="1">
        <v>16</v>
      </c>
      <c r="AD147" s="1" t="s">
        <v>95</v>
      </c>
      <c r="AF147" s="1" t="s">
        <v>96</v>
      </c>
    </row>
    <row r="148" spans="1:32" x14ac:dyDescent="0.2">
      <c r="A148" s="1" t="s">
        <v>94</v>
      </c>
      <c r="C148" s="25">
        <v>43262.849000000002</v>
      </c>
      <c r="D148" s="25"/>
      <c r="E148" s="1">
        <f t="shared" si="9"/>
        <v>10381.99974310496</v>
      </c>
      <c r="F148" s="1">
        <f t="shared" si="10"/>
        <v>10382</v>
      </c>
      <c r="G148" s="1">
        <f t="shared" si="18"/>
        <v>-2.2589999571209773E-4</v>
      </c>
      <c r="I148" s="1">
        <f t="shared" si="17"/>
        <v>-2.2589999571209773E-4</v>
      </c>
      <c r="O148" s="1">
        <f t="shared" ca="1" si="12"/>
        <v>-4.4404270010488078E-2</v>
      </c>
      <c r="Q148" s="75">
        <f t="shared" si="13"/>
        <v>28244.349000000002</v>
      </c>
      <c r="AA148" s="1" t="s">
        <v>65</v>
      </c>
      <c r="AB148" s="1">
        <v>12</v>
      </c>
      <c r="AD148" s="1" t="s">
        <v>100</v>
      </c>
      <c r="AF148" s="1" t="s">
        <v>96</v>
      </c>
    </row>
    <row r="149" spans="1:32" x14ac:dyDescent="0.2">
      <c r="A149" s="1" t="s">
        <v>99</v>
      </c>
      <c r="C149" s="25">
        <v>43279.56</v>
      </c>
      <c r="D149" s="25"/>
      <c r="E149" s="1">
        <f t="shared" ref="E149:E212" si="19">+(C149-C$7)/C$8</f>
        <v>10401.003607845792</v>
      </c>
      <c r="F149" s="1">
        <f t="shared" ref="F149:F212" si="20">ROUND(2*E149,0)/2</f>
        <v>10401</v>
      </c>
      <c r="G149" s="1">
        <f t="shared" si="18"/>
        <v>3.1725500011816621E-3</v>
      </c>
      <c r="I149" s="1">
        <f t="shared" si="17"/>
        <v>3.1725500011816621E-3</v>
      </c>
      <c r="O149" s="1">
        <f t="shared" ref="O149:O212" ca="1" si="21">+C$11+C$12*$F149</f>
        <v>-4.4367636548155773E-2</v>
      </c>
      <c r="Q149" s="75">
        <f t="shared" ref="Q149:Q212" si="22">+C149-15018.5</f>
        <v>28261.059999999998</v>
      </c>
      <c r="AA149" s="1" t="s">
        <v>65</v>
      </c>
      <c r="AB149" s="1">
        <v>7</v>
      </c>
      <c r="AD149" s="1" t="s">
        <v>60</v>
      </c>
      <c r="AF149" s="1" t="s">
        <v>61</v>
      </c>
    </row>
    <row r="150" spans="1:32" x14ac:dyDescent="0.2">
      <c r="A150" s="1" t="s">
        <v>101</v>
      </c>
      <c r="C150" s="25">
        <v>43584.688000000002</v>
      </c>
      <c r="D150" s="25"/>
      <c r="E150" s="1">
        <f t="shared" si="19"/>
        <v>10747.997279118739</v>
      </c>
      <c r="F150" s="1">
        <f t="shared" si="20"/>
        <v>10748</v>
      </c>
      <c r="G150" s="1">
        <f t="shared" si="18"/>
        <v>-2.3925999994389713E-3</v>
      </c>
      <c r="I150" s="1">
        <f t="shared" si="17"/>
        <v>-2.3925999994389713E-3</v>
      </c>
      <c r="O150" s="1">
        <f t="shared" ca="1" si="21"/>
        <v>-4.3698593841349997E-2</v>
      </c>
      <c r="Q150" s="75">
        <f t="shared" si="22"/>
        <v>28566.188000000002</v>
      </c>
      <c r="AA150" s="1" t="s">
        <v>65</v>
      </c>
      <c r="AB150" s="1">
        <v>7</v>
      </c>
      <c r="AD150" s="1" t="s">
        <v>60</v>
      </c>
      <c r="AF150" s="1" t="s">
        <v>61</v>
      </c>
    </row>
    <row r="151" spans="1:32" x14ac:dyDescent="0.2">
      <c r="A151" s="1" t="s">
        <v>101</v>
      </c>
      <c r="C151" s="25">
        <v>43623.381999999998</v>
      </c>
      <c r="D151" s="25"/>
      <c r="E151" s="1">
        <f t="shared" si="19"/>
        <v>10792.000363451327</v>
      </c>
      <c r="F151" s="1">
        <f t="shared" si="20"/>
        <v>10792</v>
      </c>
      <c r="G151" s="1">
        <f t="shared" si="18"/>
        <v>3.1959999614628032E-4</v>
      </c>
      <c r="I151" s="1">
        <f t="shared" si="17"/>
        <v>3.1959999614628032E-4</v>
      </c>
      <c r="O151" s="1">
        <f t="shared" ca="1" si="21"/>
        <v>-4.3613758454896234E-2</v>
      </c>
      <c r="Q151" s="75">
        <f t="shared" si="22"/>
        <v>28604.881999999998</v>
      </c>
      <c r="AA151" s="1" t="s">
        <v>65</v>
      </c>
      <c r="AB151" s="1">
        <v>7</v>
      </c>
      <c r="AD151" s="1" t="s">
        <v>60</v>
      </c>
      <c r="AF151" s="1" t="s">
        <v>61</v>
      </c>
    </row>
    <row r="152" spans="1:32" x14ac:dyDescent="0.2">
      <c r="A152" s="1" t="s">
        <v>101</v>
      </c>
      <c r="C152" s="25">
        <v>43659.434000000001</v>
      </c>
      <c r="D152" s="25"/>
      <c r="E152" s="1">
        <f t="shared" si="19"/>
        <v>10832.998947116979</v>
      </c>
      <c r="F152" s="1">
        <f t="shared" si="20"/>
        <v>10833</v>
      </c>
      <c r="G152" s="1">
        <f t="shared" si="18"/>
        <v>-9.2584999947575852E-4</v>
      </c>
      <c r="I152" s="1">
        <f t="shared" si="17"/>
        <v>-9.2584999947575852E-4</v>
      </c>
      <c r="O152" s="1">
        <f t="shared" ca="1" si="21"/>
        <v>-4.3534707299337054E-2</v>
      </c>
      <c r="Q152" s="75">
        <f t="shared" si="22"/>
        <v>28640.934000000001</v>
      </c>
      <c r="AA152" s="1" t="s">
        <v>65</v>
      </c>
      <c r="AB152" s="1">
        <v>7</v>
      </c>
      <c r="AD152" s="1" t="s">
        <v>73</v>
      </c>
      <c r="AF152" s="1" t="s">
        <v>61</v>
      </c>
    </row>
    <row r="153" spans="1:32" x14ac:dyDescent="0.2">
      <c r="A153" s="1" t="s">
        <v>102</v>
      </c>
      <c r="C153" s="25">
        <v>43666.457000000002</v>
      </c>
      <c r="D153" s="25"/>
      <c r="E153" s="1">
        <f t="shared" si="19"/>
        <v>10840.985551274416</v>
      </c>
      <c r="F153" s="1">
        <f t="shared" si="20"/>
        <v>10841</v>
      </c>
      <c r="G153" s="1">
        <f t="shared" si="18"/>
        <v>-1.2705449997156393E-2</v>
      </c>
      <c r="I153" s="1">
        <f t="shared" si="17"/>
        <v>-1.2705449997156393E-2</v>
      </c>
      <c r="O153" s="1">
        <f t="shared" ca="1" si="21"/>
        <v>-4.3519282683618182E-2</v>
      </c>
      <c r="Q153" s="75">
        <f t="shared" si="22"/>
        <v>28647.957000000002</v>
      </c>
      <c r="AA153" s="1" t="s">
        <v>65</v>
      </c>
      <c r="AF153" s="1" t="s">
        <v>66</v>
      </c>
    </row>
    <row r="154" spans="1:32" x14ac:dyDescent="0.2">
      <c r="A154" s="1" t="s">
        <v>94</v>
      </c>
      <c r="C154" s="25">
        <v>43693.728000000003</v>
      </c>
      <c r="D154" s="25"/>
      <c r="E154" s="1">
        <f t="shared" si="19"/>
        <v>10871.998321027715</v>
      </c>
      <c r="F154" s="1">
        <f t="shared" si="20"/>
        <v>10872</v>
      </c>
      <c r="G154" s="1">
        <f t="shared" si="18"/>
        <v>-1.47639999340754E-3</v>
      </c>
      <c r="I154" s="1">
        <f t="shared" si="17"/>
        <v>-1.47639999340754E-3</v>
      </c>
      <c r="O154" s="1">
        <f t="shared" ca="1" si="21"/>
        <v>-4.3459512297707587E-2</v>
      </c>
      <c r="Q154" s="75">
        <f t="shared" si="22"/>
        <v>28675.228000000003</v>
      </c>
      <c r="AA154" s="1" t="s">
        <v>65</v>
      </c>
      <c r="AB154" s="1">
        <v>14</v>
      </c>
      <c r="AD154" s="1" t="s">
        <v>100</v>
      </c>
      <c r="AF154" s="1" t="s">
        <v>96</v>
      </c>
    </row>
    <row r="155" spans="1:32" x14ac:dyDescent="0.2">
      <c r="A155" s="1" t="s">
        <v>103</v>
      </c>
      <c r="C155" s="25">
        <v>43703.396000000001</v>
      </c>
      <c r="D155" s="25"/>
      <c r="E155" s="1">
        <f t="shared" si="19"/>
        <v>10882.992837472833</v>
      </c>
      <c r="F155" s="1">
        <f t="shared" si="20"/>
        <v>10883</v>
      </c>
      <c r="G155" s="1">
        <f t="shared" si="18"/>
        <v>-6.2983500029076822E-3</v>
      </c>
      <c r="I155" s="1">
        <f t="shared" si="17"/>
        <v>-6.2983500029076822E-3</v>
      </c>
      <c r="O155" s="1">
        <f t="shared" ca="1" si="21"/>
        <v>-4.3438303451094146E-2</v>
      </c>
      <c r="Q155" s="75">
        <f t="shared" si="22"/>
        <v>28684.896000000001</v>
      </c>
      <c r="AA155" s="1" t="s">
        <v>65</v>
      </c>
      <c r="AB155" s="1">
        <v>6</v>
      </c>
      <c r="AD155" s="1" t="s">
        <v>60</v>
      </c>
      <c r="AF155" s="1" t="s">
        <v>61</v>
      </c>
    </row>
    <row r="156" spans="1:32" x14ac:dyDescent="0.2">
      <c r="A156" s="1" t="s">
        <v>103</v>
      </c>
      <c r="C156" s="25">
        <v>43740.328000000001</v>
      </c>
      <c r="D156" s="25"/>
      <c r="E156" s="1">
        <f t="shared" si="19"/>
        <v>10924.992163222854</v>
      </c>
      <c r="F156" s="1">
        <f t="shared" si="20"/>
        <v>10925</v>
      </c>
      <c r="G156" s="1">
        <f t="shared" si="18"/>
        <v>-6.8912499991711229E-3</v>
      </c>
      <c r="I156" s="1">
        <f t="shared" si="17"/>
        <v>-6.8912499991711229E-3</v>
      </c>
      <c r="O156" s="1">
        <f t="shared" ca="1" si="21"/>
        <v>-4.3357324218570102E-2</v>
      </c>
      <c r="Q156" s="75">
        <f t="shared" si="22"/>
        <v>28721.828000000001</v>
      </c>
      <c r="AA156" s="1" t="s">
        <v>65</v>
      </c>
      <c r="AB156" s="1">
        <v>10</v>
      </c>
      <c r="AD156" s="1" t="s">
        <v>60</v>
      </c>
      <c r="AF156" s="1" t="s">
        <v>61</v>
      </c>
    </row>
    <row r="157" spans="1:32" x14ac:dyDescent="0.2">
      <c r="A157" s="1" t="s">
        <v>104</v>
      </c>
      <c r="C157" s="25">
        <v>43762.315999999999</v>
      </c>
      <c r="D157" s="25"/>
      <c r="E157" s="1">
        <f t="shared" si="19"/>
        <v>10949.997068849178</v>
      </c>
      <c r="F157" s="1">
        <f t="shared" si="20"/>
        <v>10950</v>
      </c>
      <c r="G157" s="1">
        <f t="shared" si="18"/>
        <v>-2.5775000030989759E-3</v>
      </c>
      <c r="I157" s="1">
        <f t="shared" si="17"/>
        <v>-2.5775000030989759E-3</v>
      </c>
      <c r="O157" s="1">
        <f t="shared" ca="1" si="21"/>
        <v>-4.3309122294448651E-2</v>
      </c>
      <c r="Q157" s="75">
        <f t="shared" si="22"/>
        <v>28743.815999999999</v>
      </c>
      <c r="AA157" s="1" t="s">
        <v>65</v>
      </c>
      <c r="AB157" s="1">
        <v>10</v>
      </c>
      <c r="AD157" s="1" t="s">
        <v>73</v>
      </c>
      <c r="AF157" s="1" t="s">
        <v>61</v>
      </c>
    </row>
    <row r="158" spans="1:32" x14ac:dyDescent="0.2">
      <c r="A158" s="1" t="s">
        <v>105</v>
      </c>
      <c r="C158" s="25">
        <v>43971.597999999998</v>
      </c>
      <c r="D158" s="25"/>
      <c r="E158" s="1">
        <f t="shared" si="19"/>
        <v>11187.994006237237</v>
      </c>
      <c r="F158" s="1">
        <f t="shared" si="20"/>
        <v>11188</v>
      </c>
      <c r="G158" s="1">
        <f t="shared" si="18"/>
        <v>-5.2705999987665564E-3</v>
      </c>
      <c r="I158" s="1">
        <f t="shared" si="17"/>
        <v>-5.2705999987665564E-3</v>
      </c>
      <c r="O158" s="1">
        <f t="shared" ca="1" si="21"/>
        <v>-4.2850239976812407E-2</v>
      </c>
      <c r="Q158" s="75">
        <f t="shared" si="22"/>
        <v>28953.097999999998</v>
      </c>
      <c r="AA158" s="1" t="s">
        <v>65</v>
      </c>
      <c r="AB158" s="1">
        <v>7</v>
      </c>
      <c r="AD158" s="1" t="s">
        <v>60</v>
      </c>
      <c r="AF158" s="1" t="s">
        <v>61</v>
      </c>
    </row>
    <row r="159" spans="1:32" x14ac:dyDescent="0.2">
      <c r="A159" s="1" t="s">
        <v>105</v>
      </c>
      <c r="C159" s="25">
        <v>43979.519</v>
      </c>
      <c r="D159" s="25"/>
      <c r="E159" s="1">
        <f t="shared" si="19"/>
        <v>11197.001822203498</v>
      </c>
      <c r="F159" s="1">
        <f t="shared" si="20"/>
        <v>11197</v>
      </c>
      <c r="G159" s="1">
        <f t="shared" si="18"/>
        <v>1.6023499993025325E-3</v>
      </c>
      <c r="I159" s="1">
        <f t="shared" si="17"/>
        <v>1.6023499993025325E-3</v>
      </c>
      <c r="O159" s="1">
        <f t="shared" ca="1" si="21"/>
        <v>-4.2832887284128686E-2</v>
      </c>
      <c r="Q159" s="75">
        <f t="shared" si="22"/>
        <v>28961.019</v>
      </c>
      <c r="AA159" s="1" t="s">
        <v>65</v>
      </c>
      <c r="AB159" s="1">
        <v>11</v>
      </c>
      <c r="AD159" s="1" t="s">
        <v>60</v>
      </c>
      <c r="AF159" s="1" t="s">
        <v>61</v>
      </c>
    </row>
    <row r="160" spans="1:32" x14ac:dyDescent="0.2">
      <c r="A160" s="1" t="s">
        <v>105</v>
      </c>
      <c r="C160" s="25">
        <v>44008.535000000003</v>
      </c>
      <c r="D160" s="25"/>
      <c r="E160" s="1">
        <f t="shared" si="19"/>
        <v>11229.999018021834</v>
      </c>
      <c r="F160" s="1">
        <f t="shared" si="20"/>
        <v>11230</v>
      </c>
      <c r="G160" s="1">
        <f t="shared" si="18"/>
        <v>-8.6349999764934182E-4</v>
      </c>
      <c r="I160" s="1">
        <f t="shared" si="17"/>
        <v>-8.6349999764934182E-4</v>
      </c>
      <c r="O160" s="1">
        <f t="shared" ca="1" si="21"/>
        <v>-4.276926074428837E-2</v>
      </c>
      <c r="Q160" s="75">
        <f t="shared" si="22"/>
        <v>28990.035000000003</v>
      </c>
      <c r="AA160" s="1" t="s">
        <v>65</v>
      </c>
      <c r="AB160" s="1">
        <v>7</v>
      </c>
      <c r="AD160" s="1" t="s">
        <v>60</v>
      </c>
      <c r="AF160" s="1" t="s">
        <v>61</v>
      </c>
    </row>
    <row r="161" spans="1:32" x14ac:dyDescent="0.2">
      <c r="A161" s="1" t="s">
        <v>105</v>
      </c>
      <c r="C161" s="25">
        <v>44023.478999999999</v>
      </c>
      <c r="D161" s="25"/>
      <c r="E161" s="1">
        <f t="shared" si="19"/>
        <v>11246.993438145524</v>
      </c>
      <c r="F161" s="1">
        <f t="shared" si="20"/>
        <v>11247</v>
      </c>
      <c r="G161" s="1">
        <f t="shared" si="18"/>
        <v>-5.7701499972608872E-3</v>
      </c>
      <c r="I161" s="1">
        <f t="shared" si="17"/>
        <v>-5.7701499972608872E-3</v>
      </c>
      <c r="O161" s="1">
        <f t="shared" ca="1" si="21"/>
        <v>-4.2736483435885778E-2</v>
      </c>
      <c r="Q161" s="75">
        <f t="shared" si="22"/>
        <v>29004.978999999999</v>
      </c>
      <c r="AA161" s="1" t="s">
        <v>65</v>
      </c>
      <c r="AB161" s="1">
        <v>6</v>
      </c>
      <c r="AD161" s="1" t="s">
        <v>60</v>
      </c>
      <c r="AF161" s="1" t="s">
        <v>61</v>
      </c>
    </row>
    <row r="162" spans="1:32" x14ac:dyDescent="0.2">
      <c r="A162" s="1" t="s">
        <v>94</v>
      </c>
      <c r="C162" s="25">
        <v>44348.841999999997</v>
      </c>
      <c r="D162" s="25"/>
      <c r="E162" s="1">
        <f t="shared" si="19"/>
        <v>11616.998491324444</v>
      </c>
      <c r="F162" s="1">
        <f t="shared" si="20"/>
        <v>11617</v>
      </c>
      <c r="G162" s="1">
        <f t="shared" si="18"/>
        <v>-1.3266500027384609E-3</v>
      </c>
      <c r="I162" s="1">
        <f t="shared" si="17"/>
        <v>-1.3266500027384609E-3</v>
      </c>
      <c r="O162" s="1">
        <f t="shared" ca="1" si="21"/>
        <v>-4.2023094958888264E-2</v>
      </c>
      <c r="Q162" s="75">
        <f t="shared" si="22"/>
        <v>29330.341999999997</v>
      </c>
      <c r="AA162" s="1" t="s">
        <v>65</v>
      </c>
      <c r="AB162" s="1">
        <v>13</v>
      </c>
      <c r="AD162" s="1" t="s">
        <v>100</v>
      </c>
      <c r="AF162" s="1" t="s">
        <v>96</v>
      </c>
    </row>
    <row r="163" spans="1:32" x14ac:dyDescent="0.2">
      <c r="A163" s="1" t="s">
        <v>106</v>
      </c>
      <c r="C163" s="25">
        <v>44380.500999999997</v>
      </c>
      <c r="D163" s="25"/>
      <c r="E163" s="1">
        <f t="shared" si="19"/>
        <v>11653.001325016632</v>
      </c>
      <c r="F163" s="1">
        <f t="shared" si="20"/>
        <v>11653</v>
      </c>
      <c r="G163" s="1">
        <f t="shared" si="18"/>
        <v>1.1651499953586608E-3</v>
      </c>
      <c r="I163" s="1">
        <f t="shared" si="17"/>
        <v>1.1651499953586608E-3</v>
      </c>
      <c r="O163" s="1">
        <f t="shared" ca="1" si="21"/>
        <v>-4.1953684188153373E-2</v>
      </c>
      <c r="Q163" s="75">
        <f t="shared" si="22"/>
        <v>29362.000999999997</v>
      </c>
      <c r="AA163" s="1" t="s">
        <v>65</v>
      </c>
      <c r="AB163" s="1">
        <v>6</v>
      </c>
      <c r="AD163" s="1" t="s">
        <v>60</v>
      </c>
      <c r="AF163" s="1" t="s">
        <v>61</v>
      </c>
    </row>
    <row r="164" spans="1:32" x14ac:dyDescent="0.2">
      <c r="A164" s="1" t="s">
        <v>106</v>
      </c>
      <c r="C164" s="25">
        <v>44395.447</v>
      </c>
      <c r="D164" s="25"/>
      <c r="E164" s="1">
        <f t="shared" si="19"/>
        <v>11669.998019554159</v>
      </c>
      <c r="F164" s="1">
        <f t="shared" si="20"/>
        <v>11670</v>
      </c>
      <c r="G164" s="1">
        <f t="shared" si="18"/>
        <v>-1.7415000038454309E-3</v>
      </c>
      <c r="I164" s="1">
        <f t="shared" si="17"/>
        <v>-1.7415000038454309E-3</v>
      </c>
      <c r="O164" s="1">
        <f t="shared" ca="1" si="21"/>
        <v>-4.192090687975078E-2</v>
      </c>
      <c r="Q164" s="75">
        <f t="shared" si="22"/>
        <v>29376.947</v>
      </c>
      <c r="AA164" s="1" t="s">
        <v>65</v>
      </c>
      <c r="AB164" s="1">
        <v>7</v>
      </c>
      <c r="AD164" s="1" t="s">
        <v>60</v>
      </c>
      <c r="AF164" s="1" t="s">
        <v>61</v>
      </c>
    </row>
    <row r="165" spans="1:32" x14ac:dyDescent="0.2">
      <c r="A165" s="1" t="s">
        <v>106</v>
      </c>
      <c r="C165" s="25">
        <v>44395.449000000001</v>
      </c>
      <c r="D165" s="25"/>
      <c r="E165" s="1">
        <f t="shared" si="19"/>
        <v>11670.000293967987</v>
      </c>
      <c r="F165" s="1">
        <f t="shared" si="20"/>
        <v>11670</v>
      </c>
      <c r="G165" s="1">
        <f t="shared" si="18"/>
        <v>2.5849999656202272E-4</v>
      </c>
      <c r="I165" s="1">
        <f t="shared" si="17"/>
        <v>2.5849999656202272E-4</v>
      </c>
      <c r="O165" s="1">
        <f t="shared" ca="1" si="21"/>
        <v>-4.192090687975078E-2</v>
      </c>
      <c r="Q165" s="75">
        <f t="shared" si="22"/>
        <v>29376.949000000001</v>
      </c>
      <c r="AA165" s="1" t="s">
        <v>65</v>
      </c>
      <c r="AB165" s="1">
        <v>9</v>
      </c>
      <c r="AD165" s="1" t="s">
        <v>73</v>
      </c>
      <c r="AF165" s="1" t="s">
        <v>61</v>
      </c>
    </row>
    <row r="166" spans="1:32" x14ac:dyDescent="0.2">
      <c r="A166" s="1" t="s">
        <v>107</v>
      </c>
      <c r="C166" s="25">
        <v>44476.351000000002</v>
      </c>
      <c r="D166" s="25"/>
      <c r="E166" s="1">
        <f t="shared" si="19"/>
        <v>11762.002607729177</v>
      </c>
      <c r="F166" s="1">
        <f t="shared" si="20"/>
        <v>11762</v>
      </c>
      <c r="G166" s="1">
        <f t="shared" si="18"/>
        <v>2.2931000057724304E-3</v>
      </c>
      <c r="I166" s="1">
        <f t="shared" si="17"/>
        <v>2.2931000057724304E-3</v>
      </c>
      <c r="O166" s="1">
        <f t="shared" ca="1" si="21"/>
        <v>-4.1743523798983828E-2</v>
      </c>
      <c r="Q166" s="75">
        <f t="shared" si="22"/>
        <v>29457.851000000002</v>
      </c>
      <c r="AB166" s="1">
        <v>6</v>
      </c>
      <c r="AD166" s="1" t="s">
        <v>60</v>
      </c>
      <c r="AF166" s="1" t="s">
        <v>61</v>
      </c>
    </row>
    <row r="167" spans="1:32" x14ac:dyDescent="0.2">
      <c r="A167" s="1" t="s">
        <v>108</v>
      </c>
      <c r="C167" s="25">
        <v>44491.296999999999</v>
      </c>
      <c r="D167" s="25"/>
      <c r="E167" s="1">
        <f t="shared" si="19"/>
        <v>11778.999302266697</v>
      </c>
      <c r="F167" s="1">
        <f t="shared" si="20"/>
        <v>11779</v>
      </c>
      <c r="G167" s="1">
        <f t="shared" si="18"/>
        <v>-6.1355000070761889E-4</v>
      </c>
      <c r="I167" s="1">
        <f t="shared" si="17"/>
        <v>-6.1355000070761889E-4</v>
      </c>
      <c r="O167" s="1">
        <f t="shared" ca="1" si="21"/>
        <v>-4.1710746490581242E-2</v>
      </c>
      <c r="Q167" s="75">
        <f t="shared" si="22"/>
        <v>29472.796999999999</v>
      </c>
      <c r="AA167" s="1" t="s">
        <v>65</v>
      </c>
      <c r="AB167" s="1">
        <v>6</v>
      </c>
      <c r="AD167" s="1" t="s">
        <v>60</v>
      </c>
      <c r="AF167" s="1" t="s">
        <v>61</v>
      </c>
    </row>
    <row r="168" spans="1:32" x14ac:dyDescent="0.2">
      <c r="A168" s="1" t="s">
        <v>109</v>
      </c>
      <c r="C168" s="25">
        <v>44612.648000000001</v>
      </c>
      <c r="D168" s="25"/>
      <c r="E168" s="1">
        <f t="shared" si="19"/>
        <v>11917.000498494652</v>
      </c>
      <c r="F168" s="1">
        <f t="shared" si="20"/>
        <v>11917</v>
      </c>
      <c r="G168" s="1">
        <f t="shared" si="18"/>
        <v>4.3834999814862385E-4</v>
      </c>
      <c r="I168" s="1">
        <f t="shared" si="17"/>
        <v>4.3834999814862385E-4</v>
      </c>
      <c r="O168" s="1">
        <f t="shared" ca="1" si="21"/>
        <v>-4.1444671869430821E-2</v>
      </c>
      <c r="Q168" s="75">
        <f t="shared" si="22"/>
        <v>29594.148000000001</v>
      </c>
      <c r="AA168" s="1" t="s">
        <v>65</v>
      </c>
      <c r="AB168" s="1">
        <v>4</v>
      </c>
      <c r="AD168" s="1" t="s">
        <v>60</v>
      </c>
      <c r="AF168" s="1" t="s">
        <v>61</v>
      </c>
    </row>
    <row r="169" spans="1:32" x14ac:dyDescent="0.2">
      <c r="A169" s="1" t="s">
        <v>109</v>
      </c>
      <c r="C169" s="25">
        <v>44626.720000000001</v>
      </c>
      <c r="D169" s="25"/>
      <c r="E169" s="1">
        <f t="shared" si="19"/>
        <v>11933.003274189288</v>
      </c>
      <c r="F169" s="1">
        <f t="shared" si="20"/>
        <v>11933</v>
      </c>
      <c r="G169" s="1">
        <f t="shared" si="18"/>
        <v>2.8791500008082949E-3</v>
      </c>
      <c r="I169" s="1">
        <f t="shared" si="17"/>
        <v>2.8791500008082949E-3</v>
      </c>
      <c r="O169" s="1">
        <f t="shared" ca="1" si="21"/>
        <v>-4.1413822637993092E-2</v>
      </c>
      <c r="Q169" s="75">
        <f t="shared" si="22"/>
        <v>29608.22</v>
      </c>
      <c r="AA169" s="1" t="s">
        <v>65</v>
      </c>
      <c r="AB169" s="1">
        <v>6</v>
      </c>
      <c r="AD169" s="1" t="s">
        <v>60</v>
      </c>
      <c r="AF169" s="1" t="s">
        <v>61</v>
      </c>
    </row>
    <row r="170" spans="1:32" x14ac:dyDescent="0.2">
      <c r="A170" s="1" t="s">
        <v>110</v>
      </c>
      <c r="C170" s="25">
        <v>44648.703000000001</v>
      </c>
      <c r="D170" s="25"/>
      <c r="E170" s="1">
        <f t="shared" si="19"/>
        <v>11958.002493781043</v>
      </c>
      <c r="F170" s="1">
        <f t="shared" si="20"/>
        <v>11958</v>
      </c>
      <c r="G170" s="1">
        <f t="shared" ref="G170:G201" si="23">+C170-(C$7+F170*C$8)</f>
        <v>2.1928999994997866E-3</v>
      </c>
      <c r="I170" s="1">
        <f t="shared" si="17"/>
        <v>2.1928999994997866E-3</v>
      </c>
      <c r="O170" s="1">
        <f t="shared" ca="1" si="21"/>
        <v>-4.1365620713871634E-2</v>
      </c>
      <c r="Q170" s="75">
        <f t="shared" si="22"/>
        <v>29630.203000000001</v>
      </c>
      <c r="AA170" s="1" t="s">
        <v>65</v>
      </c>
      <c r="AB170" s="1">
        <v>6</v>
      </c>
      <c r="AD170" s="1" t="s">
        <v>60</v>
      </c>
      <c r="AF170" s="1" t="s">
        <v>61</v>
      </c>
    </row>
    <row r="171" spans="1:32" x14ac:dyDescent="0.2">
      <c r="A171" s="1" t="s">
        <v>111</v>
      </c>
      <c r="C171" s="25">
        <v>44693.538</v>
      </c>
      <c r="D171" s="25"/>
      <c r="E171" s="1">
        <f t="shared" si="19"/>
        <v>12008.989165772869</v>
      </c>
      <c r="F171" s="1">
        <f t="shared" si="20"/>
        <v>12009</v>
      </c>
      <c r="G171" s="1">
        <f t="shared" si="23"/>
        <v>-9.5270500023616478E-3</v>
      </c>
      <c r="I171" s="1">
        <f t="shared" si="17"/>
        <v>-9.5270500023616478E-3</v>
      </c>
      <c r="O171" s="1">
        <f t="shared" ca="1" si="21"/>
        <v>-4.126728878866387E-2</v>
      </c>
      <c r="Q171" s="75">
        <f t="shared" si="22"/>
        <v>29675.038</v>
      </c>
      <c r="AA171" s="1" t="s">
        <v>65</v>
      </c>
      <c r="AB171" s="1">
        <v>11</v>
      </c>
      <c r="AD171" s="1" t="s">
        <v>112</v>
      </c>
      <c r="AF171" s="1" t="s">
        <v>61</v>
      </c>
    </row>
    <row r="172" spans="1:32" x14ac:dyDescent="0.2">
      <c r="A172" s="1" t="s">
        <v>111</v>
      </c>
      <c r="C172" s="25">
        <v>44693.548000000003</v>
      </c>
      <c r="D172" s="25"/>
      <c r="E172" s="1">
        <f t="shared" si="19"/>
        <v>12009.000537842012</v>
      </c>
      <c r="F172" s="1">
        <f t="shared" si="20"/>
        <v>12009</v>
      </c>
      <c r="G172" s="1">
        <f t="shared" si="23"/>
        <v>4.7294999967562035E-4</v>
      </c>
      <c r="I172" s="1">
        <f t="shared" si="17"/>
        <v>4.7294999967562035E-4</v>
      </c>
      <c r="O172" s="1">
        <f t="shared" ca="1" si="21"/>
        <v>-4.126728878866387E-2</v>
      </c>
      <c r="Q172" s="75">
        <f t="shared" si="22"/>
        <v>29675.048000000003</v>
      </c>
      <c r="AA172" s="1" t="s">
        <v>65</v>
      </c>
      <c r="AB172" s="1">
        <v>11</v>
      </c>
      <c r="AD172" s="1" t="s">
        <v>113</v>
      </c>
      <c r="AF172" s="1" t="s">
        <v>61</v>
      </c>
    </row>
    <row r="173" spans="1:32" x14ac:dyDescent="0.2">
      <c r="A173" s="1" t="s">
        <v>114</v>
      </c>
      <c r="C173" s="25">
        <v>44701.462399999997</v>
      </c>
      <c r="D173" s="25"/>
      <c r="E173" s="1">
        <f t="shared" si="19"/>
        <v>12018.000848242633</v>
      </c>
      <c r="F173" s="1">
        <f t="shared" si="20"/>
        <v>12018</v>
      </c>
      <c r="G173" s="1">
        <f t="shared" si="23"/>
        <v>7.4589999712770805E-4</v>
      </c>
      <c r="J173" s="1">
        <f>+G173</f>
        <v>7.4589999712770805E-4</v>
      </c>
      <c r="O173" s="1">
        <f t="shared" ca="1" si="21"/>
        <v>-4.1249936095980141E-2</v>
      </c>
      <c r="Q173" s="75">
        <f t="shared" si="22"/>
        <v>29682.962399999997</v>
      </c>
      <c r="AA173" s="1" t="s">
        <v>115</v>
      </c>
      <c r="AB173" s="1">
        <v>25</v>
      </c>
      <c r="AD173" s="1" t="s">
        <v>116</v>
      </c>
      <c r="AF173" s="1" t="s">
        <v>61</v>
      </c>
    </row>
    <row r="174" spans="1:32" x14ac:dyDescent="0.2">
      <c r="A174" s="1" t="s">
        <v>117</v>
      </c>
      <c r="C174" s="25">
        <v>44752.468000000001</v>
      </c>
      <c r="D174" s="25"/>
      <c r="E174" s="1">
        <f t="shared" si="19"/>
        <v>12076.004769218356</v>
      </c>
      <c r="F174" s="1">
        <f t="shared" si="20"/>
        <v>12076</v>
      </c>
      <c r="G174" s="1">
        <f t="shared" si="23"/>
        <v>4.1937999994843267E-3</v>
      </c>
      <c r="I174" s="1">
        <f t="shared" ref="I174:I185" si="24">+G174</f>
        <v>4.1937999994843267E-3</v>
      </c>
      <c r="O174" s="1">
        <f t="shared" ca="1" si="21"/>
        <v>-4.1138107632018375E-2</v>
      </c>
      <c r="Q174" s="75">
        <f t="shared" si="22"/>
        <v>29733.968000000001</v>
      </c>
      <c r="AA174" s="1" t="s">
        <v>65</v>
      </c>
      <c r="AF174" s="1" t="s">
        <v>66</v>
      </c>
    </row>
    <row r="175" spans="1:32" x14ac:dyDescent="0.2">
      <c r="A175" s="1" t="s">
        <v>114</v>
      </c>
      <c r="C175" s="25">
        <v>44766.53</v>
      </c>
      <c r="D175" s="25"/>
      <c r="E175" s="1">
        <f t="shared" si="19"/>
        <v>12091.99617284385</v>
      </c>
      <c r="F175" s="1">
        <f t="shared" si="20"/>
        <v>12092</v>
      </c>
      <c r="G175" s="1">
        <f t="shared" si="23"/>
        <v>-3.3653999998932704E-3</v>
      </c>
      <c r="I175" s="1">
        <f t="shared" si="24"/>
        <v>-3.3653999998932704E-3</v>
      </c>
      <c r="O175" s="1">
        <f t="shared" ca="1" si="21"/>
        <v>-4.1107258400580646E-2</v>
      </c>
      <c r="Q175" s="75">
        <f t="shared" si="22"/>
        <v>29748.03</v>
      </c>
      <c r="AA175" s="1" t="s">
        <v>65</v>
      </c>
      <c r="AB175" s="1">
        <v>4</v>
      </c>
      <c r="AD175" s="1" t="s">
        <v>60</v>
      </c>
      <c r="AF175" s="1" t="s">
        <v>61</v>
      </c>
    </row>
    <row r="176" spans="1:32" x14ac:dyDescent="0.2">
      <c r="A176" s="1" t="s">
        <v>114</v>
      </c>
      <c r="C176" s="25">
        <v>44767.417999999998</v>
      </c>
      <c r="D176" s="25"/>
      <c r="E176" s="1">
        <f t="shared" si="19"/>
        <v>12093.006012583533</v>
      </c>
      <c r="F176" s="1">
        <f t="shared" si="20"/>
        <v>12093</v>
      </c>
      <c r="G176" s="1">
        <f t="shared" si="23"/>
        <v>5.2871500010951422E-3</v>
      </c>
      <c r="I176" s="1">
        <f t="shared" si="24"/>
        <v>5.2871500010951422E-3</v>
      </c>
      <c r="O176" s="1">
        <f t="shared" ca="1" si="21"/>
        <v>-4.1105330323615782E-2</v>
      </c>
      <c r="Q176" s="75">
        <f t="shared" si="22"/>
        <v>29748.917999999998</v>
      </c>
      <c r="AB176" s="1">
        <v>9</v>
      </c>
      <c r="AD176" s="1" t="s">
        <v>73</v>
      </c>
      <c r="AF176" s="1" t="s">
        <v>61</v>
      </c>
    </row>
    <row r="177" spans="1:32" x14ac:dyDescent="0.2">
      <c r="A177" s="1" t="s">
        <v>118</v>
      </c>
      <c r="C177" s="25">
        <v>44767.419000000002</v>
      </c>
      <c r="D177" s="25"/>
      <c r="E177" s="1">
        <f t="shared" si="19"/>
        <v>12093.007149790452</v>
      </c>
      <c r="F177" s="1">
        <f t="shared" si="20"/>
        <v>12093</v>
      </c>
      <c r="G177" s="1">
        <f t="shared" si="23"/>
        <v>6.2871500049368478E-3</v>
      </c>
      <c r="I177" s="1">
        <f t="shared" si="24"/>
        <v>6.2871500049368478E-3</v>
      </c>
      <c r="O177" s="1">
        <f t="shared" ca="1" si="21"/>
        <v>-4.1105330323615782E-2</v>
      </c>
      <c r="Q177" s="75">
        <f t="shared" si="22"/>
        <v>29748.919000000002</v>
      </c>
      <c r="AA177" s="1" t="s">
        <v>65</v>
      </c>
      <c r="AF177" s="1" t="s">
        <v>66</v>
      </c>
    </row>
    <row r="178" spans="1:32" x14ac:dyDescent="0.2">
      <c r="A178" s="1" t="s">
        <v>94</v>
      </c>
      <c r="C178" s="25">
        <v>44786.76</v>
      </c>
      <c r="D178" s="25"/>
      <c r="E178" s="1">
        <f t="shared" si="19"/>
        <v>12115.001868715264</v>
      </c>
      <c r="F178" s="1">
        <f t="shared" si="20"/>
        <v>12115</v>
      </c>
      <c r="G178" s="1">
        <f t="shared" si="23"/>
        <v>1.6432500051450916E-3</v>
      </c>
      <c r="I178" s="1">
        <f t="shared" si="24"/>
        <v>1.6432500051450916E-3</v>
      </c>
      <c r="O178" s="1">
        <f t="shared" ca="1" si="21"/>
        <v>-4.1062912630388901E-2</v>
      </c>
      <c r="Q178" s="75">
        <f t="shared" si="22"/>
        <v>29768.260000000002</v>
      </c>
      <c r="AA178" s="1" t="s">
        <v>65</v>
      </c>
      <c r="AB178" s="1">
        <v>15</v>
      </c>
      <c r="AD178" s="1" t="s">
        <v>100</v>
      </c>
      <c r="AF178" s="1" t="s">
        <v>96</v>
      </c>
    </row>
    <row r="179" spans="1:32" x14ac:dyDescent="0.2">
      <c r="A179" s="1" t="s">
        <v>119</v>
      </c>
      <c r="C179" s="25">
        <v>45050.571000000004</v>
      </c>
      <c r="D179" s="25"/>
      <c r="E179" s="1">
        <f t="shared" si="19"/>
        <v>12415.009561920038</v>
      </c>
      <c r="F179" s="1">
        <f t="shared" si="20"/>
        <v>12415</v>
      </c>
      <c r="G179" s="1">
        <f t="shared" si="23"/>
        <v>8.4082500034128316E-3</v>
      </c>
      <c r="I179" s="1">
        <f t="shared" si="24"/>
        <v>8.4082500034128316E-3</v>
      </c>
      <c r="O179" s="1">
        <f t="shared" ca="1" si="21"/>
        <v>-4.0484489540931465E-2</v>
      </c>
      <c r="Q179" s="75">
        <f t="shared" si="22"/>
        <v>30032.071000000004</v>
      </c>
      <c r="AA179" s="1" t="s">
        <v>65</v>
      </c>
      <c r="AB179" s="1">
        <v>8</v>
      </c>
      <c r="AD179" s="1" t="s">
        <v>60</v>
      </c>
      <c r="AF179" s="1" t="s">
        <v>61</v>
      </c>
    </row>
    <row r="180" spans="1:32" x14ac:dyDescent="0.2">
      <c r="A180" s="1" t="s">
        <v>94</v>
      </c>
      <c r="C180" s="25">
        <v>45122.678999999996</v>
      </c>
      <c r="D180" s="25"/>
      <c r="E180" s="1">
        <f t="shared" si="19"/>
        <v>12497.011278078984</v>
      </c>
      <c r="F180" s="1">
        <f t="shared" si="20"/>
        <v>12497</v>
      </c>
      <c r="G180" s="1">
        <f t="shared" si="23"/>
        <v>9.9173499984317459E-3</v>
      </c>
      <c r="I180" s="1">
        <f t="shared" si="24"/>
        <v>9.9173499984317459E-3</v>
      </c>
      <c r="O180" s="1">
        <f t="shared" ca="1" si="21"/>
        <v>-4.032638722981309E-2</v>
      </c>
      <c r="Q180" s="75">
        <f t="shared" si="22"/>
        <v>30104.178999999996</v>
      </c>
      <c r="AA180" s="1" t="s">
        <v>65</v>
      </c>
      <c r="AB180" s="1">
        <v>11</v>
      </c>
      <c r="AD180" s="1" t="s">
        <v>100</v>
      </c>
      <c r="AF180" s="1" t="s">
        <v>96</v>
      </c>
    </row>
    <row r="181" spans="1:32" x14ac:dyDescent="0.2">
      <c r="A181" s="1" t="s">
        <v>120</v>
      </c>
      <c r="C181" s="25">
        <v>45145.533000000003</v>
      </c>
      <c r="D181" s="25"/>
      <c r="E181" s="1">
        <f t="shared" si="19"/>
        <v>12523.001004892893</v>
      </c>
      <c r="F181" s="1">
        <f t="shared" si="20"/>
        <v>12523</v>
      </c>
      <c r="G181" s="1">
        <f t="shared" si="23"/>
        <v>8.8364999828627333E-4</v>
      </c>
      <c r="I181" s="1">
        <f t="shared" si="24"/>
        <v>8.8364999828627333E-4</v>
      </c>
      <c r="O181" s="1">
        <f t="shared" ca="1" si="21"/>
        <v>-4.0276257228726783E-2</v>
      </c>
      <c r="Q181" s="75">
        <f t="shared" si="22"/>
        <v>30127.033000000003</v>
      </c>
      <c r="AB181" s="1">
        <v>9</v>
      </c>
      <c r="AD181" s="1" t="s">
        <v>73</v>
      </c>
      <c r="AF181" s="1" t="s">
        <v>61</v>
      </c>
    </row>
    <row r="182" spans="1:32" x14ac:dyDescent="0.2">
      <c r="A182" s="1" t="s">
        <v>120</v>
      </c>
      <c r="C182" s="25">
        <v>45182.468000000001</v>
      </c>
      <c r="D182" s="25"/>
      <c r="E182" s="1">
        <f t="shared" si="19"/>
        <v>12565.003742263652</v>
      </c>
      <c r="F182" s="1">
        <f t="shared" si="20"/>
        <v>12565</v>
      </c>
      <c r="G182" s="1">
        <f t="shared" si="23"/>
        <v>3.2907499989960343E-3</v>
      </c>
      <c r="I182" s="1">
        <f t="shared" si="24"/>
        <v>3.2907499989960343E-3</v>
      </c>
      <c r="O182" s="1">
        <f t="shared" ca="1" si="21"/>
        <v>-4.0195277996202733E-2</v>
      </c>
      <c r="Q182" s="75">
        <f t="shared" si="22"/>
        <v>30163.968000000001</v>
      </c>
      <c r="AB182" s="1">
        <v>5</v>
      </c>
      <c r="AD182" s="1" t="s">
        <v>73</v>
      </c>
      <c r="AF182" s="1" t="s">
        <v>61</v>
      </c>
    </row>
    <row r="183" spans="1:32" x14ac:dyDescent="0.2">
      <c r="A183" s="1" t="s">
        <v>121</v>
      </c>
      <c r="C183" s="25">
        <v>45212.368999999999</v>
      </c>
      <c r="D183" s="25"/>
      <c r="E183" s="1">
        <f t="shared" si="19"/>
        <v>12599.007366200924</v>
      </c>
      <c r="F183" s="1">
        <f t="shared" si="20"/>
        <v>12599</v>
      </c>
      <c r="G183" s="1">
        <f t="shared" si="23"/>
        <v>6.4774499987834133E-3</v>
      </c>
      <c r="I183" s="1">
        <f t="shared" si="24"/>
        <v>6.4774499987834133E-3</v>
      </c>
      <c r="O183" s="1">
        <f t="shared" ca="1" si="21"/>
        <v>-4.0129723379397561E-2</v>
      </c>
      <c r="Q183" s="75">
        <f t="shared" si="22"/>
        <v>30193.868999999999</v>
      </c>
      <c r="AA183" s="1" t="s">
        <v>65</v>
      </c>
      <c r="AB183" s="1">
        <v>9</v>
      </c>
      <c r="AD183" s="1" t="s">
        <v>73</v>
      </c>
      <c r="AF183" s="1" t="s">
        <v>61</v>
      </c>
    </row>
    <row r="184" spans="1:32" x14ac:dyDescent="0.2">
      <c r="A184" s="1" t="s">
        <v>121</v>
      </c>
      <c r="C184" s="25">
        <v>45227.315999999999</v>
      </c>
      <c r="D184" s="25"/>
      <c r="E184" s="1">
        <f t="shared" si="19"/>
        <v>12616.005197945362</v>
      </c>
      <c r="F184" s="1">
        <f t="shared" si="20"/>
        <v>12616</v>
      </c>
      <c r="G184" s="1">
        <f t="shared" si="23"/>
        <v>4.5707999961450696E-3</v>
      </c>
      <c r="I184" s="1">
        <f t="shared" si="24"/>
        <v>4.5707999961450696E-3</v>
      </c>
      <c r="O184" s="1">
        <f t="shared" ca="1" si="21"/>
        <v>-4.0096946070994968E-2</v>
      </c>
      <c r="Q184" s="75">
        <f t="shared" si="22"/>
        <v>30208.815999999999</v>
      </c>
      <c r="AA184" s="1" t="s">
        <v>65</v>
      </c>
      <c r="AB184" s="1">
        <v>10</v>
      </c>
      <c r="AD184" s="1" t="s">
        <v>73</v>
      </c>
      <c r="AF184" s="1" t="s">
        <v>61</v>
      </c>
    </row>
    <row r="185" spans="1:32" x14ac:dyDescent="0.2">
      <c r="A185" s="1" t="s">
        <v>122</v>
      </c>
      <c r="C185" s="25">
        <v>45474.413</v>
      </c>
      <c r="D185" s="25"/>
      <c r="E185" s="1">
        <f t="shared" si="19"/>
        <v>12897.005614788557</v>
      </c>
      <c r="F185" s="1">
        <f t="shared" si="20"/>
        <v>12897</v>
      </c>
      <c r="G185" s="1">
        <f t="shared" si="23"/>
        <v>4.9373500005458482E-3</v>
      </c>
      <c r="I185" s="1">
        <f t="shared" si="24"/>
        <v>4.9373500005458482E-3</v>
      </c>
      <c r="O185" s="1">
        <f t="shared" ca="1" si="21"/>
        <v>-3.9555156443869831E-2</v>
      </c>
      <c r="Q185" s="75">
        <f t="shared" si="22"/>
        <v>30455.913</v>
      </c>
      <c r="AA185" s="1" t="s">
        <v>65</v>
      </c>
      <c r="AB185" s="1">
        <v>6</v>
      </c>
      <c r="AD185" s="1" t="s">
        <v>60</v>
      </c>
      <c r="AF185" s="1" t="s">
        <v>61</v>
      </c>
    </row>
    <row r="186" spans="1:32" x14ac:dyDescent="0.2">
      <c r="A186" s="1" t="s">
        <v>123</v>
      </c>
      <c r="C186" s="25">
        <v>45493.758000000002</v>
      </c>
      <c r="D186" s="25"/>
      <c r="E186" s="1">
        <f t="shared" si="19"/>
        <v>12919.004882541027</v>
      </c>
      <c r="F186" s="1">
        <f t="shared" si="20"/>
        <v>12919</v>
      </c>
      <c r="G186" s="1">
        <f t="shared" si="23"/>
        <v>4.2934500015689991E-3</v>
      </c>
      <c r="J186" s="1">
        <f>+G186</f>
        <v>4.2934500015689991E-3</v>
      </c>
      <c r="O186" s="1">
        <f t="shared" ca="1" si="21"/>
        <v>-3.9512738750642956E-2</v>
      </c>
      <c r="Q186" s="75">
        <f t="shared" si="22"/>
        <v>30475.258000000002</v>
      </c>
      <c r="AA186" s="1" t="s">
        <v>115</v>
      </c>
      <c r="AF186" s="1" t="s">
        <v>66</v>
      </c>
    </row>
    <row r="187" spans="1:32" x14ac:dyDescent="0.2">
      <c r="A187" s="1" t="s">
        <v>123</v>
      </c>
      <c r="C187" s="25">
        <v>45494.636599999998</v>
      </c>
      <c r="D187" s="25"/>
      <c r="E187" s="1">
        <f t="shared" si="19"/>
        <v>12920.004032535715</v>
      </c>
      <c r="F187" s="1">
        <f t="shared" si="20"/>
        <v>12920</v>
      </c>
      <c r="G187" s="1">
        <f t="shared" si="23"/>
        <v>3.545999999914784E-3</v>
      </c>
      <c r="J187" s="1">
        <f>+G187</f>
        <v>3.545999999914784E-3</v>
      </c>
      <c r="O187" s="1">
        <f t="shared" ca="1" si="21"/>
        <v>-3.9510810673678093E-2</v>
      </c>
      <c r="Q187" s="75">
        <f t="shared" si="22"/>
        <v>30476.136599999998</v>
      </c>
      <c r="AA187" s="1" t="s">
        <v>115</v>
      </c>
      <c r="AF187" s="1" t="s">
        <v>66</v>
      </c>
    </row>
    <row r="188" spans="1:32" x14ac:dyDescent="0.2">
      <c r="A188" s="1" t="s">
        <v>124</v>
      </c>
      <c r="C188" s="25">
        <v>45496.39</v>
      </c>
      <c r="D188" s="25"/>
      <c r="E188" s="1">
        <f t="shared" si="19"/>
        <v>12921.998011138827</v>
      </c>
      <c r="F188" s="1">
        <f t="shared" si="20"/>
        <v>12922</v>
      </c>
      <c r="G188" s="1">
        <f t="shared" si="23"/>
        <v>-1.7489000019850209E-3</v>
      </c>
      <c r="I188" s="1">
        <f t="shared" ref="I188:I219" si="25">+G188</f>
        <v>-1.7489000019850209E-3</v>
      </c>
      <c r="O188" s="1">
        <f t="shared" ca="1" si="21"/>
        <v>-3.950695451974838E-2</v>
      </c>
      <c r="Q188" s="75">
        <f t="shared" si="22"/>
        <v>30477.89</v>
      </c>
      <c r="AA188" s="1" t="s">
        <v>65</v>
      </c>
      <c r="AB188" s="1">
        <v>8</v>
      </c>
      <c r="AD188" s="1" t="s">
        <v>125</v>
      </c>
      <c r="AF188" s="1" t="s">
        <v>61</v>
      </c>
    </row>
    <row r="189" spans="1:32" x14ac:dyDescent="0.2">
      <c r="A189" s="1" t="s">
        <v>126</v>
      </c>
      <c r="C189" s="25">
        <v>45569.377999999997</v>
      </c>
      <c r="D189" s="25"/>
      <c r="E189" s="1">
        <f t="shared" si="19"/>
        <v>13005.00046938215</v>
      </c>
      <c r="F189" s="1">
        <f t="shared" si="20"/>
        <v>13005</v>
      </c>
      <c r="G189" s="1">
        <f t="shared" si="23"/>
        <v>4.1274999966844916E-4</v>
      </c>
      <c r="I189" s="1">
        <f t="shared" si="25"/>
        <v>4.1274999966844916E-4</v>
      </c>
      <c r="O189" s="1">
        <f t="shared" ca="1" si="21"/>
        <v>-3.9346924131665156E-2</v>
      </c>
      <c r="Q189" s="75">
        <f t="shared" si="22"/>
        <v>30550.877999999997</v>
      </c>
      <c r="AA189" s="1" t="s">
        <v>65</v>
      </c>
      <c r="AB189" s="1">
        <v>4</v>
      </c>
      <c r="AD189" s="1" t="s">
        <v>60</v>
      </c>
      <c r="AF189" s="1" t="s">
        <v>61</v>
      </c>
    </row>
    <row r="190" spans="1:32" x14ac:dyDescent="0.2">
      <c r="A190" s="1" t="s">
        <v>126</v>
      </c>
      <c r="C190" s="25">
        <v>45606.317999999999</v>
      </c>
      <c r="D190" s="25"/>
      <c r="E190" s="1">
        <f t="shared" si="19"/>
        <v>13047.008892787486</v>
      </c>
      <c r="F190" s="1">
        <f t="shared" si="20"/>
        <v>13047</v>
      </c>
      <c r="G190" s="1">
        <f t="shared" si="23"/>
        <v>7.8198499977588654E-3</v>
      </c>
      <c r="I190" s="1">
        <f t="shared" si="25"/>
        <v>7.8198499977588654E-3</v>
      </c>
      <c r="O190" s="1">
        <f t="shared" ca="1" si="21"/>
        <v>-3.9265944899141106E-2</v>
      </c>
      <c r="Q190" s="75">
        <f t="shared" si="22"/>
        <v>30587.817999999999</v>
      </c>
      <c r="AA190" s="1" t="s">
        <v>65</v>
      </c>
      <c r="AB190" s="1">
        <v>9</v>
      </c>
      <c r="AD190" s="1" t="s">
        <v>73</v>
      </c>
      <c r="AF190" s="1" t="s">
        <v>61</v>
      </c>
    </row>
    <row r="191" spans="1:32" x14ac:dyDescent="0.2">
      <c r="A191" s="1" t="s">
        <v>127</v>
      </c>
      <c r="C191" s="25">
        <v>45764.597000000002</v>
      </c>
      <c r="D191" s="25"/>
      <c r="E191" s="1">
        <f t="shared" si="19"/>
        <v>13227.004865937806</v>
      </c>
      <c r="F191" s="1">
        <f t="shared" si="20"/>
        <v>13227</v>
      </c>
      <c r="G191" s="1">
        <f t="shared" si="23"/>
        <v>4.2788499995367602E-3</v>
      </c>
      <c r="I191" s="1">
        <f t="shared" si="25"/>
        <v>4.2788499995367602E-3</v>
      </c>
      <c r="O191" s="1">
        <f t="shared" ca="1" si="21"/>
        <v>-3.8918891045466641E-2</v>
      </c>
      <c r="Q191" s="75">
        <f t="shared" si="22"/>
        <v>30746.097000000002</v>
      </c>
      <c r="AA191" s="1" t="s">
        <v>65</v>
      </c>
      <c r="AB191" s="1">
        <v>8</v>
      </c>
      <c r="AD191" s="1" t="s">
        <v>60</v>
      </c>
      <c r="AF191" s="1" t="s">
        <v>61</v>
      </c>
    </row>
    <row r="192" spans="1:32" x14ac:dyDescent="0.2">
      <c r="A192" s="1" t="s">
        <v>127</v>
      </c>
      <c r="C192" s="25">
        <v>45771.635999999999</v>
      </c>
      <c r="D192" s="25"/>
      <c r="E192" s="1">
        <f t="shared" si="19"/>
        <v>13235.009665405862</v>
      </c>
      <c r="F192" s="1">
        <f t="shared" si="20"/>
        <v>13235</v>
      </c>
      <c r="G192" s="1">
        <f t="shared" si="23"/>
        <v>8.4992499978397973E-3</v>
      </c>
      <c r="I192" s="1">
        <f t="shared" si="25"/>
        <v>8.4992499978397973E-3</v>
      </c>
      <c r="O192" s="1">
        <f t="shared" ca="1" si="21"/>
        <v>-3.8903466429747777E-2</v>
      </c>
      <c r="Q192" s="75">
        <f t="shared" si="22"/>
        <v>30753.135999999999</v>
      </c>
      <c r="AA192" s="1" t="s">
        <v>65</v>
      </c>
      <c r="AB192" s="1">
        <v>7</v>
      </c>
      <c r="AD192" s="1" t="s">
        <v>60</v>
      </c>
      <c r="AF192" s="1" t="s">
        <v>61</v>
      </c>
    </row>
    <row r="193" spans="1:32" x14ac:dyDescent="0.2">
      <c r="A193" s="1" t="s">
        <v>128</v>
      </c>
      <c r="C193" s="25">
        <v>45809.442999999999</v>
      </c>
      <c r="D193" s="25"/>
      <c r="E193" s="1">
        <f t="shared" si="19"/>
        <v>13278.004047205684</v>
      </c>
      <c r="F193" s="1">
        <f t="shared" si="20"/>
        <v>13278</v>
      </c>
      <c r="G193" s="1">
        <f t="shared" si="23"/>
        <v>3.5588999962783419E-3</v>
      </c>
      <c r="I193" s="1">
        <f t="shared" si="25"/>
        <v>3.5588999962783419E-3</v>
      </c>
      <c r="O193" s="1">
        <f t="shared" ca="1" si="21"/>
        <v>-3.8820559120258877E-2</v>
      </c>
      <c r="Q193" s="75">
        <f t="shared" si="22"/>
        <v>30790.942999999999</v>
      </c>
      <c r="AA193" s="1" t="s">
        <v>65</v>
      </c>
      <c r="AF193" s="1" t="s">
        <v>66</v>
      </c>
    </row>
    <row r="194" spans="1:32" x14ac:dyDescent="0.2">
      <c r="A194" s="1" t="s">
        <v>129</v>
      </c>
      <c r="C194" s="25">
        <v>45846.377999999997</v>
      </c>
      <c r="D194" s="25"/>
      <c r="E194" s="1">
        <f t="shared" si="19"/>
        <v>13320.006784576446</v>
      </c>
      <c r="F194" s="1">
        <f t="shared" si="20"/>
        <v>13320</v>
      </c>
      <c r="G194" s="1">
        <f t="shared" si="23"/>
        <v>5.9659999969881028E-3</v>
      </c>
      <c r="I194" s="1">
        <f t="shared" si="25"/>
        <v>5.9659999969881028E-3</v>
      </c>
      <c r="O194" s="1">
        <f t="shared" ca="1" si="21"/>
        <v>-3.8739579887734833E-2</v>
      </c>
      <c r="Q194" s="75">
        <f t="shared" si="22"/>
        <v>30827.877999999997</v>
      </c>
      <c r="AA194" s="1" t="s">
        <v>65</v>
      </c>
      <c r="AB194" s="1">
        <v>8</v>
      </c>
      <c r="AD194" s="1" t="s">
        <v>130</v>
      </c>
      <c r="AF194" s="1" t="s">
        <v>61</v>
      </c>
    </row>
    <row r="195" spans="1:32" x14ac:dyDescent="0.2">
      <c r="A195" s="1" t="s">
        <v>128</v>
      </c>
      <c r="C195" s="25">
        <v>45853.421999999999</v>
      </c>
      <c r="D195" s="25"/>
      <c r="E195" s="1">
        <f t="shared" si="19"/>
        <v>13328.017270079077</v>
      </c>
      <c r="F195" s="1">
        <f t="shared" si="20"/>
        <v>13328</v>
      </c>
      <c r="G195" s="1">
        <f t="shared" si="23"/>
        <v>1.5186399999947753E-2</v>
      </c>
      <c r="I195" s="1">
        <f t="shared" si="25"/>
        <v>1.5186399999947753E-2</v>
      </c>
      <c r="O195" s="1">
        <f t="shared" ca="1" si="21"/>
        <v>-3.8724155272015968E-2</v>
      </c>
      <c r="Q195" s="75">
        <f t="shared" si="22"/>
        <v>30834.921999999999</v>
      </c>
      <c r="AA195" s="1" t="s">
        <v>65</v>
      </c>
      <c r="AF195" s="1" t="s">
        <v>66</v>
      </c>
    </row>
    <row r="196" spans="1:32" x14ac:dyDescent="0.2">
      <c r="A196" s="1" t="s">
        <v>129</v>
      </c>
      <c r="C196" s="25">
        <v>45867.491000000002</v>
      </c>
      <c r="D196" s="25"/>
      <c r="E196" s="1">
        <f t="shared" si="19"/>
        <v>13344.016634152975</v>
      </c>
      <c r="F196" s="1">
        <f t="shared" si="20"/>
        <v>13344</v>
      </c>
      <c r="G196" s="1">
        <f t="shared" si="23"/>
        <v>1.4627200005634222E-2</v>
      </c>
      <c r="I196" s="1">
        <f t="shared" si="25"/>
        <v>1.4627200005634222E-2</v>
      </c>
      <c r="O196" s="1">
        <f t="shared" ca="1" si="21"/>
        <v>-3.8693306040578239E-2</v>
      </c>
      <c r="Q196" s="75">
        <f t="shared" si="22"/>
        <v>30848.991000000002</v>
      </c>
      <c r="AA196" s="1" t="s">
        <v>65</v>
      </c>
      <c r="AB196" s="1">
        <v>11</v>
      </c>
      <c r="AD196" s="1" t="s">
        <v>73</v>
      </c>
      <c r="AF196" s="1" t="s">
        <v>61</v>
      </c>
    </row>
    <row r="197" spans="1:32" x14ac:dyDescent="0.2">
      <c r="A197" s="1" t="s">
        <v>129</v>
      </c>
      <c r="C197" s="25">
        <v>45868.364000000001</v>
      </c>
      <c r="D197" s="25"/>
      <c r="E197" s="1">
        <f t="shared" si="19"/>
        <v>13345.009415788947</v>
      </c>
      <c r="F197" s="1">
        <f t="shared" si="20"/>
        <v>13345</v>
      </c>
      <c r="G197" s="1">
        <f t="shared" si="23"/>
        <v>8.2797499999287538E-3</v>
      </c>
      <c r="I197" s="1">
        <f t="shared" si="25"/>
        <v>8.2797499999287538E-3</v>
      </c>
      <c r="O197" s="1">
        <f t="shared" ca="1" si="21"/>
        <v>-3.8691377963613383E-2</v>
      </c>
      <c r="Q197" s="75">
        <f t="shared" si="22"/>
        <v>30849.864000000001</v>
      </c>
      <c r="AA197" s="1" t="s">
        <v>65</v>
      </c>
      <c r="AB197" s="1">
        <v>6</v>
      </c>
      <c r="AD197" s="1" t="s">
        <v>60</v>
      </c>
      <c r="AF197" s="1" t="s">
        <v>61</v>
      </c>
    </row>
    <row r="198" spans="1:32" x14ac:dyDescent="0.2">
      <c r="A198" s="1" t="s">
        <v>131</v>
      </c>
      <c r="C198" s="25">
        <v>45889.464</v>
      </c>
      <c r="D198" s="25"/>
      <c r="E198" s="1">
        <f t="shared" si="19"/>
        <v>13369.004481675587</v>
      </c>
      <c r="F198" s="1">
        <f t="shared" si="20"/>
        <v>13369</v>
      </c>
      <c r="G198" s="1">
        <f t="shared" si="23"/>
        <v>3.9409500022884458E-3</v>
      </c>
      <c r="I198" s="1">
        <f t="shared" si="25"/>
        <v>3.9409500022884458E-3</v>
      </c>
      <c r="O198" s="1">
        <f t="shared" ca="1" si="21"/>
        <v>-3.8645104116456788E-2</v>
      </c>
      <c r="Q198" s="75">
        <f t="shared" si="22"/>
        <v>30870.964</v>
      </c>
      <c r="AA198" s="1" t="s">
        <v>65</v>
      </c>
      <c r="AB198" s="1">
        <v>6</v>
      </c>
      <c r="AD198" s="1" t="s">
        <v>60</v>
      </c>
      <c r="AF198" s="1" t="s">
        <v>61</v>
      </c>
    </row>
    <row r="199" spans="1:32" x14ac:dyDescent="0.2">
      <c r="A199" s="1" t="s">
        <v>131</v>
      </c>
      <c r="C199" s="25">
        <v>45889.468000000001</v>
      </c>
      <c r="D199" s="25"/>
      <c r="E199" s="1">
        <f t="shared" si="19"/>
        <v>13369.009030503245</v>
      </c>
      <c r="F199" s="1">
        <f t="shared" si="20"/>
        <v>13369</v>
      </c>
      <c r="G199" s="1">
        <f t="shared" si="23"/>
        <v>7.9409500031033531E-3</v>
      </c>
      <c r="I199" s="1">
        <f t="shared" si="25"/>
        <v>7.9409500031033531E-3</v>
      </c>
      <c r="O199" s="1">
        <f t="shared" ca="1" si="21"/>
        <v>-3.8645104116456788E-2</v>
      </c>
      <c r="Q199" s="75">
        <f t="shared" si="22"/>
        <v>30870.968000000001</v>
      </c>
      <c r="AA199" s="1" t="s">
        <v>65</v>
      </c>
      <c r="AB199" s="1">
        <v>11</v>
      </c>
      <c r="AD199" s="1" t="s">
        <v>73</v>
      </c>
      <c r="AF199" s="1" t="s">
        <v>61</v>
      </c>
    </row>
    <row r="200" spans="1:32" x14ac:dyDescent="0.2">
      <c r="A200" s="1" t="s">
        <v>131</v>
      </c>
      <c r="C200" s="25">
        <v>45911.449000000001</v>
      </c>
      <c r="D200" s="25"/>
      <c r="E200" s="1">
        <f t="shared" si="19"/>
        <v>13394.005975681172</v>
      </c>
      <c r="F200" s="1">
        <f t="shared" si="20"/>
        <v>13394</v>
      </c>
      <c r="G200" s="1">
        <f t="shared" si="23"/>
        <v>5.2547000013873912E-3</v>
      </c>
      <c r="I200" s="1">
        <f t="shared" si="25"/>
        <v>5.2547000013873912E-3</v>
      </c>
      <c r="O200" s="1">
        <f t="shared" ca="1" si="21"/>
        <v>-3.8596902192335331E-2</v>
      </c>
      <c r="Q200" s="75">
        <f t="shared" si="22"/>
        <v>30892.949000000001</v>
      </c>
      <c r="AA200" s="1" t="s">
        <v>65</v>
      </c>
      <c r="AB200" s="1">
        <v>9</v>
      </c>
      <c r="AD200" s="1" t="s">
        <v>73</v>
      </c>
      <c r="AF200" s="1" t="s">
        <v>61</v>
      </c>
    </row>
    <row r="201" spans="1:32" x14ac:dyDescent="0.2">
      <c r="A201" s="1" t="s">
        <v>131</v>
      </c>
      <c r="C201" s="25">
        <v>45912.334000000003</v>
      </c>
      <c r="D201" s="25"/>
      <c r="E201" s="1">
        <f t="shared" si="19"/>
        <v>13395.012403800116</v>
      </c>
      <c r="F201" s="1">
        <f t="shared" si="20"/>
        <v>13395</v>
      </c>
      <c r="G201" s="1">
        <f t="shared" si="23"/>
        <v>1.0907250005402602E-2</v>
      </c>
      <c r="I201" s="1">
        <f t="shared" si="25"/>
        <v>1.0907250005402602E-2</v>
      </c>
      <c r="O201" s="1">
        <f t="shared" ca="1" si="21"/>
        <v>-3.8594974115370474E-2</v>
      </c>
      <c r="Q201" s="75">
        <f t="shared" si="22"/>
        <v>30893.834000000003</v>
      </c>
      <c r="AA201" s="1" t="s">
        <v>65</v>
      </c>
      <c r="AB201" s="1">
        <v>4</v>
      </c>
      <c r="AD201" s="1" t="s">
        <v>125</v>
      </c>
      <c r="AF201" s="1" t="s">
        <v>61</v>
      </c>
    </row>
    <row r="202" spans="1:32" x14ac:dyDescent="0.2">
      <c r="A202" s="1" t="s">
        <v>128</v>
      </c>
      <c r="C202" s="25">
        <v>45941.337</v>
      </c>
      <c r="D202" s="25"/>
      <c r="E202" s="1">
        <f t="shared" si="19"/>
        <v>13427.994815928561</v>
      </c>
      <c r="F202" s="1">
        <f t="shared" si="20"/>
        <v>13428</v>
      </c>
      <c r="G202" s="1">
        <f t="shared" ref="G202:G233" si="26">+C202-(C$7+F202*C$8)</f>
        <v>-4.5586000051116571E-3</v>
      </c>
      <c r="I202" s="1">
        <f t="shared" si="25"/>
        <v>-4.5586000051116571E-3</v>
      </c>
      <c r="O202" s="1">
        <f t="shared" ca="1" si="21"/>
        <v>-3.8531347575530159E-2</v>
      </c>
      <c r="Q202" s="75">
        <f t="shared" si="22"/>
        <v>30922.837</v>
      </c>
      <c r="AA202" s="1" t="s">
        <v>65</v>
      </c>
      <c r="AF202" s="1" t="s">
        <v>66</v>
      </c>
    </row>
    <row r="203" spans="1:32" x14ac:dyDescent="0.2">
      <c r="A203" s="1" t="s">
        <v>132</v>
      </c>
      <c r="C203" s="25">
        <v>46210.43</v>
      </c>
      <c r="D203" s="25"/>
      <c r="E203" s="1">
        <f t="shared" si="19"/>
        <v>13734.009236053394</v>
      </c>
      <c r="F203" s="1">
        <f t="shared" si="20"/>
        <v>13734</v>
      </c>
      <c r="G203" s="1">
        <f t="shared" si="26"/>
        <v>8.1217000042670406E-3</v>
      </c>
      <c r="I203" s="1">
        <f t="shared" si="25"/>
        <v>8.1217000042670406E-3</v>
      </c>
      <c r="O203" s="1">
        <f t="shared" ca="1" si="21"/>
        <v>-3.7941356024283557E-2</v>
      </c>
      <c r="Q203" s="75">
        <f t="shared" si="22"/>
        <v>31191.93</v>
      </c>
      <c r="AB203" s="1">
        <v>15</v>
      </c>
      <c r="AD203" s="1" t="s">
        <v>133</v>
      </c>
      <c r="AF203" s="1" t="s">
        <v>61</v>
      </c>
    </row>
    <row r="204" spans="1:32" x14ac:dyDescent="0.2">
      <c r="A204" s="1" t="s">
        <v>128</v>
      </c>
      <c r="C204" s="25">
        <v>46210.43</v>
      </c>
      <c r="D204" s="25"/>
      <c r="E204" s="1">
        <f t="shared" si="19"/>
        <v>13734.009236053394</v>
      </c>
      <c r="F204" s="1">
        <f t="shared" si="20"/>
        <v>13734</v>
      </c>
      <c r="G204" s="1">
        <f t="shared" si="26"/>
        <v>8.1217000042670406E-3</v>
      </c>
      <c r="I204" s="1">
        <f t="shared" si="25"/>
        <v>8.1217000042670406E-3</v>
      </c>
      <c r="O204" s="1">
        <f t="shared" ca="1" si="21"/>
        <v>-3.7941356024283557E-2</v>
      </c>
      <c r="Q204" s="75">
        <f t="shared" si="22"/>
        <v>31191.93</v>
      </c>
      <c r="AA204" s="1" t="s">
        <v>65</v>
      </c>
      <c r="AF204" s="1" t="s">
        <v>66</v>
      </c>
    </row>
    <row r="205" spans="1:32" x14ac:dyDescent="0.2">
      <c r="A205" s="1" t="s">
        <v>94</v>
      </c>
      <c r="C205" s="25">
        <v>46230.656000000003</v>
      </c>
      <c r="D205" s="25"/>
      <c r="E205" s="1">
        <f t="shared" si="19"/>
        <v>13757.010383097151</v>
      </c>
      <c r="F205" s="1">
        <f t="shared" si="20"/>
        <v>13757</v>
      </c>
      <c r="G205" s="1">
        <f t="shared" si="26"/>
        <v>9.1303500012145378E-3</v>
      </c>
      <c r="I205" s="1">
        <f t="shared" si="25"/>
        <v>9.1303500012145378E-3</v>
      </c>
      <c r="O205" s="1">
        <f t="shared" ca="1" si="21"/>
        <v>-3.7897010254091826E-2</v>
      </c>
      <c r="Q205" s="75">
        <f t="shared" si="22"/>
        <v>31212.156000000003</v>
      </c>
      <c r="AA205" s="1" t="s">
        <v>65</v>
      </c>
      <c r="AB205" s="1">
        <v>8</v>
      </c>
      <c r="AD205" s="1" t="s">
        <v>134</v>
      </c>
      <c r="AF205" s="1" t="s">
        <v>96</v>
      </c>
    </row>
    <row r="206" spans="1:32" x14ac:dyDescent="0.2">
      <c r="A206" s="1" t="s">
        <v>128</v>
      </c>
      <c r="C206" s="25">
        <v>46232.415000000001</v>
      </c>
      <c r="D206" s="25"/>
      <c r="E206" s="1">
        <f t="shared" si="19"/>
        <v>13759.010730058977</v>
      </c>
      <c r="F206" s="1">
        <f t="shared" si="20"/>
        <v>13759</v>
      </c>
      <c r="G206" s="1">
        <f t="shared" si="26"/>
        <v>9.4354499960900284E-3</v>
      </c>
      <c r="I206" s="1">
        <f t="shared" si="25"/>
        <v>9.4354499960900284E-3</v>
      </c>
      <c r="O206" s="1">
        <f t="shared" ca="1" si="21"/>
        <v>-3.7893154100162106E-2</v>
      </c>
      <c r="Q206" s="75">
        <f t="shared" si="22"/>
        <v>31213.915000000001</v>
      </c>
      <c r="AA206" s="1" t="s">
        <v>65</v>
      </c>
      <c r="AF206" s="1" t="s">
        <v>66</v>
      </c>
    </row>
    <row r="207" spans="1:32" x14ac:dyDescent="0.2">
      <c r="A207" s="1" t="s">
        <v>94</v>
      </c>
      <c r="C207" s="25">
        <v>46237.692999999999</v>
      </c>
      <c r="D207" s="25"/>
      <c r="E207" s="1">
        <f t="shared" si="19"/>
        <v>13765.012908151379</v>
      </c>
      <c r="F207" s="1">
        <f t="shared" si="20"/>
        <v>13765</v>
      </c>
      <c r="G207" s="1">
        <f t="shared" si="26"/>
        <v>1.1350749999110121E-2</v>
      </c>
      <c r="I207" s="1">
        <f t="shared" si="25"/>
        <v>1.1350749999110121E-2</v>
      </c>
      <c r="O207" s="1">
        <f t="shared" ca="1" si="21"/>
        <v>-3.7881585638372961E-2</v>
      </c>
      <c r="Q207" s="75">
        <f t="shared" si="22"/>
        <v>31219.192999999999</v>
      </c>
      <c r="AA207" s="1" t="s">
        <v>65</v>
      </c>
      <c r="AB207" s="1">
        <v>12</v>
      </c>
      <c r="AD207" s="1" t="s">
        <v>134</v>
      </c>
      <c r="AF207" s="1" t="s">
        <v>96</v>
      </c>
    </row>
    <row r="208" spans="1:32" x14ac:dyDescent="0.2">
      <c r="A208" s="1" t="s">
        <v>128</v>
      </c>
      <c r="C208" s="25">
        <v>46254.406000000003</v>
      </c>
      <c r="D208" s="25"/>
      <c r="E208" s="1">
        <f t="shared" si="19"/>
        <v>13784.019047306048</v>
      </c>
      <c r="F208" s="1">
        <f t="shared" si="20"/>
        <v>13784</v>
      </c>
      <c r="G208" s="1">
        <f t="shared" si="26"/>
        <v>1.6749200003687292E-2</v>
      </c>
      <c r="I208" s="1">
        <f t="shared" si="25"/>
        <v>1.6749200003687292E-2</v>
      </c>
      <c r="O208" s="1">
        <f t="shared" ca="1" si="21"/>
        <v>-3.7844952176040655E-2</v>
      </c>
      <c r="Q208" s="75">
        <f t="shared" si="22"/>
        <v>31235.906000000003</v>
      </c>
      <c r="AA208" s="1" t="s">
        <v>65</v>
      </c>
      <c r="AF208" s="1" t="s">
        <v>66</v>
      </c>
    </row>
    <row r="209" spans="1:32" x14ac:dyDescent="0.2">
      <c r="A209" s="1" t="s">
        <v>135</v>
      </c>
      <c r="C209" s="25">
        <v>46261.430999999997</v>
      </c>
      <c r="D209" s="25"/>
      <c r="E209" s="1">
        <f t="shared" si="19"/>
        <v>13792.007925877304</v>
      </c>
      <c r="F209" s="1">
        <f t="shared" si="20"/>
        <v>13792</v>
      </c>
      <c r="G209" s="1">
        <f t="shared" si="26"/>
        <v>6.9695999991381541E-3</v>
      </c>
      <c r="I209" s="1">
        <f t="shared" si="25"/>
        <v>6.9695999991381541E-3</v>
      </c>
      <c r="O209" s="1">
        <f t="shared" ca="1" si="21"/>
        <v>-3.7829527560321791E-2</v>
      </c>
      <c r="Q209" s="75">
        <f t="shared" si="22"/>
        <v>31242.930999999997</v>
      </c>
      <c r="AA209" s="1" t="s">
        <v>65</v>
      </c>
      <c r="AB209" s="1">
        <v>9</v>
      </c>
      <c r="AD209" s="1" t="s">
        <v>73</v>
      </c>
      <c r="AF209" s="1" t="s">
        <v>61</v>
      </c>
    </row>
    <row r="210" spans="1:32" x14ac:dyDescent="0.2">
      <c r="A210" s="1" t="s">
        <v>135</v>
      </c>
      <c r="C210" s="25">
        <v>46261.434000000001</v>
      </c>
      <c r="D210" s="25"/>
      <c r="E210" s="1">
        <f t="shared" si="19"/>
        <v>13792.011337498052</v>
      </c>
      <c r="F210" s="1">
        <f t="shared" si="20"/>
        <v>13792</v>
      </c>
      <c r="G210" s="1">
        <f t="shared" si="26"/>
        <v>9.9696000033873133E-3</v>
      </c>
      <c r="I210" s="1">
        <f t="shared" si="25"/>
        <v>9.9696000033873133E-3</v>
      </c>
      <c r="O210" s="1">
        <f t="shared" ca="1" si="21"/>
        <v>-3.7829527560321791E-2</v>
      </c>
      <c r="Q210" s="75">
        <f t="shared" si="22"/>
        <v>31242.934000000001</v>
      </c>
      <c r="AA210" s="1" t="s">
        <v>65</v>
      </c>
      <c r="AB210" s="1">
        <v>5</v>
      </c>
      <c r="AD210" s="1" t="s">
        <v>136</v>
      </c>
      <c r="AF210" s="1" t="s">
        <v>61</v>
      </c>
    </row>
    <row r="211" spans="1:32" x14ac:dyDescent="0.2">
      <c r="A211" s="1" t="s">
        <v>128</v>
      </c>
      <c r="C211" s="25">
        <v>46268.462</v>
      </c>
      <c r="D211" s="25"/>
      <c r="E211" s="1">
        <f t="shared" si="19"/>
        <v>13800.003627690056</v>
      </c>
      <c r="F211" s="1">
        <f t="shared" si="20"/>
        <v>13800</v>
      </c>
      <c r="G211" s="1">
        <f t="shared" si="26"/>
        <v>3.1900000030873343E-3</v>
      </c>
      <c r="I211" s="1">
        <f t="shared" si="25"/>
        <v>3.1900000030873343E-3</v>
      </c>
      <c r="O211" s="1">
        <f t="shared" ca="1" si="21"/>
        <v>-3.7814102944602926E-2</v>
      </c>
      <c r="Q211" s="75">
        <f t="shared" si="22"/>
        <v>31249.962</v>
      </c>
      <c r="AA211" s="1" t="s">
        <v>65</v>
      </c>
      <c r="AF211" s="1" t="s">
        <v>66</v>
      </c>
    </row>
    <row r="212" spans="1:32" x14ac:dyDescent="0.2">
      <c r="A212" s="1" t="s">
        <v>128</v>
      </c>
      <c r="C212" s="25">
        <v>46268.470999999998</v>
      </c>
      <c r="D212" s="25"/>
      <c r="E212" s="1">
        <f t="shared" si="19"/>
        <v>13800.01386255228</v>
      </c>
      <c r="F212" s="1">
        <f t="shared" si="20"/>
        <v>13800</v>
      </c>
      <c r="G212" s="1">
        <f t="shared" si="26"/>
        <v>1.2190000001282897E-2</v>
      </c>
      <c r="I212" s="1">
        <f t="shared" si="25"/>
        <v>1.2190000001282897E-2</v>
      </c>
      <c r="O212" s="1">
        <f t="shared" ca="1" si="21"/>
        <v>-3.7814102944602926E-2</v>
      </c>
      <c r="Q212" s="75">
        <f t="shared" si="22"/>
        <v>31249.970999999998</v>
      </c>
      <c r="AA212" s="1" t="s">
        <v>65</v>
      </c>
      <c r="AF212" s="1" t="s">
        <v>66</v>
      </c>
    </row>
    <row r="213" spans="1:32" x14ac:dyDescent="0.2">
      <c r="A213" s="1" t="s">
        <v>128</v>
      </c>
      <c r="C213" s="25">
        <v>46268.472999999998</v>
      </c>
      <c r="D213" s="25"/>
      <c r="E213" s="1">
        <f t="shared" ref="E213:E276" si="27">+(C213-C$7)/C$8</f>
        <v>13800.016136966107</v>
      </c>
      <c r="F213" s="1">
        <f t="shared" ref="F213:F276" si="28">ROUND(2*E213,0)/2</f>
        <v>13800</v>
      </c>
      <c r="G213" s="1">
        <f t="shared" si="26"/>
        <v>1.419000000169035E-2</v>
      </c>
      <c r="I213" s="1">
        <f t="shared" si="25"/>
        <v>1.419000000169035E-2</v>
      </c>
      <c r="O213" s="1">
        <f t="shared" ref="O213:O276" ca="1" si="29">+C$11+C$12*$F213</f>
        <v>-3.7814102944602926E-2</v>
      </c>
      <c r="Q213" s="75">
        <f t="shared" ref="Q213:Q276" si="30">+C213-15018.5</f>
        <v>31249.972999999998</v>
      </c>
      <c r="AA213" s="1" t="s">
        <v>65</v>
      </c>
      <c r="AF213" s="1" t="s">
        <v>66</v>
      </c>
    </row>
    <row r="214" spans="1:32" x14ac:dyDescent="0.2">
      <c r="A214" s="1" t="s">
        <v>128</v>
      </c>
      <c r="C214" s="25">
        <v>46268.474999999999</v>
      </c>
      <c r="D214" s="25"/>
      <c r="E214" s="1">
        <f t="shared" si="27"/>
        <v>13800.018411379937</v>
      </c>
      <c r="F214" s="1">
        <f t="shared" si="28"/>
        <v>13800</v>
      </c>
      <c r="G214" s="1">
        <f t="shared" si="26"/>
        <v>1.6190000002097804E-2</v>
      </c>
      <c r="I214" s="1">
        <f t="shared" si="25"/>
        <v>1.6190000002097804E-2</v>
      </c>
      <c r="O214" s="1">
        <f t="shared" ca="1" si="29"/>
        <v>-3.7814102944602926E-2</v>
      </c>
      <c r="Q214" s="75">
        <f t="shared" si="30"/>
        <v>31249.974999999999</v>
      </c>
      <c r="AA214" s="1" t="s">
        <v>65</v>
      </c>
      <c r="AF214" s="1" t="s">
        <v>66</v>
      </c>
    </row>
    <row r="215" spans="1:32" x14ac:dyDescent="0.2">
      <c r="A215" s="1" t="s">
        <v>128</v>
      </c>
      <c r="C215" s="25">
        <v>46268.476000000002</v>
      </c>
      <c r="D215" s="25"/>
      <c r="E215" s="1">
        <f t="shared" si="27"/>
        <v>13800.019548586855</v>
      </c>
      <c r="F215" s="1">
        <f t="shared" si="28"/>
        <v>13800</v>
      </c>
      <c r="G215" s="1">
        <f t="shared" si="26"/>
        <v>1.719000000593951E-2</v>
      </c>
      <c r="I215" s="1">
        <f t="shared" si="25"/>
        <v>1.719000000593951E-2</v>
      </c>
      <c r="O215" s="1">
        <f t="shared" ca="1" si="29"/>
        <v>-3.7814102944602926E-2</v>
      </c>
      <c r="Q215" s="75">
        <f t="shared" si="30"/>
        <v>31249.976000000002</v>
      </c>
      <c r="AA215" s="1" t="s">
        <v>65</v>
      </c>
      <c r="AF215" s="1" t="s">
        <v>66</v>
      </c>
    </row>
    <row r="216" spans="1:32" x14ac:dyDescent="0.2">
      <c r="A216" s="1" t="s">
        <v>94</v>
      </c>
      <c r="C216" s="25">
        <v>46273.745000000003</v>
      </c>
      <c r="D216" s="25"/>
      <c r="E216" s="1">
        <f t="shared" si="27"/>
        <v>13806.011491817031</v>
      </c>
      <c r="F216" s="1">
        <f t="shared" si="28"/>
        <v>13806</v>
      </c>
      <c r="G216" s="1">
        <f t="shared" si="26"/>
        <v>1.0105300003488082E-2</v>
      </c>
      <c r="I216" s="1">
        <f t="shared" si="25"/>
        <v>1.0105300003488082E-2</v>
      </c>
      <c r="O216" s="1">
        <f t="shared" ca="1" si="29"/>
        <v>-3.7802534482813774E-2</v>
      </c>
      <c r="Q216" s="75">
        <f t="shared" si="30"/>
        <v>31255.245000000003</v>
      </c>
      <c r="AA216" s="1" t="s">
        <v>65</v>
      </c>
      <c r="AB216" s="1">
        <v>10</v>
      </c>
      <c r="AD216" s="1" t="s">
        <v>134</v>
      </c>
      <c r="AF216" s="1" t="s">
        <v>96</v>
      </c>
    </row>
    <row r="217" spans="1:32" x14ac:dyDescent="0.2">
      <c r="A217" s="1" t="s">
        <v>132</v>
      </c>
      <c r="C217" s="25">
        <v>46290.438000000002</v>
      </c>
      <c r="D217" s="25"/>
      <c r="E217" s="1">
        <f t="shared" si="27"/>
        <v>13824.994886833414</v>
      </c>
      <c r="F217" s="1">
        <f t="shared" si="28"/>
        <v>13825</v>
      </c>
      <c r="G217" s="1">
        <f t="shared" si="26"/>
        <v>-4.4962499960092828E-3</v>
      </c>
      <c r="I217" s="1">
        <f t="shared" si="25"/>
        <v>-4.4962499960092828E-3</v>
      </c>
      <c r="O217" s="1">
        <f t="shared" ca="1" si="29"/>
        <v>-3.7765901020481468E-2</v>
      </c>
      <c r="Q217" s="75">
        <f t="shared" si="30"/>
        <v>31271.938000000002</v>
      </c>
      <c r="AA217" s="1" t="s">
        <v>65</v>
      </c>
      <c r="AB217" s="1">
        <v>6</v>
      </c>
      <c r="AD217" s="1" t="s">
        <v>73</v>
      </c>
      <c r="AF217" s="1" t="s">
        <v>61</v>
      </c>
    </row>
    <row r="218" spans="1:32" x14ac:dyDescent="0.2">
      <c r="A218" s="1" t="s">
        <v>132</v>
      </c>
      <c r="C218" s="25">
        <v>46320.353000000003</v>
      </c>
      <c r="D218" s="25"/>
      <c r="E218" s="1">
        <f t="shared" si="27"/>
        <v>13859.014431667485</v>
      </c>
      <c r="F218" s="1">
        <f t="shared" si="28"/>
        <v>13859</v>
      </c>
      <c r="G218" s="1">
        <f t="shared" si="26"/>
        <v>1.2690450006630272E-2</v>
      </c>
      <c r="I218" s="1">
        <f t="shared" si="25"/>
        <v>1.2690450006630272E-2</v>
      </c>
      <c r="O218" s="1">
        <f t="shared" ca="1" si="29"/>
        <v>-3.7700346403676296E-2</v>
      </c>
      <c r="Q218" s="75">
        <f t="shared" si="30"/>
        <v>31301.853000000003</v>
      </c>
      <c r="AA218" s="1" t="s">
        <v>65</v>
      </c>
      <c r="AB218" s="1">
        <v>7</v>
      </c>
      <c r="AD218" s="1" t="s">
        <v>73</v>
      </c>
      <c r="AF218" s="1" t="s">
        <v>61</v>
      </c>
    </row>
    <row r="219" spans="1:32" x14ac:dyDescent="0.2">
      <c r="A219" s="1" t="s">
        <v>137</v>
      </c>
      <c r="C219" s="25">
        <v>46552.489000000001</v>
      </c>
      <c r="D219" s="25"/>
      <c r="E219" s="1">
        <f t="shared" si="27"/>
        <v>14123.001095869444</v>
      </c>
      <c r="F219" s="1">
        <f t="shared" si="28"/>
        <v>14123</v>
      </c>
      <c r="G219" s="1">
        <f t="shared" si="26"/>
        <v>9.6365000354126096E-4</v>
      </c>
      <c r="I219" s="1">
        <f t="shared" si="25"/>
        <v>9.6365000354126096E-4</v>
      </c>
      <c r="O219" s="1">
        <f t="shared" ca="1" si="29"/>
        <v>-3.7191334084953745E-2</v>
      </c>
      <c r="Q219" s="75">
        <f t="shared" si="30"/>
        <v>31533.989000000001</v>
      </c>
      <c r="AA219" s="1" t="s">
        <v>65</v>
      </c>
      <c r="AF219" s="1" t="s">
        <v>66</v>
      </c>
    </row>
    <row r="220" spans="1:32" x14ac:dyDescent="0.2">
      <c r="A220" s="1" t="s">
        <v>137</v>
      </c>
      <c r="C220" s="25">
        <v>46552.491000000002</v>
      </c>
      <c r="D220" s="25"/>
      <c r="E220" s="1">
        <f t="shared" si="27"/>
        <v>14123.003370283272</v>
      </c>
      <c r="F220" s="1">
        <f t="shared" si="28"/>
        <v>14123</v>
      </c>
      <c r="G220" s="1">
        <f t="shared" si="26"/>
        <v>2.9636500039487146E-3</v>
      </c>
      <c r="I220" s="1">
        <f t="shared" ref="I220:I251" si="31">+G220</f>
        <v>2.9636500039487146E-3</v>
      </c>
      <c r="O220" s="1">
        <f t="shared" ca="1" si="29"/>
        <v>-3.7191334084953745E-2</v>
      </c>
      <c r="Q220" s="75">
        <f t="shared" si="30"/>
        <v>31533.991000000002</v>
      </c>
      <c r="AA220" s="1" t="s">
        <v>65</v>
      </c>
      <c r="AF220" s="1" t="s">
        <v>66</v>
      </c>
    </row>
    <row r="221" spans="1:32" x14ac:dyDescent="0.2">
      <c r="A221" s="1" t="s">
        <v>138</v>
      </c>
      <c r="C221" s="25">
        <v>46611.41</v>
      </c>
      <c r="D221" s="25"/>
      <c r="E221" s="1">
        <f t="shared" si="27"/>
        <v>14190.006464452706</v>
      </c>
      <c r="F221" s="1">
        <f t="shared" si="28"/>
        <v>14190</v>
      </c>
      <c r="G221" s="1">
        <f t="shared" si="26"/>
        <v>5.6845000071916729E-3</v>
      </c>
      <c r="I221" s="1">
        <f t="shared" si="31"/>
        <v>5.6845000071916729E-3</v>
      </c>
      <c r="O221" s="1">
        <f t="shared" ca="1" si="29"/>
        <v>-3.7062152928308244E-2</v>
      </c>
      <c r="Q221" s="75">
        <f t="shared" si="30"/>
        <v>31592.910000000003</v>
      </c>
      <c r="AA221" s="1" t="s">
        <v>65</v>
      </c>
      <c r="AB221" s="1">
        <v>11</v>
      </c>
      <c r="AD221" s="1" t="s">
        <v>133</v>
      </c>
      <c r="AF221" s="1" t="s">
        <v>61</v>
      </c>
    </row>
    <row r="222" spans="1:32" x14ac:dyDescent="0.2">
      <c r="A222" s="1" t="s">
        <v>94</v>
      </c>
      <c r="C222" s="25">
        <v>46915.671000000002</v>
      </c>
      <c r="D222" s="25"/>
      <c r="E222" s="1">
        <f t="shared" si="27"/>
        <v>14536.014177331159</v>
      </c>
      <c r="F222" s="1">
        <f t="shared" si="28"/>
        <v>14536</v>
      </c>
      <c r="G222" s="1">
        <f t="shared" si="26"/>
        <v>1.2466800006222911E-2</v>
      </c>
      <c r="I222" s="1">
        <f t="shared" si="31"/>
        <v>1.2466800006222911E-2</v>
      </c>
      <c r="O222" s="1">
        <f t="shared" ca="1" si="29"/>
        <v>-3.6395038298467325E-2</v>
      </c>
      <c r="Q222" s="75">
        <f t="shared" si="30"/>
        <v>31897.171000000002</v>
      </c>
      <c r="AA222" s="1" t="s">
        <v>65</v>
      </c>
      <c r="AB222" s="1">
        <v>11</v>
      </c>
      <c r="AD222" s="1" t="s">
        <v>100</v>
      </c>
      <c r="AF222" s="1" t="s">
        <v>96</v>
      </c>
    </row>
    <row r="223" spans="1:32" x14ac:dyDescent="0.2">
      <c r="A223" s="1" t="s">
        <v>139</v>
      </c>
      <c r="C223" s="25">
        <v>46917.43</v>
      </c>
      <c r="D223" s="25"/>
      <c r="E223" s="1">
        <f t="shared" si="27"/>
        <v>14538.014524292985</v>
      </c>
      <c r="F223" s="1">
        <f t="shared" si="28"/>
        <v>14538</v>
      </c>
      <c r="G223" s="1">
        <f t="shared" si="26"/>
        <v>1.2771900001098402E-2</v>
      </c>
      <c r="I223" s="1">
        <f t="shared" si="31"/>
        <v>1.2771900001098402E-2</v>
      </c>
      <c r="O223" s="1">
        <f t="shared" ca="1" si="29"/>
        <v>-3.6391182144537612E-2</v>
      </c>
      <c r="Q223" s="75">
        <f t="shared" si="30"/>
        <v>31898.93</v>
      </c>
      <c r="AA223" s="1" t="s">
        <v>65</v>
      </c>
      <c r="AB223" s="1">
        <v>8</v>
      </c>
      <c r="AD223" s="1" t="s">
        <v>136</v>
      </c>
      <c r="AF223" s="1" t="s">
        <v>61</v>
      </c>
    </row>
    <row r="224" spans="1:32" x14ac:dyDescent="0.2">
      <c r="A224" s="1" t="s">
        <v>94</v>
      </c>
      <c r="C224" s="25">
        <v>46965.784</v>
      </c>
      <c r="D224" s="25"/>
      <c r="E224" s="1">
        <f t="shared" si="27"/>
        <v>14593.003027415385</v>
      </c>
      <c r="F224" s="1">
        <f t="shared" si="28"/>
        <v>14593</v>
      </c>
      <c r="G224" s="1">
        <f t="shared" si="26"/>
        <v>2.662150000105612E-3</v>
      </c>
      <c r="I224" s="1">
        <f t="shared" si="31"/>
        <v>2.662150000105612E-3</v>
      </c>
      <c r="O224" s="1">
        <f t="shared" ca="1" si="29"/>
        <v>-3.6285137911470408E-2</v>
      </c>
      <c r="Q224" s="75">
        <f t="shared" si="30"/>
        <v>31947.284</v>
      </c>
      <c r="AA224" s="1" t="s">
        <v>65</v>
      </c>
      <c r="AB224" s="1">
        <v>11</v>
      </c>
      <c r="AD224" s="1" t="s">
        <v>140</v>
      </c>
      <c r="AF224" s="1" t="s">
        <v>96</v>
      </c>
    </row>
    <row r="225" spans="1:32" x14ac:dyDescent="0.2">
      <c r="A225" s="1" t="s">
        <v>141</v>
      </c>
      <c r="C225" s="25">
        <v>46975.470999999998</v>
      </c>
      <c r="D225" s="25"/>
      <c r="E225" s="1">
        <f t="shared" si="27"/>
        <v>14604.019150791872</v>
      </c>
      <c r="F225" s="1">
        <f t="shared" si="28"/>
        <v>14604</v>
      </c>
      <c r="G225" s="1">
        <f t="shared" si="26"/>
        <v>1.6840199998114258E-2</v>
      </c>
      <c r="I225" s="1">
        <f t="shared" si="31"/>
        <v>1.6840199998114258E-2</v>
      </c>
      <c r="O225" s="1">
        <f t="shared" ca="1" si="29"/>
        <v>-3.6263929064856967E-2</v>
      </c>
      <c r="Q225" s="75">
        <f t="shared" si="30"/>
        <v>31956.970999999998</v>
      </c>
      <c r="AA225" s="1" t="s">
        <v>65</v>
      </c>
      <c r="AB225" s="1">
        <v>11</v>
      </c>
      <c r="AD225" s="1" t="s">
        <v>73</v>
      </c>
      <c r="AF225" s="1" t="s">
        <v>61</v>
      </c>
    </row>
    <row r="226" spans="1:32" x14ac:dyDescent="0.2">
      <c r="A226" s="1" t="s">
        <v>142</v>
      </c>
      <c r="C226" s="25">
        <v>46997.451999999997</v>
      </c>
      <c r="D226" s="25"/>
      <c r="E226" s="1">
        <f t="shared" si="27"/>
        <v>14629.016095969799</v>
      </c>
      <c r="F226" s="1">
        <f t="shared" si="28"/>
        <v>14629</v>
      </c>
      <c r="G226" s="1">
        <f t="shared" si="26"/>
        <v>1.4153949996398296E-2</v>
      </c>
      <c r="I226" s="1">
        <f t="shared" si="31"/>
        <v>1.4153949996398296E-2</v>
      </c>
      <c r="O226" s="1">
        <f t="shared" ca="1" si="29"/>
        <v>-3.6215727140735517E-2</v>
      </c>
      <c r="Q226" s="75">
        <f t="shared" si="30"/>
        <v>31978.951999999997</v>
      </c>
      <c r="AA226" s="1" t="s">
        <v>65</v>
      </c>
      <c r="AF226" s="1" t="s">
        <v>66</v>
      </c>
    </row>
    <row r="227" spans="1:32" x14ac:dyDescent="0.2">
      <c r="A227" s="1" t="s">
        <v>142</v>
      </c>
      <c r="C227" s="25">
        <v>46997.451999999997</v>
      </c>
      <c r="D227" s="25"/>
      <c r="E227" s="1">
        <f t="shared" si="27"/>
        <v>14629.016095969799</v>
      </c>
      <c r="F227" s="1">
        <f t="shared" si="28"/>
        <v>14629</v>
      </c>
      <c r="G227" s="1">
        <f t="shared" si="26"/>
        <v>1.4153949996398296E-2</v>
      </c>
      <c r="I227" s="1">
        <f t="shared" si="31"/>
        <v>1.4153949996398296E-2</v>
      </c>
      <c r="O227" s="1">
        <f t="shared" ca="1" si="29"/>
        <v>-3.6215727140735517E-2</v>
      </c>
      <c r="Q227" s="75">
        <f t="shared" si="30"/>
        <v>31978.951999999997</v>
      </c>
      <c r="AA227" s="1" t="s">
        <v>65</v>
      </c>
      <c r="AF227" s="1" t="s">
        <v>66</v>
      </c>
    </row>
    <row r="228" spans="1:32" x14ac:dyDescent="0.2">
      <c r="A228" s="1" t="s">
        <v>142</v>
      </c>
      <c r="C228" s="25">
        <v>46997.451999999997</v>
      </c>
      <c r="D228" s="25"/>
      <c r="E228" s="1">
        <f t="shared" si="27"/>
        <v>14629.016095969799</v>
      </c>
      <c r="F228" s="1">
        <f t="shared" si="28"/>
        <v>14629</v>
      </c>
      <c r="G228" s="1">
        <f t="shared" si="26"/>
        <v>1.4153949996398296E-2</v>
      </c>
      <c r="I228" s="1">
        <f t="shared" si="31"/>
        <v>1.4153949996398296E-2</v>
      </c>
      <c r="O228" s="1">
        <f t="shared" ca="1" si="29"/>
        <v>-3.6215727140735517E-2</v>
      </c>
      <c r="Q228" s="75">
        <f t="shared" si="30"/>
        <v>31978.951999999997</v>
      </c>
      <c r="AA228" s="1" t="s">
        <v>65</v>
      </c>
      <c r="AF228" s="1" t="s">
        <v>66</v>
      </c>
    </row>
    <row r="229" spans="1:32" x14ac:dyDescent="0.2">
      <c r="A229" s="1" t="s">
        <v>142</v>
      </c>
      <c r="C229" s="25">
        <v>46997.453999999998</v>
      </c>
      <c r="D229" s="25"/>
      <c r="E229" s="1">
        <f t="shared" si="27"/>
        <v>14629.018370383626</v>
      </c>
      <c r="F229" s="1">
        <f t="shared" si="28"/>
        <v>14629</v>
      </c>
      <c r="G229" s="1">
        <f t="shared" si="26"/>
        <v>1.615394999680575E-2</v>
      </c>
      <c r="I229" s="1">
        <f t="shared" si="31"/>
        <v>1.615394999680575E-2</v>
      </c>
      <c r="O229" s="1">
        <f t="shared" ca="1" si="29"/>
        <v>-3.6215727140735517E-2</v>
      </c>
      <c r="Q229" s="75">
        <f t="shared" si="30"/>
        <v>31978.953999999998</v>
      </c>
      <c r="AA229" s="1" t="s">
        <v>65</v>
      </c>
      <c r="AF229" s="1" t="s">
        <v>66</v>
      </c>
    </row>
    <row r="230" spans="1:32" x14ac:dyDescent="0.2">
      <c r="A230" s="1" t="s">
        <v>142</v>
      </c>
      <c r="C230" s="25">
        <v>46997.455999999998</v>
      </c>
      <c r="D230" s="25"/>
      <c r="E230" s="1">
        <f t="shared" si="27"/>
        <v>14629.020644797454</v>
      </c>
      <c r="F230" s="1">
        <f t="shared" si="28"/>
        <v>14629</v>
      </c>
      <c r="G230" s="1">
        <f t="shared" si="26"/>
        <v>1.8153949997213203E-2</v>
      </c>
      <c r="I230" s="1">
        <f t="shared" si="31"/>
        <v>1.8153949997213203E-2</v>
      </c>
      <c r="O230" s="1">
        <f t="shared" ca="1" si="29"/>
        <v>-3.6215727140735517E-2</v>
      </c>
      <c r="Q230" s="75">
        <f t="shared" si="30"/>
        <v>31978.955999999998</v>
      </c>
      <c r="AA230" s="1" t="s">
        <v>65</v>
      </c>
      <c r="AF230" s="1" t="s">
        <v>66</v>
      </c>
    </row>
    <row r="231" spans="1:32" x14ac:dyDescent="0.2">
      <c r="A231" s="1" t="s">
        <v>142</v>
      </c>
      <c r="C231" s="25">
        <v>46997.463000000003</v>
      </c>
      <c r="D231" s="25"/>
      <c r="E231" s="1">
        <f t="shared" si="27"/>
        <v>14629.02860524586</v>
      </c>
      <c r="F231" s="1">
        <f t="shared" si="28"/>
        <v>14629</v>
      </c>
      <c r="G231" s="1">
        <f t="shared" si="26"/>
        <v>2.515395000227727E-2</v>
      </c>
      <c r="I231" s="1">
        <f t="shared" si="31"/>
        <v>2.515395000227727E-2</v>
      </c>
      <c r="O231" s="1">
        <f t="shared" ca="1" si="29"/>
        <v>-3.6215727140735517E-2</v>
      </c>
      <c r="Q231" s="75">
        <f t="shared" si="30"/>
        <v>31978.963000000003</v>
      </c>
      <c r="AA231" s="1" t="s">
        <v>65</v>
      </c>
      <c r="AF231" s="1" t="s">
        <v>66</v>
      </c>
    </row>
    <row r="232" spans="1:32" x14ac:dyDescent="0.2">
      <c r="A232" s="1" t="s">
        <v>142</v>
      </c>
      <c r="C232" s="25">
        <v>46997.470999999998</v>
      </c>
      <c r="D232" s="25"/>
      <c r="E232" s="1">
        <f t="shared" si="27"/>
        <v>14629.037702901165</v>
      </c>
      <c r="F232" s="1">
        <f t="shared" si="28"/>
        <v>14629</v>
      </c>
      <c r="G232" s="1">
        <f t="shared" si="26"/>
        <v>3.3153949996631127E-2</v>
      </c>
      <c r="I232" s="1">
        <f t="shared" si="31"/>
        <v>3.3153949996631127E-2</v>
      </c>
      <c r="O232" s="1">
        <f t="shared" ca="1" si="29"/>
        <v>-3.6215727140735517E-2</v>
      </c>
      <c r="Q232" s="75">
        <f t="shared" si="30"/>
        <v>31978.970999999998</v>
      </c>
      <c r="AA232" s="1" t="s">
        <v>65</v>
      </c>
      <c r="AF232" s="1" t="s">
        <v>66</v>
      </c>
    </row>
    <row r="233" spans="1:32" x14ac:dyDescent="0.2">
      <c r="A233" s="1" t="s">
        <v>94</v>
      </c>
      <c r="C233" s="25">
        <v>47010.644999999997</v>
      </c>
      <c r="D233" s="25"/>
      <c r="E233" s="1">
        <f t="shared" si="27"/>
        <v>14644.019266786976</v>
      </c>
      <c r="F233" s="1">
        <f t="shared" si="28"/>
        <v>14644</v>
      </c>
      <c r="G233" s="1">
        <f t="shared" si="26"/>
        <v>1.6942199996265117E-2</v>
      </c>
      <c r="I233" s="1">
        <f t="shared" si="31"/>
        <v>1.6942199996265117E-2</v>
      </c>
      <c r="O233" s="1">
        <f t="shared" ca="1" si="29"/>
        <v>-3.6186805986262643E-2</v>
      </c>
      <c r="Q233" s="75">
        <f t="shared" si="30"/>
        <v>31992.144999999997</v>
      </c>
      <c r="AA233" s="1" t="s">
        <v>65</v>
      </c>
      <c r="AB233" s="1">
        <v>12</v>
      </c>
      <c r="AD233" s="1" t="s">
        <v>100</v>
      </c>
      <c r="AF233" s="1" t="s">
        <v>96</v>
      </c>
    </row>
    <row r="234" spans="1:32" x14ac:dyDescent="0.2">
      <c r="A234" s="1" t="s">
        <v>143</v>
      </c>
      <c r="C234" s="25">
        <v>47192.648999999998</v>
      </c>
      <c r="D234" s="25"/>
      <c r="E234" s="1">
        <f t="shared" si="27"/>
        <v>14850.995473973338</v>
      </c>
      <c r="F234" s="1">
        <f t="shared" si="28"/>
        <v>14851</v>
      </c>
      <c r="G234" s="1">
        <f t="shared" ref="G234:G265" si="32">+C234-(C$7+F234*C$8)</f>
        <v>-3.9799500009394251E-3</v>
      </c>
      <c r="I234" s="1">
        <f t="shared" si="31"/>
        <v>-3.9799500009394251E-3</v>
      </c>
      <c r="O234" s="1">
        <f t="shared" ca="1" si="29"/>
        <v>-3.5787694054537009E-2</v>
      </c>
      <c r="Q234" s="75">
        <f t="shared" si="30"/>
        <v>32174.148999999998</v>
      </c>
      <c r="AA234" s="1" t="s">
        <v>65</v>
      </c>
      <c r="AB234" s="1">
        <v>5</v>
      </c>
      <c r="AD234" s="1" t="s">
        <v>60</v>
      </c>
      <c r="AF234" s="1" t="s">
        <v>61</v>
      </c>
    </row>
    <row r="235" spans="1:32" x14ac:dyDescent="0.2">
      <c r="A235" s="1" t="s">
        <v>144</v>
      </c>
      <c r="C235" s="25">
        <v>47259.481</v>
      </c>
      <c r="D235" s="25"/>
      <c r="E235" s="1">
        <f t="shared" si="27"/>
        <v>14926.997286453721</v>
      </c>
      <c r="F235" s="1">
        <f t="shared" si="28"/>
        <v>14927</v>
      </c>
      <c r="G235" s="1">
        <f t="shared" si="32"/>
        <v>-2.3861500012571923E-3</v>
      </c>
      <c r="I235" s="1">
        <f t="shared" si="31"/>
        <v>-2.3861500012571923E-3</v>
      </c>
      <c r="O235" s="1">
        <f t="shared" ca="1" si="29"/>
        <v>-3.5641160205207786E-2</v>
      </c>
      <c r="Q235" s="75">
        <f t="shared" si="30"/>
        <v>32240.981</v>
      </c>
      <c r="AA235" s="1" t="s">
        <v>65</v>
      </c>
      <c r="AB235" s="1">
        <v>6</v>
      </c>
      <c r="AD235" s="1" t="s">
        <v>60</v>
      </c>
      <c r="AF235" s="1" t="s">
        <v>61</v>
      </c>
    </row>
    <row r="236" spans="1:32" x14ac:dyDescent="0.2">
      <c r="A236" s="1" t="s">
        <v>142</v>
      </c>
      <c r="C236" s="25">
        <v>47266.527999999998</v>
      </c>
      <c r="D236" s="25"/>
      <c r="E236" s="1">
        <f t="shared" si="27"/>
        <v>14935.011183577093</v>
      </c>
      <c r="F236" s="1">
        <f t="shared" si="28"/>
        <v>14935</v>
      </c>
      <c r="G236" s="1">
        <f t="shared" si="32"/>
        <v>9.8342499986756593E-3</v>
      </c>
      <c r="I236" s="1">
        <f t="shared" si="31"/>
        <v>9.8342499986756593E-3</v>
      </c>
      <c r="O236" s="1">
        <f t="shared" ca="1" si="29"/>
        <v>-3.5625735589488922E-2</v>
      </c>
      <c r="Q236" s="75">
        <f t="shared" si="30"/>
        <v>32248.027999999998</v>
      </c>
      <c r="AA236" s="1" t="s">
        <v>65</v>
      </c>
      <c r="AF236" s="1" t="s">
        <v>66</v>
      </c>
    </row>
    <row r="237" spans="1:32" x14ac:dyDescent="0.2">
      <c r="A237" s="1" t="s">
        <v>144</v>
      </c>
      <c r="C237" s="25">
        <v>47274.442000000003</v>
      </c>
      <c r="D237" s="25"/>
      <c r="E237" s="1">
        <f t="shared" si="27"/>
        <v>14944.011039094959</v>
      </c>
      <c r="F237" s="1">
        <f t="shared" si="28"/>
        <v>14944</v>
      </c>
      <c r="G237" s="1">
        <f t="shared" si="32"/>
        <v>9.7071999989566393E-3</v>
      </c>
      <c r="I237" s="1">
        <f t="shared" si="31"/>
        <v>9.7071999989566393E-3</v>
      </c>
      <c r="O237" s="1">
        <f t="shared" ca="1" si="29"/>
        <v>-3.56083828968052E-2</v>
      </c>
      <c r="Q237" s="75">
        <f t="shared" si="30"/>
        <v>32255.942000000003</v>
      </c>
      <c r="AA237" s="1" t="s">
        <v>65</v>
      </c>
      <c r="AB237" s="1">
        <v>8</v>
      </c>
      <c r="AD237" s="1" t="s">
        <v>73</v>
      </c>
      <c r="AF237" s="1" t="s">
        <v>61</v>
      </c>
    </row>
    <row r="238" spans="1:32" x14ac:dyDescent="0.2">
      <c r="A238" s="1" t="s">
        <v>94</v>
      </c>
      <c r="C238" s="25">
        <v>47300.822</v>
      </c>
      <c r="D238" s="25"/>
      <c r="E238" s="1">
        <f t="shared" si="27"/>
        <v>14974.010557487827</v>
      </c>
      <c r="F238" s="1">
        <f t="shared" si="28"/>
        <v>14974</v>
      </c>
      <c r="G238" s="1">
        <f t="shared" si="32"/>
        <v>9.2836999974679202E-3</v>
      </c>
      <c r="I238" s="1">
        <f t="shared" si="31"/>
        <v>9.2836999974679202E-3</v>
      </c>
      <c r="O238" s="1">
        <f t="shared" ca="1" si="29"/>
        <v>-3.5550540587859454E-2</v>
      </c>
      <c r="Q238" s="75">
        <f t="shared" si="30"/>
        <v>32282.322</v>
      </c>
      <c r="AA238" s="1" t="s">
        <v>65</v>
      </c>
      <c r="AB238" s="1">
        <v>9</v>
      </c>
      <c r="AD238" s="1" t="s">
        <v>145</v>
      </c>
      <c r="AF238" s="1" t="s">
        <v>96</v>
      </c>
    </row>
    <row r="239" spans="1:32" x14ac:dyDescent="0.2">
      <c r="A239" s="1" t="s">
        <v>144</v>
      </c>
      <c r="C239" s="25">
        <v>47303.463000000003</v>
      </c>
      <c r="D239" s="25"/>
      <c r="E239" s="1">
        <f t="shared" si="27"/>
        <v>14977.01392094786</v>
      </c>
      <c r="F239" s="1">
        <f t="shared" si="28"/>
        <v>14977</v>
      </c>
      <c r="G239" s="1">
        <f t="shared" si="32"/>
        <v>1.2241350006661378E-2</v>
      </c>
      <c r="I239" s="1">
        <f t="shared" si="31"/>
        <v>1.2241350006661378E-2</v>
      </c>
      <c r="O239" s="1">
        <f t="shared" ca="1" si="29"/>
        <v>-3.5544756356964885E-2</v>
      </c>
      <c r="Q239" s="75">
        <f t="shared" si="30"/>
        <v>32284.963000000003</v>
      </c>
      <c r="AA239" s="1" t="s">
        <v>65</v>
      </c>
      <c r="AB239" s="1">
        <v>9</v>
      </c>
      <c r="AD239" s="1" t="s">
        <v>73</v>
      </c>
      <c r="AF239" s="1" t="s">
        <v>61</v>
      </c>
    </row>
    <row r="240" spans="1:32" x14ac:dyDescent="0.2">
      <c r="A240" s="1" t="s">
        <v>94</v>
      </c>
      <c r="C240" s="25">
        <v>47308.747000000003</v>
      </c>
      <c r="D240" s="25"/>
      <c r="E240" s="1">
        <f t="shared" si="27"/>
        <v>14983.022922281747</v>
      </c>
      <c r="F240" s="1">
        <f t="shared" si="28"/>
        <v>14983</v>
      </c>
      <c r="G240" s="1">
        <f t="shared" si="32"/>
        <v>2.0156650003627874E-2</v>
      </c>
      <c r="I240" s="1">
        <f t="shared" si="31"/>
        <v>2.0156650003627874E-2</v>
      </c>
      <c r="O240" s="1">
        <f t="shared" ca="1" si="29"/>
        <v>-3.5533187895175733E-2</v>
      </c>
      <c r="Q240" s="75">
        <f t="shared" si="30"/>
        <v>32290.247000000003</v>
      </c>
      <c r="AA240" s="1" t="s">
        <v>65</v>
      </c>
      <c r="AB240" s="1">
        <v>12</v>
      </c>
      <c r="AD240" s="1" t="s">
        <v>140</v>
      </c>
      <c r="AF240" s="1" t="s">
        <v>96</v>
      </c>
    </row>
    <row r="241" spans="1:32" x14ac:dyDescent="0.2">
      <c r="A241" s="1" t="s">
        <v>146</v>
      </c>
      <c r="C241" s="25">
        <v>47668.39</v>
      </c>
      <c r="D241" s="25"/>
      <c r="E241" s="1">
        <f t="shared" si="27"/>
        <v>15392.011428474603</v>
      </c>
      <c r="F241" s="1">
        <f t="shared" si="28"/>
        <v>15392</v>
      </c>
      <c r="G241" s="1">
        <f t="shared" si="32"/>
        <v>1.0049600001366343E-2</v>
      </c>
      <c r="I241" s="1">
        <f t="shared" si="31"/>
        <v>1.0049600001366343E-2</v>
      </c>
      <c r="O241" s="1">
        <f t="shared" ca="1" si="29"/>
        <v>-3.4744604416548752E-2</v>
      </c>
      <c r="Q241" s="75">
        <f t="shared" si="30"/>
        <v>32649.89</v>
      </c>
      <c r="AA241" s="1" t="s">
        <v>65</v>
      </c>
      <c r="AB241" s="1">
        <v>6</v>
      </c>
      <c r="AD241" s="1" t="s">
        <v>60</v>
      </c>
      <c r="AF241" s="1" t="s">
        <v>61</v>
      </c>
    </row>
    <row r="242" spans="1:32" x14ac:dyDescent="0.2">
      <c r="A242" s="1" t="s">
        <v>94</v>
      </c>
      <c r="C242" s="25">
        <v>47672.784</v>
      </c>
      <c r="D242" s="25"/>
      <c r="E242" s="1">
        <f t="shared" si="27"/>
        <v>15397.008315654977</v>
      </c>
      <c r="F242" s="1">
        <f t="shared" si="28"/>
        <v>15397</v>
      </c>
      <c r="G242" s="1">
        <f t="shared" si="32"/>
        <v>7.3123499969369732E-3</v>
      </c>
      <c r="I242" s="1">
        <f t="shared" si="31"/>
        <v>7.3123499969369732E-3</v>
      </c>
      <c r="O242" s="1">
        <f t="shared" ca="1" si="29"/>
        <v>-3.4734964031724457E-2</v>
      </c>
      <c r="Q242" s="75">
        <f t="shared" si="30"/>
        <v>32654.284</v>
      </c>
      <c r="AA242" s="1" t="s">
        <v>65</v>
      </c>
      <c r="AB242" s="1">
        <v>13</v>
      </c>
      <c r="AD242" s="1" t="s">
        <v>140</v>
      </c>
      <c r="AF242" s="1" t="s">
        <v>96</v>
      </c>
    </row>
    <row r="243" spans="1:32" x14ac:dyDescent="0.2">
      <c r="A243" s="1" t="s">
        <v>94</v>
      </c>
      <c r="C243" s="25">
        <v>47673.673000000003</v>
      </c>
      <c r="D243" s="25"/>
      <c r="E243" s="1">
        <f t="shared" si="27"/>
        <v>15398.019292601579</v>
      </c>
      <c r="F243" s="1">
        <f t="shared" si="28"/>
        <v>15398</v>
      </c>
      <c r="G243" s="1">
        <f t="shared" si="32"/>
        <v>1.6964900001767091E-2</v>
      </c>
      <c r="I243" s="1">
        <f t="shared" si="31"/>
        <v>1.6964900001767091E-2</v>
      </c>
      <c r="O243" s="1">
        <f t="shared" ca="1" si="29"/>
        <v>-3.47330359547596E-2</v>
      </c>
      <c r="Q243" s="75">
        <f t="shared" si="30"/>
        <v>32655.173000000003</v>
      </c>
      <c r="AA243" s="1" t="s">
        <v>65</v>
      </c>
      <c r="AB243" s="1">
        <v>5</v>
      </c>
      <c r="AD243" s="1" t="s">
        <v>145</v>
      </c>
      <c r="AF243" s="1" t="s">
        <v>96</v>
      </c>
    </row>
    <row r="244" spans="1:32" x14ac:dyDescent="0.2">
      <c r="A244" s="1" t="s">
        <v>94</v>
      </c>
      <c r="C244" s="25">
        <v>47687.732000000004</v>
      </c>
      <c r="D244" s="25"/>
      <c r="E244" s="1">
        <f t="shared" si="27"/>
        <v>15414.007284606332</v>
      </c>
      <c r="F244" s="1">
        <f t="shared" si="28"/>
        <v>15414</v>
      </c>
      <c r="G244" s="1">
        <f t="shared" si="32"/>
        <v>6.4057000054162927E-3</v>
      </c>
      <c r="I244" s="1">
        <f t="shared" si="31"/>
        <v>6.4057000054162927E-3</v>
      </c>
      <c r="O244" s="1">
        <f t="shared" ca="1" si="29"/>
        <v>-3.4702186723321871E-2</v>
      </c>
      <c r="Q244" s="75">
        <f t="shared" si="30"/>
        <v>32669.232000000004</v>
      </c>
      <c r="AA244" s="1" t="s">
        <v>65</v>
      </c>
      <c r="AB244" s="1">
        <v>16</v>
      </c>
      <c r="AD244" s="1" t="s">
        <v>145</v>
      </c>
      <c r="AF244" s="1" t="s">
        <v>96</v>
      </c>
    </row>
    <row r="245" spans="1:32" x14ac:dyDescent="0.2">
      <c r="A245" s="1" t="s">
        <v>146</v>
      </c>
      <c r="C245" s="25">
        <v>47697.415000000001</v>
      </c>
      <c r="D245" s="25"/>
      <c r="E245" s="1">
        <f t="shared" si="27"/>
        <v>15425.018859155161</v>
      </c>
      <c r="F245" s="1">
        <f t="shared" si="28"/>
        <v>15425</v>
      </c>
      <c r="G245" s="1">
        <f t="shared" si="32"/>
        <v>1.6583750002610032E-2</v>
      </c>
      <c r="I245" s="1">
        <f t="shared" si="31"/>
        <v>1.6583750002610032E-2</v>
      </c>
      <c r="O245" s="1">
        <f t="shared" ca="1" si="29"/>
        <v>-3.468097787670843E-2</v>
      </c>
      <c r="Q245" s="75">
        <f t="shared" si="30"/>
        <v>32678.915000000001</v>
      </c>
      <c r="AA245" s="1" t="s">
        <v>65</v>
      </c>
      <c r="AB245" s="1">
        <v>8</v>
      </c>
      <c r="AD245" s="1" t="s">
        <v>73</v>
      </c>
      <c r="AF245" s="1" t="s">
        <v>61</v>
      </c>
    </row>
    <row r="246" spans="1:32" x14ac:dyDescent="0.2">
      <c r="A246" s="1" t="s">
        <v>146</v>
      </c>
      <c r="C246" s="25">
        <v>47741.379000000001</v>
      </c>
      <c r="D246" s="25"/>
      <c r="E246" s="1">
        <f t="shared" si="27"/>
        <v>15475.015023924843</v>
      </c>
      <c r="F246" s="1">
        <f t="shared" si="28"/>
        <v>15475</v>
      </c>
      <c r="G246" s="1">
        <f t="shared" si="32"/>
        <v>1.3211249999585561E-2</v>
      </c>
      <c r="I246" s="1">
        <f t="shared" si="31"/>
        <v>1.3211249999585561E-2</v>
      </c>
      <c r="O246" s="1">
        <f t="shared" ca="1" si="29"/>
        <v>-3.4584574028465521E-2</v>
      </c>
      <c r="Q246" s="75">
        <f t="shared" si="30"/>
        <v>32722.879000000001</v>
      </c>
      <c r="AA246" s="1" t="s">
        <v>65</v>
      </c>
      <c r="AB246" s="1">
        <v>7</v>
      </c>
      <c r="AD246" s="1" t="s">
        <v>73</v>
      </c>
      <c r="AF246" s="1" t="s">
        <v>61</v>
      </c>
    </row>
    <row r="247" spans="1:32" x14ac:dyDescent="0.2">
      <c r="A247" s="1" t="s">
        <v>147</v>
      </c>
      <c r="C247" s="25">
        <v>47906.701000000001</v>
      </c>
      <c r="D247" s="25"/>
      <c r="E247" s="1">
        <f t="shared" si="27"/>
        <v>15663.020345370878</v>
      </c>
      <c r="F247" s="1">
        <f t="shared" si="28"/>
        <v>15663</v>
      </c>
      <c r="G247" s="1">
        <f t="shared" si="32"/>
        <v>1.7890650000481401E-2</v>
      </c>
      <c r="I247" s="1">
        <f t="shared" si="31"/>
        <v>1.7890650000481401E-2</v>
      </c>
      <c r="O247" s="1">
        <f t="shared" ca="1" si="29"/>
        <v>-3.4222095559072185E-2</v>
      </c>
      <c r="Q247" s="75">
        <f t="shared" si="30"/>
        <v>32888.201000000001</v>
      </c>
      <c r="AA247" s="1" t="s">
        <v>65</v>
      </c>
      <c r="AB247" s="1">
        <v>6</v>
      </c>
      <c r="AD247" s="1" t="s">
        <v>60</v>
      </c>
      <c r="AF247" s="1" t="s">
        <v>61</v>
      </c>
    </row>
    <row r="248" spans="1:32" x14ac:dyDescent="0.2">
      <c r="A248" s="1" t="s">
        <v>148</v>
      </c>
      <c r="C248" s="25">
        <v>48010.464</v>
      </c>
      <c r="D248" s="25"/>
      <c r="E248" s="1">
        <f t="shared" si="27"/>
        <v>15781.020346394364</v>
      </c>
      <c r="F248" s="1">
        <f t="shared" si="28"/>
        <v>15781</v>
      </c>
      <c r="G248" s="1">
        <f t="shared" si="32"/>
        <v>1.7891550000058487E-2</v>
      </c>
      <c r="I248" s="1">
        <f t="shared" si="31"/>
        <v>1.7891550000058487E-2</v>
      </c>
      <c r="O248" s="1">
        <f t="shared" ca="1" si="29"/>
        <v>-3.3994582477218926E-2</v>
      </c>
      <c r="Q248" s="75">
        <f t="shared" si="30"/>
        <v>32991.964</v>
      </c>
      <c r="AA248" s="1" t="s">
        <v>65</v>
      </c>
      <c r="AB248" s="1">
        <v>6</v>
      </c>
      <c r="AD248" s="1" t="s">
        <v>73</v>
      </c>
      <c r="AF248" s="1" t="s">
        <v>61</v>
      </c>
    </row>
    <row r="249" spans="1:32" x14ac:dyDescent="0.2">
      <c r="A249" s="1" t="s">
        <v>148</v>
      </c>
      <c r="C249" s="25">
        <v>48039.478999999999</v>
      </c>
      <c r="D249" s="25"/>
      <c r="E249" s="1">
        <f t="shared" si="27"/>
        <v>15814.016405005779</v>
      </c>
      <c r="F249" s="1">
        <f t="shared" si="28"/>
        <v>15814</v>
      </c>
      <c r="G249" s="1">
        <f t="shared" si="32"/>
        <v>1.4425699999264907E-2</v>
      </c>
      <c r="I249" s="1">
        <f t="shared" si="31"/>
        <v>1.4425699999264907E-2</v>
      </c>
      <c r="O249" s="1">
        <f t="shared" ca="1" si="29"/>
        <v>-3.3930955937378611E-2</v>
      </c>
      <c r="Q249" s="75">
        <f t="shared" si="30"/>
        <v>33020.978999999999</v>
      </c>
      <c r="AA249" s="1" t="s">
        <v>65</v>
      </c>
      <c r="AB249" s="1">
        <v>6</v>
      </c>
      <c r="AD249" s="1" t="s">
        <v>73</v>
      </c>
      <c r="AF249" s="1" t="s">
        <v>61</v>
      </c>
    </row>
    <row r="250" spans="1:32" x14ac:dyDescent="0.2">
      <c r="A250" s="1" t="s">
        <v>148</v>
      </c>
      <c r="C250" s="25">
        <v>48061.461000000003</v>
      </c>
      <c r="D250" s="25"/>
      <c r="E250" s="1">
        <f t="shared" si="27"/>
        <v>15839.014487390625</v>
      </c>
      <c r="F250" s="1">
        <f t="shared" si="28"/>
        <v>15839</v>
      </c>
      <c r="G250" s="1">
        <f t="shared" si="32"/>
        <v>1.2739450001390651E-2</v>
      </c>
      <c r="I250" s="1">
        <f t="shared" si="31"/>
        <v>1.2739450001390651E-2</v>
      </c>
      <c r="O250" s="1">
        <f t="shared" ca="1" si="29"/>
        <v>-3.388275401325716E-2</v>
      </c>
      <c r="Q250" s="75">
        <f t="shared" si="30"/>
        <v>33042.961000000003</v>
      </c>
      <c r="AA250" s="1" t="s">
        <v>65</v>
      </c>
      <c r="AB250" s="1">
        <v>8</v>
      </c>
      <c r="AD250" s="1" t="s">
        <v>73</v>
      </c>
      <c r="AF250" s="1" t="s">
        <v>61</v>
      </c>
    </row>
    <row r="251" spans="1:32" x14ac:dyDescent="0.2">
      <c r="A251" s="1" t="s">
        <v>148</v>
      </c>
      <c r="C251" s="25">
        <v>48061.464999999997</v>
      </c>
      <c r="D251" s="25"/>
      <c r="E251" s="1">
        <f t="shared" si="27"/>
        <v>15839.019036218273</v>
      </c>
      <c r="F251" s="1">
        <f t="shared" si="28"/>
        <v>15839</v>
      </c>
      <c r="G251" s="1">
        <f t="shared" si="32"/>
        <v>1.6739449994929601E-2</v>
      </c>
      <c r="I251" s="1">
        <f t="shared" si="31"/>
        <v>1.6739449994929601E-2</v>
      </c>
      <c r="O251" s="1">
        <f t="shared" ca="1" si="29"/>
        <v>-3.388275401325716E-2</v>
      </c>
      <c r="Q251" s="75">
        <f t="shared" si="30"/>
        <v>33042.964999999997</v>
      </c>
      <c r="AA251" s="1" t="s">
        <v>65</v>
      </c>
      <c r="AB251" s="1">
        <v>6</v>
      </c>
      <c r="AD251" s="1" t="s">
        <v>60</v>
      </c>
      <c r="AF251" s="1" t="s">
        <v>61</v>
      </c>
    </row>
    <row r="252" spans="1:32" x14ac:dyDescent="0.2">
      <c r="A252" s="1" t="s">
        <v>94</v>
      </c>
      <c r="C252" s="25">
        <v>48357.802000000003</v>
      </c>
      <c r="D252" s="25"/>
      <c r="E252" s="1">
        <f t="shared" si="27"/>
        <v>16176.015521509731</v>
      </c>
      <c r="F252" s="1">
        <f t="shared" si="28"/>
        <v>16176</v>
      </c>
      <c r="G252" s="1">
        <f t="shared" si="32"/>
        <v>1.3648800006194506E-2</v>
      </c>
      <c r="I252" s="1">
        <f t="shared" ref="I252:I280" si="33">+G252</f>
        <v>1.3648800006194506E-2</v>
      </c>
      <c r="O252" s="1">
        <f t="shared" ca="1" si="29"/>
        <v>-3.3232992076099963E-2</v>
      </c>
      <c r="Q252" s="75">
        <f t="shared" si="30"/>
        <v>33339.302000000003</v>
      </c>
      <c r="AA252" s="1" t="s">
        <v>65</v>
      </c>
      <c r="AB252" s="1">
        <v>11</v>
      </c>
      <c r="AD252" s="1" t="s">
        <v>145</v>
      </c>
      <c r="AF252" s="1" t="s">
        <v>96</v>
      </c>
    </row>
    <row r="253" spans="1:32" x14ac:dyDescent="0.2">
      <c r="A253" s="1" t="s">
        <v>149</v>
      </c>
      <c r="C253" s="25">
        <v>48397.364000000001</v>
      </c>
      <c r="D253" s="25">
        <v>2E-3</v>
      </c>
      <c r="E253" s="1">
        <f t="shared" si="27"/>
        <v>16221.005701443724</v>
      </c>
      <c r="F253" s="1">
        <f t="shared" si="28"/>
        <v>16221</v>
      </c>
      <c r="G253" s="1">
        <f t="shared" si="32"/>
        <v>5.0135499986936338E-3</v>
      </c>
      <c r="I253" s="1">
        <f t="shared" si="33"/>
        <v>5.0135499986936338E-3</v>
      </c>
      <c r="O253" s="1">
        <f t="shared" ca="1" si="29"/>
        <v>-3.3146228612681343E-2</v>
      </c>
      <c r="Q253" s="75">
        <f t="shared" si="30"/>
        <v>33378.864000000001</v>
      </c>
      <c r="AA253" s="1" t="s">
        <v>65</v>
      </c>
      <c r="AB253" s="1">
        <v>6</v>
      </c>
      <c r="AD253" s="1" t="s">
        <v>60</v>
      </c>
      <c r="AF253" s="1" t="s">
        <v>61</v>
      </c>
    </row>
    <row r="254" spans="1:32" x14ac:dyDescent="0.2">
      <c r="A254" s="1" t="s">
        <v>149</v>
      </c>
      <c r="C254" s="25">
        <v>48404.404999999999</v>
      </c>
      <c r="D254" s="25">
        <v>2E-3</v>
      </c>
      <c r="E254" s="1">
        <f t="shared" si="27"/>
        <v>16229.012775325611</v>
      </c>
      <c r="F254" s="1">
        <f t="shared" si="28"/>
        <v>16229</v>
      </c>
      <c r="G254" s="1">
        <f t="shared" si="32"/>
        <v>1.1233949997404125E-2</v>
      </c>
      <c r="I254" s="1">
        <f t="shared" si="33"/>
        <v>1.1233949997404125E-2</v>
      </c>
      <c r="O254" s="1">
        <f t="shared" ca="1" si="29"/>
        <v>-3.3130803996962478E-2</v>
      </c>
      <c r="Q254" s="75">
        <f t="shared" si="30"/>
        <v>33385.904999999999</v>
      </c>
      <c r="AA254" s="1" t="s">
        <v>65</v>
      </c>
      <c r="AB254" s="1">
        <v>39</v>
      </c>
      <c r="AD254" s="1" t="s">
        <v>133</v>
      </c>
      <c r="AF254" s="1" t="s">
        <v>61</v>
      </c>
    </row>
    <row r="255" spans="1:32" x14ac:dyDescent="0.2">
      <c r="A255" s="1" t="s">
        <v>149</v>
      </c>
      <c r="C255" s="25">
        <v>48404.41</v>
      </c>
      <c r="D255" s="25">
        <v>3.0000000000000001E-3</v>
      </c>
      <c r="E255" s="1">
        <f t="shared" si="27"/>
        <v>16229.018461360187</v>
      </c>
      <c r="F255" s="1">
        <f t="shared" si="28"/>
        <v>16229</v>
      </c>
      <c r="G255" s="1">
        <f t="shared" si="32"/>
        <v>1.6233950002060737E-2</v>
      </c>
      <c r="I255" s="1">
        <f t="shared" si="33"/>
        <v>1.6233950002060737E-2</v>
      </c>
      <c r="O255" s="1">
        <f t="shared" ca="1" si="29"/>
        <v>-3.3130803996962478E-2</v>
      </c>
      <c r="Q255" s="75">
        <f t="shared" si="30"/>
        <v>33385.910000000003</v>
      </c>
      <c r="AA255" s="1" t="s">
        <v>65</v>
      </c>
      <c r="AB255" s="1">
        <v>6</v>
      </c>
      <c r="AD255" s="1" t="s">
        <v>73</v>
      </c>
      <c r="AF255" s="1" t="s">
        <v>61</v>
      </c>
    </row>
    <row r="256" spans="1:32" x14ac:dyDescent="0.2">
      <c r="A256" s="1" t="s">
        <v>149</v>
      </c>
      <c r="C256" s="25">
        <v>48433.425999999999</v>
      </c>
      <c r="D256" s="25">
        <v>3.0000000000000001E-3</v>
      </c>
      <c r="E256" s="1">
        <f t="shared" si="27"/>
        <v>16262.015657178512</v>
      </c>
      <c r="F256" s="1">
        <f t="shared" si="28"/>
        <v>16262</v>
      </c>
      <c r="G256" s="1">
        <f t="shared" si="32"/>
        <v>1.3768099997832906E-2</v>
      </c>
      <c r="I256" s="1">
        <f t="shared" si="33"/>
        <v>1.3768099997832906E-2</v>
      </c>
      <c r="O256" s="1">
        <f t="shared" ca="1" si="29"/>
        <v>-3.3067177457122156E-2</v>
      </c>
      <c r="Q256" s="75">
        <f t="shared" si="30"/>
        <v>33414.925999999999</v>
      </c>
      <c r="AA256" s="1" t="s">
        <v>65</v>
      </c>
      <c r="AB256" s="1">
        <v>7</v>
      </c>
      <c r="AD256" s="1" t="s">
        <v>73</v>
      </c>
      <c r="AF256" s="1" t="s">
        <v>61</v>
      </c>
    </row>
    <row r="257" spans="1:32" x14ac:dyDescent="0.2">
      <c r="A257" s="1" t="s">
        <v>149</v>
      </c>
      <c r="C257" s="25">
        <v>48440.462</v>
      </c>
      <c r="D257" s="25">
        <v>4.0000000000000001E-3</v>
      </c>
      <c r="E257" s="1">
        <f t="shared" si="27"/>
        <v>16270.01704502583</v>
      </c>
      <c r="F257" s="1">
        <f t="shared" si="28"/>
        <v>16270</v>
      </c>
      <c r="G257" s="1">
        <f t="shared" si="32"/>
        <v>1.4988499999162741E-2</v>
      </c>
      <c r="I257" s="1">
        <f t="shared" si="33"/>
        <v>1.4988499999162741E-2</v>
      </c>
      <c r="O257" s="1">
        <f t="shared" ca="1" si="29"/>
        <v>-3.3051752841403291E-2</v>
      </c>
      <c r="Q257" s="75">
        <f t="shared" si="30"/>
        <v>33421.962</v>
      </c>
      <c r="AA257" s="1" t="s">
        <v>65</v>
      </c>
      <c r="AB257" s="1">
        <v>8</v>
      </c>
      <c r="AD257" s="1" t="s">
        <v>73</v>
      </c>
      <c r="AF257" s="1" t="s">
        <v>61</v>
      </c>
    </row>
    <row r="258" spans="1:32" x14ac:dyDescent="0.2">
      <c r="A258" s="1" t="s">
        <v>149</v>
      </c>
      <c r="C258" s="25">
        <v>48484.423999999999</v>
      </c>
      <c r="D258" s="25">
        <v>4.0000000000000001E-3</v>
      </c>
      <c r="E258" s="1">
        <f t="shared" si="27"/>
        <v>16320.010935381684</v>
      </c>
      <c r="F258" s="1">
        <f t="shared" si="28"/>
        <v>16320</v>
      </c>
      <c r="G258" s="1">
        <f t="shared" si="32"/>
        <v>9.6159999957308173E-3</v>
      </c>
      <c r="I258" s="1">
        <f t="shared" si="33"/>
        <v>9.6159999957308173E-3</v>
      </c>
      <c r="O258" s="1">
        <f t="shared" ca="1" si="29"/>
        <v>-3.2955348993160383E-2</v>
      </c>
      <c r="Q258" s="75">
        <f t="shared" si="30"/>
        <v>33465.923999999999</v>
      </c>
      <c r="AA258" s="1" t="s">
        <v>65</v>
      </c>
      <c r="AB258" s="1">
        <v>6</v>
      </c>
      <c r="AD258" s="1" t="s">
        <v>73</v>
      </c>
      <c r="AF258" s="1" t="s">
        <v>61</v>
      </c>
    </row>
    <row r="259" spans="1:32" x14ac:dyDescent="0.2">
      <c r="A259" s="1" t="s">
        <v>149</v>
      </c>
      <c r="C259" s="25">
        <v>48499.377999999997</v>
      </c>
      <c r="D259" s="25">
        <v>5.0000000000000001E-3</v>
      </c>
      <c r="E259" s="1">
        <f t="shared" si="27"/>
        <v>16337.016727574517</v>
      </c>
      <c r="F259" s="1">
        <f t="shared" si="28"/>
        <v>16337</v>
      </c>
      <c r="G259" s="1">
        <f t="shared" si="32"/>
        <v>1.470934999815654E-2</v>
      </c>
      <c r="I259" s="1">
        <f t="shared" si="33"/>
        <v>1.470934999815654E-2</v>
      </c>
      <c r="O259" s="1">
        <f t="shared" ca="1" si="29"/>
        <v>-3.2922571684757797E-2</v>
      </c>
      <c r="Q259" s="75">
        <f t="shared" si="30"/>
        <v>33480.877999999997</v>
      </c>
      <c r="AA259" s="1" t="s">
        <v>65</v>
      </c>
      <c r="AB259" s="1">
        <v>8</v>
      </c>
      <c r="AD259" s="1" t="s">
        <v>73</v>
      </c>
      <c r="AF259" s="1" t="s">
        <v>61</v>
      </c>
    </row>
    <row r="260" spans="1:32" x14ac:dyDescent="0.2">
      <c r="A260" s="1" t="s">
        <v>150</v>
      </c>
      <c r="C260" s="25">
        <v>48723.614000000001</v>
      </c>
      <c r="D260" s="25">
        <v>4.0000000000000001E-3</v>
      </c>
      <c r="E260" s="1">
        <f t="shared" si="27"/>
        <v>16592.019457155417</v>
      </c>
      <c r="F260" s="1">
        <f t="shared" si="28"/>
        <v>16592</v>
      </c>
      <c r="G260" s="1">
        <f t="shared" si="32"/>
        <v>1.7109599997638725E-2</v>
      </c>
      <c r="I260" s="1">
        <f t="shared" si="33"/>
        <v>1.7109599997638725E-2</v>
      </c>
      <c r="O260" s="1">
        <f t="shared" ca="1" si="29"/>
        <v>-3.2430912058718966E-2</v>
      </c>
      <c r="Q260" s="75">
        <f t="shared" si="30"/>
        <v>33705.114000000001</v>
      </c>
      <c r="AA260" s="1" t="s">
        <v>65</v>
      </c>
      <c r="AB260" s="1">
        <v>7</v>
      </c>
      <c r="AD260" s="1" t="s">
        <v>60</v>
      </c>
      <c r="AF260" s="1" t="s">
        <v>61</v>
      </c>
    </row>
    <row r="261" spans="1:32" x14ac:dyDescent="0.2">
      <c r="A261" s="1" t="s">
        <v>150</v>
      </c>
      <c r="C261" s="25">
        <v>48761.428999999996</v>
      </c>
      <c r="D261" s="25">
        <v>5.0000000000000001E-3</v>
      </c>
      <c r="E261" s="1">
        <f t="shared" si="27"/>
        <v>16635.022936610549</v>
      </c>
      <c r="F261" s="1">
        <f t="shared" si="28"/>
        <v>16635</v>
      </c>
      <c r="G261" s="1">
        <f t="shared" si="32"/>
        <v>2.0169249997707084E-2</v>
      </c>
      <c r="I261" s="1">
        <f t="shared" si="33"/>
        <v>2.0169249997707084E-2</v>
      </c>
      <c r="O261" s="1">
        <f t="shared" ca="1" si="29"/>
        <v>-3.2348004749230067E-2</v>
      </c>
      <c r="Q261" s="75">
        <f t="shared" si="30"/>
        <v>33742.928999999996</v>
      </c>
      <c r="AA261" s="1" t="s">
        <v>65</v>
      </c>
      <c r="AB261" s="1">
        <v>7</v>
      </c>
      <c r="AD261" s="1" t="s">
        <v>73</v>
      </c>
      <c r="AF261" s="1" t="s">
        <v>61</v>
      </c>
    </row>
    <row r="262" spans="1:32" x14ac:dyDescent="0.2">
      <c r="A262" s="1" t="s">
        <v>150</v>
      </c>
      <c r="C262" s="25">
        <v>48761.43</v>
      </c>
      <c r="D262" s="25">
        <v>8.0000000000000002E-3</v>
      </c>
      <c r="E262" s="1">
        <f t="shared" si="27"/>
        <v>16635.024073817465</v>
      </c>
      <c r="F262" s="1">
        <f t="shared" si="28"/>
        <v>16635</v>
      </c>
      <c r="G262" s="1">
        <f t="shared" si="32"/>
        <v>2.1169250001548789E-2</v>
      </c>
      <c r="I262" s="1">
        <f t="shared" si="33"/>
        <v>2.1169250001548789E-2</v>
      </c>
      <c r="O262" s="1">
        <f t="shared" ca="1" si="29"/>
        <v>-3.2348004749230067E-2</v>
      </c>
      <c r="Q262" s="75">
        <f t="shared" si="30"/>
        <v>33742.93</v>
      </c>
      <c r="AA262" s="1" t="s">
        <v>65</v>
      </c>
      <c r="AB262" s="1">
        <v>6</v>
      </c>
      <c r="AD262" s="1" t="s">
        <v>60</v>
      </c>
      <c r="AF262" s="1" t="s">
        <v>61</v>
      </c>
    </row>
    <row r="263" spans="1:32" x14ac:dyDescent="0.2">
      <c r="A263" s="1" t="s">
        <v>150</v>
      </c>
      <c r="C263" s="25">
        <v>48768.457999999999</v>
      </c>
      <c r="D263" s="25">
        <v>4.0000000000000001E-3</v>
      </c>
      <c r="E263" s="1">
        <f t="shared" si="27"/>
        <v>16643.016364009469</v>
      </c>
      <c r="F263" s="1">
        <f t="shared" si="28"/>
        <v>16643</v>
      </c>
      <c r="G263" s="1">
        <f t="shared" si="32"/>
        <v>1.4389649993972853E-2</v>
      </c>
      <c r="I263" s="1">
        <f t="shared" si="33"/>
        <v>1.4389649993972853E-2</v>
      </c>
      <c r="O263" s="1">
        <f t="shared" ca="1" si="29"/>
        <v>-3.2332580133511202E-2</v>
      </c>
      <c r="Q263" s="75">
        <f t="shared" si="30"/>
        <v>33749.957999999999</v>
      </c>
      <c r="AA263" s="1" t="s">
        <v>65</v>
      </c>
      <c r="AB263" s="1">
        <v>7</v>
      </c>
      <c r="AD263" s="1" t="s">
        <v>73</v>
      </c>
      <c r="AF263" s="1" t="s">
        <v>61</v>
      </c>
    </row>
    <row r="264" spans="1:32" x14ac:dyDescent="0.2">
      <c r="A264" s="1" t="s">
        <v>150</v>
      </c>
      <c r="C264" s="25">
        <v>48783.409</v>
      </c>
      <c r="D264" s="25">
        <v>5.0000000000000001E-3</v>
      </c>
      <c r="E264" s="1">
        <f t="shared" si="27"/>
        <v>16660.018744581565</v>
      </c>
      <c r="F264" s="1">
        <f t="shared" si="28"/>
        <v>16660</v>
      </c>
      <c r="G264" s="1">
        <f t="shared" si="32"/>
        <v>1.6482999999425374E-2</v>
      </c>
      <c r="I264" s="1">
        <f t="shared" si="33"/>
        <v>1.6482999999425374E-2</v>
      </c>
      <c r="O264" s="1">
        <f t="shared" ca="1" si="29"/>
        <v>-3.2299802825108616E-2</v>
      </c>
      <c r="Q264" s="75">
        <f t="shared" si="30"/>
        <v>33764.909</v>
      </c>
      <c r="AA264" s="1" t="s">
        <v>65</v>
      </c>
      <c r="AB264" s="1">
        <v>9</v>
      </c>
      <c r="AD264" s="1" t="s">
        <v>73</v>
      </c>
      <c r="AF264" s="1" t="s">
        <v>61</v>
      </c>
    </row>
    <row r="265" spans="1:32" x14ac:dyDescent="0.2">
      <c r="A265" s="1" t="s">
        <v>150</v>
      </c>
      <c r="C265" s="25">
        <v>48819.462</v>
      </c>
      <c r="D265" s="25">
        <v>5.0000000000000001E-3</v>
      </c>
      <c r="E265" s="1">
        <f t="shared" si="27"/>
        <v>16701.018465454126</v>
      </c>
      <c r="F265" s="1">
        <f t="shared" si="28"/>
        <v>16701</v>
      </c>
      <c r="G265" s="1">
        <f t="shared" si="32"/>
        <v>1.6237550000369083E-2</v>
      </c>
      <c r="I265" s="1">
        <f t="shared" si="33"/>
        <v>1.6237550000369083E-2</v>
      </c>
      <c r="O265" s="1">
        <f t="shared" ca="1" si="29"/>
        <v>-3.2220751669549429E-2</v>
      </c>
      <c r="Q265" s="75">
        <f t="shared" si="30"/>
        <v>33800.962</v>
      </c>
      <c r="AA265" s="1" t="s">
        <v>65</v>
      </c>
      <c r="AB265" s="1">
        <v>9</v>
      </c>
      <c r="AD265" s="1" t="s">
        <v>73</v>
      </c>
      <c r="AF265" s="1" t="s">
        <v>61</v>
      </c>
    </row>
    <row r="266" spans="1:32" x14ac:dyDescent="0.2">
      <c r="A266" s="1" t="s">
        <v>151</v>
      </c>
      <c r="C266" s="25">
        <v>48992.688000000002</v>
      </c>
      <c r="D266" s="25">
        <v>3.0000000000000001E-3</v>
      </c>
      <c r="E266" s="1">
        <f t="shared" si="27"/>
        <v>16898.012270348885</v>
      </c>
      <c r="F266" s="1">
        <f t="shared" si="28"/>
        <v>16898</v>
      </c>
      <c r="G266" s="1">
        <f t="shared" ref="G266:G280" si="34">+C266-(C$7+F266*C$8)</f>
        <v>1.0789899999508634E-2</v>
      </c>
      <c r="I266" s="1">
        <f t="shared" si="33"/>
        <v>1.0789899999508634E-2</v>
      </c>
      <c r="O266" s="1">
        <f t="shared" ca="1" si="29"/>
        <v>-3.1840920507472378E-2</v>
      </c>
      <c r="Q266" s="75">
        <f t="shared" si="30"/>
        <v>33974.188000000002</v>
      </c>
      <c r="AA266" s="1" t="s">
        <v>65</v>
      </c>
      <c r="AB266" s="1">
        <v>11</v>
      </c>
      <c r="AD266" s="1" t="s">
        <v>60</v>
      </c>
      <c r="AF266" s="1" t="s">
        <v>61</v>
      </c>
    </row>
    <row r="267" spans="1:32" x14ac:dyDescent="0.2">
      <c r="A267" s="1" t="s">
        <v>94</v>
      </c>
      <c r="C267" s="25">
        <v>49122.838000000003</v>
      </c>
      <c r="D267" s="25"/>
      <c r="E267" s="1">
        <f t="shared" si="27"/>
        <v>17046.019750213643</v>
      </c>
      <c r="F267" s="1">
        <f t="shared" si="28"/>
        <v>17046</v>
      </c>
      <c r="G267" s="1">
        <f t="shared" si="34"/>
        <v>1.7367300002661068E-2</v>
      </c>
      <c r="I267" s="1">
        <f t="shared" si="33"/>
        <v>1.7367300002661068E-2</v>
      </c>
      <c r="O267" s="1">
        <f t="shared" ca="1" si="29"/>
        <v>-3.1555565116673366E-2</v>
      </c>
      <c r="Q267" s="75">
        <f t="shared" si="30"/>
        <v>34104.338000000003</v>
      </c>
      <c r="AA267" s="1" t="s">
        <v>65</v>
      </c>
      <c r="AB267" s="1">
        <v>13</v>
      </c>
      <c r="AD267" s="1" t="s">
        <v>145</v>
      </c>
      <c r="AF267" s="1" t="s">
        <v>96</v>
      </c>
    </row>
    <row r="268" spans="1:32" x14ac:dyDescent="0.2">
      <c r="A268" s="1" t="s">
        <v>152</v>
      </c>
      <c r="C268" s="25">
        <v>49146.582000000002</v>
      </c>
      <c r="D268" s="25">
        <v>3.0000000000000001E-3</v>
      </c>
      <c r="E268" s="1">
        <f t="shared" si="27"/>
        <v>17073.021591181052</v>
      </c>
      <c r="F268" s="1">
        <f t="shared" si="28"/>
        <v>17073</v>
      </c>
      <c r="G268" s="1">
        <f t="shared" si="34"/>
        <v>1.8986150003911462E-2</v>
      </c>
      <c r="I268" s="1">
        <f t="shared" si="33"/>
        <v>1.8986150003911462E-2</v>
      </c>
      <c r="O268" s="1">
        <f t="shared" ca="1" si="29"/>
        <v>-3.1503507038622203E-2</v>
      </c>
      <c r="Q268" s="75">
        <f t="shared" si="30"/>
        <v>34128.082000000002</v>
      </c>
      <c r="AA268" s="1" t="s">
        <v>65</v>
      </c>
      <c r="AB268" s="1">
        <v>6</v>
      </c>
      <c r="AD268" s="1" t="s">
        <v>60</v>
      </c>
      <c r="AF268" s="1" t="s">
        <v>61</v>
      </c>
    </row>
    <row r="269" spans="1:32" x14ac:dyDescent="0.2">
      <c r="A269" s="1" t="s">
        <v>152</v>
      </c>
      <c r="C269" s="25">
        <v>49147.464</v>
      </c>
      <c r="D269" s="25">
        <v>5.0000000000000001E-3</v>
      </c>
      <c r="E269" s="1">
        <f t="shared" si="27"/>
        <v>17074.02460767925</v>
      </c>
      <c r="F269" s="1">
        <f t="shared" si="28"/>
        <v>17074</v>
      </c>
      <c r="G269" s="1">
        <f t="shared" si="34"/>
        <v>2.1638700003677513E-2</v>
      </c>
      <c r="I269" s="1">
        <f t="shared" si="33"/>
        <v>2.1638700003677513E-2</v>
      </c>
      <c r="O269" s="1">
        <f t="shared" ca="1" si="29"/>
        <v>-3.1501578961657339E-2</v>
      </c>
      <c r="Q269" s="75">
        <f t="shared" si="30"/>
        <v>34128.964</v>
      </c>
      <c r="AA269" s="1" t="s">
        <v>65</v>
      </c>
      <c r="AB269" s="1">
        <v>8</v>
      </c>
      <c r="AD269" s="1" t="s">
        <v>73</v>
      </c>
      <c r="AF269" s="1" t="s">
        <v>61</v>
      </c>
    </row>
    <row r="270" spans="1:32" x14ac:dyDescent="0.2">
      <c r="A270" s="1" t="s">
        <v>152</v>
      </c>
      <c r="C270" s="25">
        <v>49176.476000000002</v>
      </c>
      <c r="D270" s="25">
        <v>4.0000000000000001E-3</v>
      </c>
      <c r="E270" s="1">
        <f t="shared" si="27"/>
        <v>17107.017254669929</v>
      </c>
      <c r="F270" s="1">
        <f t="shared" si="28"/>
        <v>17107</v>
      </c>
      <c r="G270" s="1">
        <f t="shared" si="34"/>
        <v>1.5172849998634774E-2</v>
      </c>
      <c r="I270" s="1">
        <f t="shared" si="33"/>
        <v>1.5172849998634774E-2</v>
      </c>
      <c r="O270" s="1">
        <f t="shared" ca="1" si="29"/>
        <v>-3.1437952421817024E-2</v>
      </c>
      <c r="Q270" s="75">
        <f t="shared" si="30"/>
        <v>34157.976000000002</v>
      </c>
      <c r="AA270" s="1" t="s">
        <v>65</v>
      </c>
      <c r="AB270" s="1">
        <v>8</v>
      </c>
      <c r="AD270" s="1" t="s">
        <v>73</v>
      </c>
      <c r="AF270" s="1" t="s">
        <v>61</v>
      </c>
    </row>
    <row r="271" spans="1:32" x14ac:dyDescent="0.2">
      <c r="A271" s="1" t="s">
        <v>153</v>
      </c>
      <c r="C271" s="25">
        <v>49206.379000000001</v>
      </c>
      <c r="D271" s="25">
        <v>5.0000000000000001E-3</v>
      </c>
      <c r="E271" s="1">
        <f t="shared" si="27"/>
        <v>17141.023153021026</v>
      </c>
      <c r="F271" s="1">
        <f t="shared" si="28"/>
        <v>17141</v>
      </c>
      <c r="G271" s="1">
        <f t="shared" si="34"/>
        <v>2.0359549998829607E-2</v>
      </c>
      <c r="I271" s="1">
        <f t="shared" si="33"/>
        <v>2.0359549998829607E-2</v>
      </c>
      <c r="O271" s="1">
        <f t="shared" ca="1" si="29"/>
        <v>-3.1372397805011845E-2</v>
      </c>
      <c r="Q271" s="75">
        <f t="shared" si="30"/>
        <v>34187.879000000001</v>
      </c>
      <c r="AA271" s="1" t="s">
        <v>65</v>
      </c>
      <c r="AB271" s="1">
        <v>6</v>
      </c>
      <c r="AD271" s="1" t="s">
        <v>73</v>
      </c>
      <c r="AF271" s="1" t="s">
        <v>61</v>
      </c>
    </row>
    <row r="272" spans="1:32" x14ac:dyDescent="0.2">
      <c r="A272" s="1" t="s">
        <v>94</v>
      </c>
      <c r="C272" s="25">
        <v>49211.654999999999</v>
      </c>
      <c r="D272" s="25"/>
      <c r="E272" s="1">
        <f t="shared" si="27"/>
        <v>17147.0230566996</v>
      </c>
      <c r="F272" s="1">
        <f t="shared" si="28"/>
        <v>17147</v>
      </c>
      <c r="G272" s="1">
        <f t="shared" si="34"/>
        <v>2.0274850001442246E-2</v>
      </c>
      <c r="I272" s="1">
        <f t="shared" si="33"/>
        <v>2.0274850001442246E-2</v>
      </c>
      <c r="O272" s="1">
        <f t="shared" ca="1" si="29"/>
        <v>-3.1360829343222693E-2</v>
      </c>
      <c r="Q272" s="75">
        <f t="shared" si="30"/>
        <v>34193.154999999999</v>
      </c>
      <c r="AA272" s="1" t="s">
        <v>65</v>
      </c>
      <c r="AB272" s="1">
        <v>12</v>
      </c>
      <c r="AD272" s="1" t="s">
        <v>145</v>
      </c>
      <c r="AF272" s="1" t="s">
        <v>96</v>
      </c>
    </row>
    <row r="273" spans="1:32" x14ac:dyDescent="0.2">
      <c r="A273" s="1" t="s">
        <v>153</v>
      </c>
      <c r="C273" s="25">
        <v>49213.417000000001</v>
      </c>
      <c r="D273" s="25">
        <v>4.0000000000000001E-3</v>
      </c>
      <c r="E273" s="1">
        <f t="shared" si="27"/>
        <v>17149.026815282174</v>
      </c>
      <c r="F273" s="1">
        <f t="shared" si="28"/>
        <v>17149</v>
      </c>
      <c r="G273" s="1">
        <f t="shared" si="34"/>
        <v>2.3579950000566896E-2</v>
      </c>
      <c r="I273" s="1">
        <f t="shared" si="33"/>
        <v>2.3579950000566896E-2</v>
      </c>
      <c r="O273" s="1">
        <f t="shared" ca="1" si="29"/>
        <v>-3.135697318929298E-2</v>
      </c>
      <c r="Q273" s="75">
        <f t="shared" si="30"/>
        <v>34194.917000000001</v>
      </c>
      <c r="AA273" s="1" t="s">
        <v>65</v>
      </c>
      <c r="AB273" s="1">
        <v>7</v>
      </c>
      <c r="AD273" s="1" t="s">
        <v>73</v>
      </c>
      <c r="AF273" s="1" t="s">
        <v>61</v>
      </c>
    </row>
    <row r="274" spans="1:32" x14ac:dyDescent="0.2">
      <c r="A274" s="1" t="s">
        <v>94</v>
      </c>
      <c r="C274" s="25">
        <v>49480.735000000001</v>
      </c>
      <c r="D274" s="25"/>
      <c r="E274" s="1">
        <f t="shared" si="27"/>
        <v>17453.02269313455</v>
      </c>
      <c r="F274" s="1">
        <f t="shared" si="28"/>
        <v>17453</v>
      </c>
      <c r="G274" s="1">
        <f t="shared" si="34"/>
        <v>1.9955149997258559E-2</v>
      </c>
      <c r="I274" s="1">
        <f t="shared" si="33"/>
        <v>1.9955149997258559E-2</v>
      </c>
      <c r="O274" s="1">
        <f t="shared" ca="1" si="29"/>
        <v>-3.0770837791976105E-2</v>
      </c>
      <c r="Q274" s="75">
        <f t="shared" si="30"/>
        <v>34462.235000000001</v>
      </c>
      <c r="AA274" s="1" t="s">
        <v>65</v>
      </c>
      <c r="AB274" s="1">
        <v>18</v>
      </c>
      <c r="AD274" s="1" t="s">
        <v>100</v>
      </c>
      <c r="AF274" s="1" t="s">
        <v>96</v>
      </c>
    </row>
    <row r="275" spans="1:32" x14ac:dyDescent="0.2">
      <c r="A275" s="1" t="s">
        <v>94</v>
      </c>
      <c r="C275" s="25">
        <v>49488.646999999997</v>
      </c>
      <c r="D275" s="25"/>
      <c r="E275" s="1">
        <f t="shared" si="27"/>
        <v>17462.020274238581</v>
      </c>
      <c r="F275" s="1">
        <f t="shared" si="28"/>
        <v>17462</v>
      </c>
      <c r="G275" s="1">
        <f t="shared" si="34"/>
        <v>1.7828099997132085E-2</v>
      </c>
      <c r="I275" s="1">
        <f t="shared" si="33"/>
        <v>1.7828099997132085E-2</v>
      </c>
      <c r="O275" s="1">
        <f t="shared" ca="1" si="29"/>
        <v>-3.0753485099292377E-2</v>
      </c>
      <c r="Q275" s="75">
        <f t="shared" si="30"/>
        <v>34470.146999999997</v>
      </c>
      <c r="AA275" s="1" t="s">
        <v>65</v>
      </c>
      <c r="AB275" s="1">
        <v>9</v>
      </c>
      <c r="AD275" s="1" t="s">
        <v>145</v>
      </c>
      <c r="AF275" s="1" t="s">
        <v>96</v>
      </c>
    </row>
    <row r="276" spans="1:32" x14ac:dyDescent="0.2">
      <c r="A276" s="1" t="s">
        <v>154</v>
      </c>
      <c r="C276" s="25">
        <v>49504.472000000002</v>
      </c>
      <c r="D276" s="25">
        <v>8.9999999999999993E-3</v>
      </c>
      <c r="E276" s="1">
        <f t="shared" si="27"/>
        <v>17480.016573653567</v>
      </c>
      <c r="F276" s="1">
        <f t="shared" si="28"/>
        <v>17480</v>
      </c>
      <c r="G276" s="1">
        <f t="shared" si="34"/>
        <v>1.4574000000720844E-2</v>
      </c>
      <c r="I276" s="1">
        <f t="shared" si="33"/>
        <v>1.4574000000720844E-2</v>
      </c>
      <c r="O276" s="1">
        <f t="shared" ca="1" si="29"/>
        <v>-3.0718779713924935E-2</v>
      </c>
      <c r="Q276" s="75">
        <f t="shared" si="30"/>
        <v>34485.972000000002</v>
      </c>
      <c r="AA276" s="1" t="s">
        <v>65</v>
      </c>
      <c r="AB276" s="1">
        <v>6</v>
      </c>
      <c r="AD276" s="1" t="s">
        <v>60</v>
      </c>
      <c r="AF276" s="1" t="s">
        <v>61</v>
      </c>
    </row>
    <row r="277" spans="1:32" x14ac:dyDescent="0.2">
      <c r="A277" s="1" t="s">
        <v>154</v>
      </c>
      <c r="C277" s="25">
        <v>49519.425999999999</v>
      </c>
      <c r="D277" s="25">
        <v>6.0000000000000001E-3</v>
      </c>
      <c r="E277" s="1">
        <f t="shared" ref="E277:E340" si="35">+(C277-C$7)/C$8</f>
        <v>17497.022365846398</v>
      </c>
      <c r="F277" s="1">
        <f t="shared" ref="F277:F340" si="36">ROUND(2*E277,0)/2</f>
        <v>17497</v>
      </c>
      <c r="G277" s="1">
        <f t="shared" si="34"/>
        <v>1.9667349995870609E-2</v>
      </c>
      <c r="I277" s="1">
        <f t="shared" si="33"/>
        <v>1.9667349995870609E-2</v>
      </c>
      <c r="O277" s="1">
        <f t="shared" ref="O277:O340" ca="1" si="37">+C$11+C$12*$F277</f>
        <v>-3.0686002405522342E-2</v>
      </c>
      <c r="Q277" s="75">
        <f t="shared" ref="Q277:Q340" si="38">+C277-15018.5</f>
        <v>34500.925999999999</v>
      </c>
      <c r="AA277" s="1" t="s">
        <v>65</v>
      </c>
      <c r="AB277" s="1">
        <v>8</v>
      </c>
      <c r="AD277" s="1" t="s">
        <v>73</v>
      </c>
      <c r="AF277" s="1" t="s">
        <v>61</v>
      </c>
    </row>
    <row r="278" spans="1:32" x14ac:dyDescent="0.2">
      <c r="A278" s="1" t="s">
        <v>154</v>
      </c>
      <c r="C278" s="25">
        <v>49600.332000000002</v>
      </c>
      <c r="D278" s="25">
        <v>5.0000000000000001E-3</v>
      </c>
      <c r="E278" s="1">
        <f t="shared" si="35"/>
        <v>17589.029228435247</v>
      </c>
      <c r="F278" s="1">
        <f t="shared" si="36"/>
        <v>17589</v>
      </c>
      <c r="G278" s="1">
        <f t="shared" si="34"/>
        <v>2.5701950005895924E-2</v>
      </c>
      <c r="I278" s="1">
        <f t="shared" si="33"/>
        <v>2.5701950005895924E-2</v>
      </c>
      <c r="O278" s="1">
        <f t="shared" ca="1" si="37"/>
        <v>-3.0508619324755397E-2</v>
      </c>
      <c r="Q278" s="75">
        <f t="shared" si="38"/>
        <v>34581.832000000002</v>
      </c>
      <c r="AA278" s="1" t="s">
        <v>65</v>
      </c>
      <c r="AB278" s="1">
        <v>9</v>
      </c>
      <c r="AD278" s="1" t="s">
        <v>73</v>
      </c>
      <c r="AF278" s="1" t="s">
        <v>61</v>
      </c>
    </row>
    <row r="279" spans="1:32" x14ac:dyDescent="0.2">
      <c r="A279" s="1" t="s">
        <v>94</v>
      </c>
      <c r="C279" s="25">
        <v>49786.748</v>
      </c>
      <c r="D279" s="25"/>
      <c r="E279" s="1">
        <f t="shared" si="35"/>
        <v>17801.022792526433</v>
      </c>
      <c r="F279" s="1">
        <f t="shared" si="36"/>
        <v>17801</v>
      </c>
      <c r="G279" s="1">
        <f t="shared" si="34"/>
        <v>2.0042550000653137E-2</v>
      </c>
      <c r="I279" s="1">
        <f t="shared" si="33"/>
        <v>2.0042550000653137E-2</v>
      </c>
      <c r="O279" s="1">
        <f t="shared" ca="1" si="37"/>
        <v>-3.0099867008205466E-2</v>
      </c>
      <c r="Q279" s="75">
        <f t="shared" si="38"/>
        <v>34768.248</v>
      </c>
      <c r="AA279" s="1" t="s">
        <v>65</v>
      </c>
      <c r="AB279" s="1">
        <v>9</v>
      </c>
      <c r="AD279" s="1" t="s">
        <v>145</v>
      </c>
      <c r="AF279" s="1" t="s">
        <v>96</v>
      </c>
    </row>
    <row r="280" spans="1:32" x14ac:dyDescent="0.2">
      <c r="A280" s="1" t="s">
        <v>155</v>
      </c>
      <c r="C280" s="25">
        <v>49810.493999999999</v>
      </c>
      <c r="D280" s="25">
        <v>3.0000000000000001E-3</v>
      </c>
      <c r="E280" s="1">
        <f t="shared" si="35"/>
        <v>17828.026907907675</v>
      </c>
      <c r="F280" s="1">
        <f t="shared" si="36"/>
        <v>17828</v>
      </c>
      <c r="G280" s="1">
        <f t="shared" si="34"/>
        <v>2.3661399995035026E-2</v>
      </c>
      <c r="I280" s="1">
        <f t="shared" si="33"/>
        <v>2.3661399995035026E-2</v>
      </c>
      <c r="O280" s="1">
        <f t="shared" ca="1" si="37"/>
        <v>-3.0047808930154296E-2</v>
      </c>
      <c r="Q280" s="75">
        <f t="shared" si="38"/>
        <v>34791.993999999999</v>
      </c>
      <c r="AA280" s="1" t="s">
        <v>65</v>
      </c>
      <c r="AB280" s="1">
        <v>6</v>
      </c>
      <c r="AD280" s="1" t="s">
        <v>60</v>
      </c>
      <c r="AF280" s="1" t="s">
        <v>61</v>
      </c>
    </row>
    <row r="281" spans="1:32" x14ac:dyDescent="0.2">
      <c r="A281" s="27" t="s">
        <v>156</v>
      </c>
      <c r="B281" s="28"/>
      <c r="C281" s="27">
        <v>49840.387999999999</v>
      </c>
      <c r="D281" s="27" t="s">
        <v>32</v>
      </c>
      <c r="E281" s="1">
        <f t="shared" si="35"/>
        <v>17862.022571396548</v>
      </c>
      <c r="F281" s="1">
        <f t="shared" si="36"/>
        <v>17862</v>
      </c>
      <c r="G281" s="1">
        <f t="shared" ref="G281" si="39">+C281-(C$7+F281*C$8)</f>
        <v>1.9848099997034296E-2</v>
      </c>
      <c r="I281" s="1">
        <f t="shared" ref="I281" si="40">+G281</f>
        <v>1.9848099997034296E-2</v>
      </c>
      <c r="O281" s="1">
        <f t="shared" ca="1" si="37"/>
        <v>-2.9982254313349117E-2</v>
      </c>
      <c r="Q281" s="75">
        <f t="shared" si="38"/>
        <v>34821.887999999999</v>
      </c>
      <c r="U281" s="13"/>
    </row>
    <row r="282" spans="1:32" x14ac:dyDescent="0.2">
      <c r="A282" s="26" t="s">
        <v>155</v>
      </c>
      <c r="B282" s="26"/>
      <c r="C282" s="27">
        <v>49840.389000000003</v>
      </c>
      <c r="D282" s="27">
        <v>4.0000000000000001E-3</v>
      </c>
      <c r="E282" s="1">
        <f t="shared" si="35"/>
        <v>17862.023708603469</v>
      </c>
      <c r="F282" s="1">
        <f t="shared" si="36"/>
        <v>17862</v>
      </c>
      <c r="G282" s="1">
        <f t="shared" ref="G282:G326" si="41">+C282-(C$7+F282*C$8)</f>
        <v>2.0848100000876002E-2</v>
      </c>
      <c r="I282" s="1">
        <f t="shared" ref="I282:I315" si="42">+G282</f>
        <v>2.0848100000876002E-2</v>
      </c>
      <c r="O282" s="1">
        <f t="shared" ca="1" si="37"/>
        <v>-2.9982254313349117E-2</v>
      </c>
      <c r="Q282" s="75">
        <f t="shared" si="38"/>
        <v>34821.889000000003</v>
      </c>
      <c r="AA282" s="1" t="s">
        <v>65</v>
      </c>
      <c r="AB282" s="1">
        <v>10</v>
      </c>
      <c r="AD282" s="1" t="s">
        <v>73</v>
      </c>
      <c r="AF282" s="1" t="s">
        <v>61</v>
      </c>
    </row>
    <row r="283" spans="1:32" x14ac:dyDescent="0.2">
      <c r="A283" s="26" t="s">
        <v>94</v>
      </c>
      <c r="B283" s="26"/>
      <c r="C283" s="27">
        <v>49858.857000000004</v>
      </c>
      <c r="D283" s="27"/>
      <c r="E283" s="1">
        <f t="shared" si="35"/>
        <v>17883.025645892307</v>
      </c>
      <c r="F283" s="1">
        <f t="shared" si="36"/>
        <v>17883</v>
      </c>
      <c r="G283" s="1">
        <f t="shared" si="41"/>
        <v>2.2551650006789714E-2</v>
      </c>
      <c r="I283" s="1">
        <f t="shared" si="42"/>
        <v>2.2551650006789714E-2</v>
      </c>
      <c r="O283" s="1">
        <f t="shared" ca="1" si="37"/>
        <v>-2.9941764697087099E-2</v>
      </c>
      <c r="Q283" s="75">
        <f t="shared" si="38"/>
        <v>34840.357000000004</v>
      </c>
      <c r="AA283" s="1" t="s">
        <v>65</v>
      </c>
      <c r="AB283" s="1">
        <v>15</v>
      </c>
      <c r="AD283" s="1" t="s">
        <v>100</v>
      </c>
      <c r="AF283" s="1" t="s">
        <v>96</v>
      </c>
    </row>
    <row r="284" spans="1:32" x14ac:dyDescent="0.2">
      <c r="A284" s="26" t="s">
        <v>94</v>
      </c>
      <c r="B284" s="26"/>
      <c r="C284" s="27">
        <v>49859.733</v>
      </c>
      <c r="D284" s="27"/>
      <c r="E284" s="1">
        <f t="shared" si="35"/>
        <v>17884.02183914902</v>
      </c>
      <c r="F284" s="1">
        <f t="shared" si="36"/>
        <v>17884</v>
      </c>
      <c r="G284" s="1">
        <f t="shared" si="41"/>
        <v>1.9204199998057447E-2</v>
      </c>
      <c r="I284" s="1">
        <f t="shared" si="42"/>
        <v>1.9204199998057447E-2</v>
      </c>
      <c r="O284" s="1">
        <f t="shared" ca="1" si="37"/>
        <v>-2.9939836620122243E-2</v>
      </c>
      <c r="Q284" s="75">
        <f t="shared" si="38"/>
        <v>34841.233</v>
      </c>
      <c r="AA284" s="1" t="s">
        <v>65</v>
      </c>
      <c r="AB284" s="1">
        <v>11</v>
      </c>
      <c r="AD284" s="1" t="s">
        <v>145</v>
      </c>
      <c r="AF284" s="1" t="s">
        <v>96</v>
      </c>
    </row>
    <row r="285" spans="1:32" x14ac:dyDescent="0.2">
      <c r="A285" s="26" t="s">
        <v>155</v>
      </c>
      <c r="B285" s="26"/>
      <c r="C285" s="27">
        <v>49898.423000000003</v>
      </c>
      <c r="D285" s="27">
        <v>5.0000000000000001E-3</v>
      </c>
      <c r="E285" s="1">
        <f t="shared" si="35"/>
        <v>17928.020374653959</v>
      </c>
      <c r="F285" s="1">
        <f t="shared" si="36"/>
        <v>17928</v>
      </c>
      <c r="G285" s="1">
        <f t="shared" si="41"/>
        <v>1.7916400000103749E-2</v>
      </c>
      <c r="I285" s="1">
        <f t="shared" si="42"/>
        <v>1.7916400000103749E-2</v>
      </c>
      <c r="O285" s="1">
        <f t="shared" ca="1" si="37"/>
        <v>-2.9855001233668479E-2</v>
      </c>
      <c r="Q285" s="75">
        <f t="shared" si="38"/>
        <v>34879.923000000003</v>
      </c>
      <c r="AA285" s="1" t="s">
        <v>65</v>
      </c>
      <c r="AB285" s="1">
        <v>7</v>
      </c>
      <c r="AD285" s="1" t="s">
        <v>73</v>
      </c>
      <c r="AF285" s="1" t="s">
        <v>61</v>
      </c>
    </row>
    <row r="286" spans="1:32" x14ac:dyDescent="0.2">
      <c r="A286" s="26" t="s">
        <v>157</v>
      </c>
      <c r="B286" s="26"/>
      <c r="C286" s="27">
        <v>49905.457000000002</v>
      </c>
      <c r="D286" s="27">
        <v>5.0000000000000001E-3</v>
      </c>
      <c r="E286" s="1">
        <f t="shared" si="35"/>
        <v>17936.019488087448</v>
      </c>
      <c r="F286" s="1">
        <f t="shared" si="36"/>
        <v>17936</v>
      </c>
      <c r="G286" s="1">
        <f t="shared" si="41"/>
        <v>1.7136800001026131E-2</v>
      </c>
      <c r="I286" s="1">
        <f t="shared" si="42"/>
        <v>1.7136800001026131E-2</v>
      </c>
      <c r="O286" s="1">
        <f t="shared" ca="1" si="37"/>
        <v>-2.9839576617949615E-2</v>
      </c>
      <c r="Q286" s="75">
        <f t="shared" si="38"/>
        <v>34886.957000000002</v>
      </c>
      <c r="AA286" s="1" t="s">
        <v>65</v>
      </c>
      <c r="AB286" s="1">
        <v>8</v>
      </c>
      <c r="AD286" s="1" t="s">
        <v>73</v>
      </c>
      <c r="AF286" s="1" t="s">
        <v>61</v>
      </c>
    </row>
    <row r="287" spans="1:32" x14ac:dyDescent="0.2">
      <c r="A287" s="26" t="s">
        <v>94</v>
      </c>
      <c r="B287" s="26"/>
      <c r="C287" s="27">
        <v>49918.654000000002</v>
      </c>
      <c r="D287" s="27"/>
      <c r="E287" s="1">
        <f t="shared" si="35"/>
        <v>17951.027207732281</v>
      </c>
      <c r="F287" s="1">
        <f t="shared" si="36"/>
        <v>17951</v>
      </c>
      <c r="G287" s="1">
        <f t="shared" si="41"/>
        <v>2.3925050001707859E-2</v>
      </c>
      <c r="I287" s="1">
        <f t="shared" si="42"/>
        <v>2.3925050001707859E-2</v>
      </c>
      <c r="O287" s="1">
        <f t="shared" ca="1" si="37"/>
        <v>-2.9810655463476742E-2</v>
      </c>
      <c r="Q287" s="75">
        <f t="shared" si="38"/>
        <v>34900.154000000002</v>
      </c>
      <c r="AA287" s="1" t="s">
        <v>65</v>
      </c>
      <c r="AB287" s="1">
        <v>11</v>
      </c>
      <c r="AD287" s="1" t="s">
        <v>145</v>
      </c>
      <c r="AF287" s="1" t="s">
        <v>96</v>
      </c>
    </row>
    <row r="288" spans="1:32" x14ac:dyDescent="0.2">
      <c r="A288" s="26" t="s">
        <v>157</v>
      </c>
      <c r="B288" s="26"/>
      <c r="C288" s="27">
        <v>49920.408000000003</v>
      </c>
      <c r="D288" s="27">
        <v>4.0000000000000001E-3</v>
      </c>
      <c r="E288" s="1">
        <f t="shared" si="35"/>
        <v>17953.02186865954</v>
      </c>
      <c r="F288" s="1">
        <f t="shared" si="36"/>
        <v>17953</v>
      </c>
      <c r="G288" s="1">
        <f t="shared" si="41"/>
        <v>1.9230149999202695E-2</v>
      </c>
      <c r="I288" s="1">
        <f t="shared" si="42"/>
        <v>1.9230149999202695E-2</v>
      </c>
      <c r="O288" s="1">
        <f t="shared" ca="1" si="37"/>
        <v>-2.9806799309547029E-2</v>
      </c>
      <c r="Q288" s="75">
        <f t="shared" si="38"/>
        <v>34901.908000000003</v>
      </c>
      <c r="AA288" s="1" t="s">
        <v>65</v>
      </c>
      <c r="AB288" s="1">
        <v>9</v>
      </c>
      <c r="AD288" s="1" t="s">
        <v>73</v>
      </c>
      <c r="AF288" s="1" t="s">
        <v>61</v>
      </c>
    </row>
    <row r="289" spans="1:32" x14ac:dyDescent="0.2">
      <c r="A289" s="26" t="s">
        <v>94</v>
      </c>
      <c r="B289" s="26"/>
      <c r="C289" s="27">
        <v>49925.678999999996</v>
      </c>
      <c r="D289" s="27"/>
      <c r="E289" s="1">
        <f t="shared" si="35"/>
        <v>17959.016086303538</v>
      </c>
      <c r="F289" s="1">
        <f t="shared" si="36"/>
        <v>17959</v>
      </c>
      <c r="G289" s="1">
        <f t="shared" si="41"/>
        <v>1.4145449997158721E-2</v>
      </c>
      <c r="I289" s="1">
        <f t="shared" si="42"/>
        <v>1.4145449997158721E-2</v>
      </c>
      <c r="O289" s="1">
        <f t="shared" ca="1" si="37"/>
        <v>-2.9795230847757877E-2</v>
      </c>
      <c r="Q289" s="75">
        <f t="shared" si="38"/>
        <v>34907.178999999996</v>
      </c>
      <c r="AA289" s="1" t="s">
        <v>65</v>
      </c>
      <c r="AB289" s="1">
        <v>9</v>
      </c>
      <c r="AD289" s="1" t="s">
        <v>145</v>
      </c>
      <c r="AF289" s="1" t="s">
        <v>96</v>
      </c>
    </row>
    <row r="290" spans="1:32" x14ac:dyDescent="0.2">
      <c r="A290" s="22" t="s">
        <v>158</v>
      </c>
      <c r="B290" s="23" t="s">
        <v>41</v>
      </c>
      <c r="C290" s="24">
        <v>50165.74</v>
      </c>
      <c r="D290" s="25"/>
      <c r="E290" s="26">
        <f t="shared" si="35"/>
        <v>18232.015115299415</v>
      </c>
      <c r="F290" s="1">
        <f t="shared" si="36"/>
        <v>18232</v>
      </c>
      <c r="G290" s="1">
        <f t="shared" si="41"/>
        <v>1.3291599992953707E-2</v>
      </c>
      <c r="I290" s="1">
        <f t="shared" si="42"/>
        <v>1.3291599992953707E-2</v>
      </c>
      <c r="O290" s="1">
        <f t="shared" ca="1" si="37"/>
        <v>-2.9268865836351604E-2</v>
      </c>
      <c r="Q290" s="75">
        <f t="shared" si="38"/>
        <v>35147.24</v>
      </c>
    </row>
    <row r="291" spans="1:32" x14ac:dyDescent="0.2">
      <c r="A291" s="26" t="s">
        <v>159</v>
      </c>
      <c r="B291" s="26"/>
      <c r="C291" s="27">
        <v>50189.485000000001</v>
      </c>
      <c r="D291" s="27">
        <v>5.0000000000000001E-3</v>
      </c>
      <c r="E291" s="1">
        <f t="shared" si="35"/>
        <v>18259.018093473747</v>
      </c>
      <c r="F291" s="1">
        <f t="shared" si="36"/>
        <v>18259</v>
      </c>
      <c r="G291" s="1">
        <f t="shared" si="41"/>
        <v>1.5910449998045806E-2</v>
      </c>
      <c r="I291" s="1">
        <f t="shared" si="42"/>
        <v>1.5910449998045806E-2</v>
      </c>
      <c r="O291" s="1">
        <f t="shared" ca="1" si="37"/>
        <v>-2.9216807758300434E-2</v>
      </c>
      <c r="Q291" s="75">
        <f t="shared" si="38"/>
        <v>35170.985000000001</v>
      </c>
      <c r="AA291" s="1" t="s">
        <v>65</v>
      </c>
      <c r="AB291" s="1">
        <v>5</v>
      </c>
      <c r="AD291" s="1" t="s">
        <v>60</v>
      </c>
      <c r="AF291" s="1" t="s">
        <v>61</v>
      </c>
    </row>
    <row r="292" spans="1:32" x14ac:dyDescent="0.2">
      <c r="A292" s="22" t="s">
        <v>158</v>
      </c>
      <c r="B292" s="23" t="s">
        <v>41</v>
      </c>
      <c r="C292" s="24">
        <v>50224.663</v>
      </c>
      <c r="D292" s="25"/>
      <c r="E292" s="26">
        <f t="shared" si="35"/>
        <v>18299.022758296509</v>
      </c>
      <c r="F292" s="1">
        <f t="shared" si="36"/>
        <v>18299</v>
      </c>
      <c r="G292" s="1">
        <f t="shared" si="41"/>
        <v>2.0012449997011572E-2</v>
      </c>
      <c r="I292" s="1">
        <f t="shared" si="42"/>
        <v>2.0012449997011572E-2</v>
      </c>
      <c r="O292" s="1">
        <f t="shared" ca="1" si="37"/>
        <v>-2.913968467970611E-2</v>
      </c>
      <c r="Q292" s="75">
        <f t="shared" si="38"/>
        <v>35206.163</v>
      </c>
    </row>
    <row r="293" spans="1:32" x14ac:dyDescent="0.2">
      <c r="A293" s="26" t="s">
        <v>160</v>
      </c>
      <c r="B293" s="26"/>
      <c r="C293" s="27">
        <v>50299.411999999997</v>
      </c>
      <c r="D293" s="27">
        <v>6.0000000000000001E-3</v>
      </c>
      <c r="E293" s="1">
        <f t="shared" si="35"/>
        <v>18384.027837915488</v>
      </c>
      <c r="F293" s="1">
        <f t="shared" si="36"/>
        <v>18384</v>
      </c>
      <c r="G293" s="1">
        <f t="shared" si="41"/>
        <v>2.4479199993947987E-2</v>
      </c>
      <c r="I293" s="1">
        <f t="shared" si="42"/>
        <v>2.4479199993947987E-2</v>
      </c>
      <c r="O293" s="1">
        <f t="shared" ca="1" si="37"/>
        <v>-2.8975798137693166E-2</v>
      </c>
      <c r="Q293" s="75">
        <f t="shared" si="38"/>
        <v>35280.911999999997</v>
      </c>
      <c r="AA293" s="1" t="s">
        <v>65</v>
      </c>
      <c r="AB293" s="1">
        <v>8</v>
      </c>
      <c r="AD293" s="1" t="s">
        <v>73</v>
      </c>
      <c r="AF293" s="1" t="s">
        <v>61</v>
      </c>
    </row>
    <row r="294" spans="1:32" x14ac:dyDescent="0.2">
      <c r="A294" s="22" t="s">
        <v>158</v>
      </c>
      <c r="B294" s="23" t="s">
        <v>41</v>
      </c>
      <c r="C294" s="24">
        <v>50304.68</v>
      </c>
      <c r="D294" s="25"/>
      <c r="E294" s="26">
        <f t="shared" si="35"/>
        <v>18390.018643938751</v>
      </c>
      <c r="F294" s="1">
        <f t="shared" si="36"/>
        <v>18390</v>
      </c>
      <c r="G294" s="1">
        <f t="shared" si="41"/>
        <v>1.6394500002206769E-2</v>
      </c>
      <c r="I294" s="1">
        <f t="shared" si="42"/>
        <v>1.6394500002206769E-2</v>
      </c>
      <c r="O294" s="1">
        <f t="shared" ca="1" si="37"/>
        <v>-2.8964229675904014E-2</v>
      </c>
      <c r="Q294" s="75">
        <f t="shared" si="38"/>
        <v>35286.18</v>
      </c>
    </row>
    <row r="295" spans="1:32" x14ac:dyDescent="0.2">
      <c r="A295" s="26" t="s">
        <v>161</v>
      </c>
      <c r="B295" s="26"/>
      <c r="C295" s="27">
        <v>50336.332000000002</v>
      </c>
      <c r="D295" s="27">
        <v>5.0000000000000001E-3</v>
      </c>
      <c r="E295" s="1">
        <f t="shared" si="35"/>
        <v>18426.013517182546</v>
      </c>
      <c r="F295" s="1">
        <f t="shared" si="36"/>
        <v>18426</v>
      </c>
      <c r="G295" s="1">
        <f t="shared" si="41"/>
        <v>1.1886300002515782E-2</v>
      </c>
      <c r="I295" s="1">
        <f t="shared" si="42"/>
        <v>1.1886300002515782E-2</v>
      </c>
      <c r="O295" s="1">
        <f t="shared" ca="1" si="37"/>
        <v>-2.8894818905169123E-2</v>
      </c>
      <c r="Q295" s="75">
        <f t="shared" si="38"/>
        <v>35317.832000000002</v>
      </c>
      <c r="AA295" s="1" t="s">
        <v>65</v>
      </c>
      <c r="AB295" s="1">
        <v>5</v>
      </c>
      <c r="AD295" s="1" t="s">
        <v>136</v>
      </c>
      <c r="AF295" s="1" t="s">
        <v>61</v>
      </c>
    </row>
    <row r="296" spans="1:32" x14ac:dyDescent="0.2">
      <c r="A296" s="22" t="s">
        <v>158</v>
      </c>
      <c r="B296" s="23" t="s">
        <v>41</v>
      </c>
      <c r="C296" s="24">
        <v>50514.843999999997</v>
      </c>
      <c r="D296" s="25"/>
      <c r="E296" s="26">
        <f t="shared" si="35"/>
        <v>18629.018597825008</v>
      </c>
      <c r="F296" s="1">
        <f t="shared" si="36"/>
        <v>18629</v>
      </c>
      <c r="G296" s="1">
        <f t="shared" si="41"/>
        <v>1.6353949999029282E-2</v>
      </c>
      <c r="I296" s="1">
        <f t="shared" si="42"/>
        <v>1.6353949999029282E-2</v>
      </c>
      <c r="O296" s="1">
        <f t="shared" ca="1" si="37"/>
        <v>-2.8503419281302921E-2</v>
      </c>
      <c r="Q296" s="75">
        <f t="shared" si="38"/>
        <v>35496.343999999997</v>
      </c>
    </row>
    <row r="297" spans="1:32" x14ac:dyDescent="0.2">
      <c r="A297" s="26" t="s">
        <v>161</v>
      </c>
      <c r="B297" s="26"/>
      <c r="C297" s="27">
        <v>50530.67</v>
      </c>
      <c r="D297" s="27">
        <v>3.0000000000000001E-3</v>
      </c>
      <c r="E297" s="1">
        <f t="shared" si="35"/>
        <v>18647.016034446904</v>
      </c>
      <c r="F297" s="1">
        <f t="shared" si="36"/>
        <v>18647</v>
      </c>
      <c r="G297" s="1">
        <f t="shared" si="41"/>
        <v>1.4099849999183789E-2</v>
      </c>
      <c r="I297" s="1">
        <f t="shared" si="42"/>
        <v>1.4099849999183789E-2</v>
      </c>
      <c r="O297" s="1">
        <f t="shared" ca="1" si="37"/>
        <v>-2.8468713895935471E-2</v>
      </c>
      <c r="Q297" s="75">
        <f t="shared" si="38"/>
        <v>35512.17</v>
      </c>
      <c r="AA297" s="1" t="s">
        <v>65</v>
      </c>
      <c r="AB297" s="1">
        <v>5</v>
      </c>
      <c r="AD297" s="1" t="s">
        <v>60</v>
      </c>
      <c r="AF297" s="1" t="s">
        <v>61</v>
      </c>
    </row>
    <row r="298" spans="1:32" x14ac:dyDescent="0.2">
      <c r="A298" s="22" t="s">
        <v>158</v>
      </c>
      <c r="B298" s="23" t="s">
        <v>41</v>
      </c>
      <c r="C298" s="24">
        <v>50573.760000000002</v>
      </c>
      <c r="D298" s="25"/>
      <c r="E298" s="26">
        <f t="shared" si="35"/>
        <v>18696.018280373704</v>
      </c>
      <c r="F298" s="1">
        <f t="shared" si="36"/>
        <v>18696</v>
      </c>
      <c r="G298" s="1">
        <f t="shared" si="41"/>
        <v>1.6074799998023082E-2</v>
      </c>
      <c r="I298" s="1">
        <f t="shared" si="42"/>
        <v>1.6074799998023082E-2</v>
      </c>
      <c r="O298" s="1">
        <f t="shared" ca="1" si="37"/>
        <v>-2.8374238124657426E-2</v>
      </c>
      <c r="Q298" s="75">
        <f t="shared" si="38"/>
        <v>35555.26</v>
      </c>
    </row>
    <row r="299" spans="1:32" x14ac:dyDescent="0.2">
      <c r="A299" s="26" t="s">
        <v>162</v>
      </c>
      <c r="B299" s="26"/>
      <c r="C299" s="27">
        <v>50597.502</v>
      </c>
      <c r="D299" s="27">
        <v>5.0000000000000001E-3</v>
      </c>
      <c r="E299" s="1">
        <f t="shared" si="35"/>
        <v>18723.017846927287</v>
      </c>
      <c r="F299" s="1">
        <f t="shared" si="36"/>
        <v>18723</v>
      </c>
      <c r="G299" s="1">
        <f t="shared" si="41"/>
        <v>1.5693649998866022E-2</v>
      </c>
      <c r="I299" s="1">
        <f t="shared" si="42"/>
        <v>1.5693649998866022E-2</v>
      </c>
      <c r="O299" s="1">
        <f t="shared" ca="1" si="37"/>
        <v>-2.8322180046606256E-2</v>
      </c>
      <c r="Q299" s="75">
        <f t="shared" si="38"/>
        <v>35579.002</v>
      </c>
      <c r="AA299" s="1" t="s">
        <v>65</v>
      </c>
      <c r="AB299" s="1">
        <v>6</v>
      </c>
      <c r="AD299" s="1" t="s">
        <v>60</v>
      </c>
      <c r="AF299" s="1" t="s">
        <v>61</v>
      </c>
    </row>
    <row r="300" spans="1:32" x14ac:dyDescent="0.2">
      <c r="A300" s="22" t="s">
        <v>158</v>
      </c>
      <c r="B300" s="23" t="s">
        <v>41</v>
      </c>
      <c r="C300" s="24">
        <v>50631.796000000002</v>
      </c>
      <c r="D300" s="25"/>
      <c r="E300" s="26">
        <f t="shared" si="35"/>
        <v>18762.017220838021</v>
      </c>
      <c r="F300" s="1">
        <f t="shared" si="36"/>
        <v>18762</v>
      </c>
      <c r="G300" s="1">
        <f t="shared" si="41"/>
        <v>1.5143099997658283E-2</v>
      </c>
      <c r="I300" s="1">
        <f t="shared" si="42"/>
        <v>1.5143099997658283E-2</v>
      </c>
      <c r="O300" s="1">
        <f t="shared" ca="1" si="37"/>
        <v>-2.8246985044976788E-2</v>
      </c>
      <c r="Q300" s="75">
        <f t="shared" si="38"/>
        <v>35613.296000000002</v>
      </c>
    </row>
    <row r="301" spans="1:32" x14ac:dyDescent="0.2">
      <c r="A301" s="26" t="s">
        <v>162</v>
      </c>
      <c r="B301" s="26"/>
      <c r="C301" s="27">
        <v>50671.370999999999</v>
      </c>
      <c r="D301" s="27">
        <v>5.0000000000000001E-3</v>
      </c>
      <c r="E301" s="1">
        <f t="shared" si="35"/>
        <v>18807.022184461897</v>
      </c>
      <c r="F301" s="1">
        <f t="shared" si="36"/>
        <v>18807</v>
      </c>
      <c r="G301" s="1">
        <f t="shared" si="41"/>
        <v>1.9507849996443838E-2</v>
      </c>
      <c r="I301" s="1">
        <f t="shared" si="42"/>
        <v>1.9507849996443838E-2</v>
      </c>
      <c r="O301" s="1">
        <f t="shared" ca="1" si="37"/>
        <v>-2.8160221581558169E-2</v>
      </c>
      <c r="Q301" s="75">
        <f t="shared" si="38"/>
        <v>35652.870999999999</v>
      </c>
      <c r="AA301" s="1" t="s">
        <v>65</v>
      </c>
      <c r="AB301" s="1">
        <v>7</v>
      </c>
      <c r="AD301" s="1" t="s">
        <v>73</v>
      </c>
      <c r="AF301" s="1" t="s">
        <v>61</v>
      </c>
    </row>
    <row r="302" spans="1:32" x14ac:dyDescent="0.2">
      <c r="A302" s="26" t="s">
        <v>162</v>
      </c>
      <c r="B302" s="26"/>
      <c r="C302" s="27">
        <v>50678.404999999999</v>
      </c>
      <c r="D302" s="27">
        <v>5.0000000000000001E-3</v>
      </c>
      <c r="E302" s="1">
        <f t="shared" si="35"/>
        <v>18815.021297895386</v>
      </c>
      <c r="F302" s="1">
        <f t="shared" si="36"/>
        <v>18815</v>
      </c>
      <c r="G302" s="1">
        <f t="shared" si="41"/>
        <v>1.872824999736622E-2</v>
      </c>
      <c r="I302" s="1">
        <f t="shared" si="42"/>
        <v>1.872824999736622E-2</v>
      </c>
      <c r="O302" s="1">
        <f t="shared" ca="1" si="37"/>
        <v>-2.8144796965839304E-2</v>
      </c>
      <c r="Q302" s="75">
        <f t="shared" si="38"/>
        <v>35659.904999999999</v>
      </c>
      <c r="AA302" s="1" t="s">
        <v>65</v>
      </c>
      <c r="AB302" s="1">
        <v>8</v>
      </c>
      <c r="AD302" s="1" t="s">
        <v>73</v>
      </c>
      <c r="AF302" s="1" t="s">
        <v>61</v>
      </c>
    </row>
    <row r="303" spans="1:32" x14ac:dyDescent="0.2">
      <c r="A303" s="26" t="s">
        <v>163</v>
      </c>
      <c r="B303" s="26"/>
      <c r="C303" s="27">
        <v>50700.394999999997</v>
      </c>
      <c r="D303" s="27">
        <v>5.0000000000000001E-3</v>
      </c>
      <c r="E303" s="1">
        <f t="shared" si="35"/>
        <v>18840.028477935539</v>
      </c>
      <c r="F303" s="1">
        <f t="shared" si="36"/>
        <v>18840</v>
      </c>
      <c r="G303" s="1">
        <f t="shared" si="41"/>
        <v>2.5042000001121778E-2</v>
      </c>
      <c r="I303" s="1">
        <f t="shared" si="42"/>
        <v>2.5042000001121778E-2</v>
      </c>
      <c r="O303" s="1">
        <f t="shared" ca="1" si="37"/>
        <v>-2.8096595041717846E-2</v>
      </c>
      <c r="Q303" s="75">
        <f t="shared" si="38"/>
        <v>35681.894999999997</v>
      </c>
      <c r="AA303" s="1" t="s">
        <v>65</v>
      </c>
      <c r="AB303" s="1">
        <v>8</v>
      </c>
      <c r="AD303" s="1" t="s">
        <v>73</v>
      </c>
      <c r="AF303" s="1" t="s">
        <v>61</v>
      </c>
    </row>
    <row r="304" spans="1:32" x14ac:dyDescent="0.2">
      <c r="A304" s="26" t="s">
        <v>164</v>
      </c>
      <c r="B304" s="26"/>
      <c r="C304" s="27">
        <v>50851.633000000002</v>
      </c>
      <c r="D304" s="27">
        <v>7.0000000000000001E-3</v>
      </c>
      <c r="E304" s="1">
        <f t="shared" si="35"/>
        <v>19012.017377203971</v>
      </c>
      <c r="F304" s="1">
        <f t="shared" si="36"/>
        <v>19012</v>
      </c>
      <c r="G304" s="1">
        <f t="shared" si="41"/>
        <v>1.5280599996913224E-2</v>
      </c>
      <c r="I304" s="1">
        <f t="shared" si="42"/>
        <v>1.5280599996913224E-2</v>
      </c>
      <c r="O304" s="1">
        <f t="shared" ca="1" si="37"/>
        <v>-2.7764965803762247E-2</v>
      </c>
      <c r="Q304" s="75">
        <f t="shared" si="38"/>
        <v>35833.133000000002</v>
      </c>
      <c r="AA304" s="1" t="s">
        <v>65</v>
      </c>
      <c r="AB304" s="1">
        <v>5</v>
      </c>
      <c r="AD304" s="1" t="s">
        <v>60</v>
      </c>
      <c r="AF304" s="1" t="s">
        <v>61</v>
      </c>
    </row>
    <row r="305" spans="1:32" x14ac:dyDescent="0.2">
      <c r="A305" s="22" t="s">
        <v>158</v>
      </c>
      <c r="B305" s="23" t="s">
        <v>41</v>
      </c>
      <c r="C305" s="24">
        <v>50923.745000000003</v>
      </c>
      <c r="D305" s="25"/>
      <c r="E305" s="26">
        <f t="shared" si="35"/>
        <v>19094.023642190583</v>
      </c>
      <c r="F305" s="1">
        <f t="shared" si="36"/>
        <v>19094</v>
      </c>
      <c r="G305" s="1">
        <f t="shared" si="41"/>
        <v>2.0789700000023004E-2</v>
      </c>
      <c r="I305" s="1">
        <f t="shared" si="42"/>
        <v>2.0789700000023004E-2</v>
      </c>
      <c r="O305" s="1">
        <f t="shared" ca="1" si="37"/>
        <v>-2.7606863492643879E-2</v>
      </c>
      <c r="Q305" s="75">
        <f t="shared" si="38"/>
        <v>35905.245000000003</v>
      </c>
    </row>
    <row r="306" spans="1:32" x14ac:dyDescent="0.2">
      <c r="A306" s="22" t="s">
        <v>158</v>
      </c>
      <c r="B306" s="23" t="s">
        <v>41</v>
      </c>
      <c r="C306" s="24">
        <v>50981.781000000003</v>
      </c>
      <c r="D306" s="25"/>
      <c r="E306" s="26">
        <f t="shared" si="35"/>
        <v>19160.022582654903</v>
      </c>
      <c r="F306" s="1">
        <f t="shared" si="36"/>
        <v>19160</v>
      </c>
      <c r="G306" s="1">
        <f t="shared" si="41"/>
        <v>1.9857999999658205E-2</v>
      </c>
      <c r="I306" s="1">
        <f t="shared" si="42"/>
        <v>1.9857999999658205E-2</v>
      </c>
      <c r="O306" s="1">
        <f t="shared" ca="1" si="37"/>
        <v>-2.7479610412963242E-2</v>
      </c>
      <c r="Q306" s="75">
        <f t="shared" si="38"/>
        <v>35963.281000000003</v>
      </c>
    </row>
    <row r="307" spans="1:32" x14ac:dyDescent="0.2">
      <c r="A307" s="26" t="s">
        <v>165</v>
      </c>
      <c r="B307" s="26"/>
      <c r="C307" s="27">
        <v>51237.669000000002</v>
      </c>
      <c r="D307" s="27">
        <v>4.0000000000000001E-3</v>
      </c>
      <c r="E307" s="1">
        <f t="shared" si="35"/>
        <v>19451.020185479585</v>
      </c>
      <c r="F307" s="1">
        <f t="shared" si="36"/>
        <v>19451</v>
      </c>
      <c r="G307" s="1">
        <f t="shared" si="41"/>
        <v>1.7750049999449402E-2</v>
      </c>
      <c r="I307" s="1">
        <f t="shared" si="42"/>
        <v>1.7750049999449402E-2</v>
      </c>
      <c r="O307" s="1">
        <f t="shared" ca="1" si="37"/>
        <v>-2.691854001618952E-2</v>
      </c>
      <c r="Q307" s="75">
        <f t="shared" si="38"/>
        <v>36219.169000000002</v>
      </c>
      <c r="AA307" s="1" t="s">
        <v>65</v>
      </c>
      <c r="AB307" s="1">
        <v>8</v>
      </c>
      <c r="AD307" s="1" t="s">
        <v>166</v>
      </c>
      <c r="AF307" s="1" t="s">
        <v>66</v>
      </c>
    </row>
    <row r="308" spans="1:32" x14ac:dyDescent="0.2">
      <c r="A308" s="22" t="s">
        <v>158</v>
      </c>
      <c r="B308" s="23" t="s">
        <v>41</v>
      </c>
      <c r="C308" s="24">
        <v>51273.718999999997</v>
      </c>
      <c r="D308" s="25"/>
      <c r="E308" s="26">
        <f t="shared" si="35"/>
        <v>19492.016494731401</v>
      </c>
      <c r="F308" s="1">
        <f t="shared" si="36"/>
        <v>19492</v>
      </c>
      <c r="G308" s="1">
        <f t="shared" si="41"/>
        <v>1.4504599996143952E-2</v>
      </c>
      <c r="I308" s="1">
        <f t="shared" si="42"/>
        <v>1.4504599996143952E-2</v>
      </c>
      <c r="O308" s="1">
        <f t="shared" ca="1" si="37"/>
        <v>-2.6839488860630333E-2</v>
      </c>
      <c r="Q308" s="75">
        <f t="shared" si="38"/>
        <v>36255.218999999997</v>
      </c>
    </row>
    <row r="309" spans="1:32" x14ac:dyDescent="0.2">
      <c r="A309" s="22" t="s">
        <v>167</v>
      </c>
      <c r="B309" s="23" t="s">
        <v>41</v>
      </c>
      <c r="C309" s="24">
        <v>51285.150999999998</v>
      </c>
      <c r="D309" s="25"/>
      <c r="E309" s="26">
        <f t="shared" si="35"/>
        <v>19505.017044172924</v>
      </c>
      <c r="F309" s="1">
        <f t="shared" si="36"/>
        <v>19505</v>
      </c>
      <c r="G309" s="1">
        <f t="shared" si="41"/>
        <v>1.4987749993451871E-2</v>
      </c>
      <c r="I309" s="1">
        <f t="shared" si="42"/>
        <v>1.4987749993451871E-2</v>
      </c>
      <c r="O309" s="1">
        <f t="shared" ca="1" si="37"/>
        <v>-2.6814423860087179E-2</v>
      </c>
      <c r="Q309" s="75">
        <f t="shared" si="38"/>
        <v>36266.650999999998</v>
      </c>
    </row>
    <row r="310" spans="1:32" x14ac:dyDescent="0.2">
      <c r="A310" s="22" t="s">
        <v>158</v>
      </c>
      <c r="B310" s="23" t="s">
        <v>41</v>
      </c>
      <c r="C310" s="24">
        <v>51317.686000000002</v>
      </c>
      <c r="D310" s="25"/>
      <c r="E310" s="26">
        <f t="shared" si="35"/>
        <v>19542.01607112183</v>
      </c>
      <c r="F310" s="1">
        <f t="shared" si="36"/>
        <v>19542</v>
      </c>
      <c r="G310" s="1">
        <f t="shared" si="41"/>
        <v>1.4132099997368641E-2</v>
      </c>
      <c r="I310" s="1">
        <f t="shared" si="42"/>
        <v>1.4132099997368641E-2</v>
      </c>
      <c r="O310" s="1">
        <f t="shared" ca="1" si="37"/>
        <v>-2.6743085012387431E-2</v>
      </c>
      <c r="Q310" s="75">
        <f t="shared" si="38"/>
        <v>36299.186000000002</v>
      </c>
    </row>
    <row r="311" spans="1:32" x14ac:dyDescent="0.2">
      <c r="A311" s="22" t="s">
        <v>158</v>
      </c>
      <c r="B311" s="23" t="s">
        <v>41</v>
      </c>
      <c r="C311" s="24">
        <v>51397.707999999999</v>
      </c>
      <c r="D311" s="25"/>
      <c r="E311" s="26">
        <f t="shared" si="35"/>
        <v>19633.017642798644</v>
      </c>
      <c r="F311" s="1">
        <f t="shared" si="36"/>
        <v>19633</v>
      </c>
      <c r="G311" s="1">
        <f t="shared" si="41"/>
        <v>1.5514149999944493E-2</v>
      </c>
      <c r="I311" s="1">
        <f t="shared" si="42"/>
        <v>1.5514149999944493E-2</v>
      </c>
      <c r="O311" s="1">
        <f t="shared" ca="1" si="37"/>
        <v>-2.6567630008585336E-2</v>
      </c>
      <c r="Q311" s="75">
        <f t="shared" si="38"/>
        <v>36379.207999999999</v>
      </c>
    </row>
    <row r="312" spans="1:32" x14ac:dyDescent="0.2">
      <c r="A312" s="22" t="s">
        <v>158</v>
      </c>
      <c r="B312" s="23" t="s">
        <v>41</v>
      </c>
      <c r="C312" s="24">
        <v>51427.603000000003</v>
      </c>
      <c r="D312" s="25"/>
      <c r="E312" s="26">
        <f t="shared" si="35"/>
        <v>19667.014443494438</v>
      </c>
      <c r="F312" s="1">
        <f t="shared" si="36"/>
        <v>19667</v>
      </c>
      <c r="G312" s="1">
        <f t="shared" si="41"/>
        <v>1.2700849998509511E-2</v>
      </c>
      <c r="I312" s="1">
        <f t="shared" si="42"/>
        <v>1.2700849998509511E-2</v>
      </c>
      <c r="O312" s="1">
        <f t="shared" ca="1" si="37"/>
        <v>-2.6502075391780157E-2</v>
      </c>
      <c r="Q312" s="75">
        <f t="shared" si="38"/>
        <v>36409.103000000003</v>
      </c>
    </row>
    <row r="313" spans="1:32" x14ac:dyDescent="0.2">
      <c r="A313" s="22" t="s">
        <v>168</v>
      </c>
      <c r="B313" s="23" t="s">
        <v>41</v>
      </c>
      <c r="C313" s="24">
        <v>51610.508999999998</v>
      </c>
      <c r="D313" s="25"/>
      <c r="E313" s="26">
        <f t="shared" si="35"/>
        <v>19875.016411317276</v>
      </c>
      <c r="F313" s="1">
        <f t="shared" si="36"/>
        <v>19875</v>
      </c>
      <c r="G313" s="1">
        <f t="shared" si="41"/>
        <v>1.44312499978696E-2</v>
      </c>
      <c r="I313" s="1">
        <f t="shared" si="42"/>
        <v>1.44312499978696E-2</v>
      </c>
      <c r="O313" s="1">
        <f t="shared" ca="1" si="37"/>
        <v>-2.6101035383089666E-2</v>
      </c>
      <c r="Q313" s="75">
        <f t="shared" si="38"/>
        <v>36592.008999999998</v>
      </c>
    </row>
    <row r="314" spans="1:32" x14ac:dyDescent="0.2">
      <c r="A314" s="22" t="s">
        <v>158</v>
      </c>
      <c r="B314" s="23" t="s">
        <v>41</v>
      </c>
      <c r="C314" s="24">
        <v>51660.631999999998</v>
      </c>
      <c r="D314" s="25"/>
      <c r="E314" s="26">
        <f t="shared" si="35"/>
        <v>19932.016633470645</v>
      </c>
      <c r="F314" s="1">
        <f t="shared" si="36"/>
        <v>19932</v>
      </c>
      <c r="G314" s="1">
        <f t="shared" si="41"/>
        <v>1.4626599993789569E-2</v>
      </c>
      <c r="I314" s="1">
        <f t="shared" si="42"/>
        <v>1.4626599993789569E-2</v>
      </c>
      <c r="O314" s="1">
        <f t="shared" ca="1" si="37"/>
        <v>-2.5991134996092749E-2</v>
      </c>
      <c r="Q314" s="75">
        <f t="shared" si="38"/>
        <v>36642.131999999998</v>
      </c>
    </row>
    <row r="315" spans="1:32" x14ac:dyDescent="0.2">
      <c r="A315" s="22" t="s">
        <v>158</v>
      </c>
      <c r="B315" s="23" t="s">
        <v>41</v>
      </c>
      <c r="C315" s="24">
        <v>51667.665999999997</v>
      </c>
      <c r="D315" s="25"/>
      <c r="E315" s="26">
        <f t="shared" si="35"/>
        <v>19940.015746904137</v>
      </c>
      <c r="F315" s="1">
        <f t="shared" si="36"/>
        <v>19940</v>
      </c>
      <c r="G315" s="1">
        <f t="shared" si="41"/>
        <v>1.384699999471195E-2</v>
      </c>
      <c r="I315" s="1">
        <f t="shared" si="42"/>
        <v>1.384699999471195E-2</v>
      </c>
      <c r="O315" s="1">
        <f t="shared" ca="1" si="37"/>
        <v>-2.5975710380373884E-2</v>
      </c>
      <c r="Q315" s="75">
        <f t="shared" si="38"/>
        <v>36649.165999999997</v>
      </c>
    </row>
    <row r="316" spans="1:32" x14ac:dyDescent="0.2">
      <c r="A316" s="22" t="s">
        <v>169</v>
      </c>
      <c r="B316" s="23" t="s">
        <v>41</v>
      </c>
      <c r="C316" s="24">
        <v>51668.546900000001</v>
      </c>
      <c r="D316" s="25"/>
      <c r="E316" s="26">
        <f t="shared" si="35"/>
        <v>19941.017512474733</v>
      </c>
      <c r="F316" s="1">
        <f t="shared" si="36"/>
        <v>19941</v>
      </c>
      <c r="G316" s="1">
        <f t="shared" si="41"/>
        <v>1.5399550000438467E-2</v>
      </c>
      <c r="O316" s="1">
        <f t="shared" ca="1" si="37"/>
        <v>-2.5973782303409028E-2</v>
      </c>
      <c r="Q316" s="75">
        <f t="shared" si="38"/>
        <v>36650.046900000001</v>
      </c>
    </row>
    <row r="317" spans="1:32" x14ac:dyDescent="0.2">
      <c r="A317" s="22" t="s">
        <v>170</v>
      </c>
      <c r="B317" s="23" t="s">
        <v>41</v>
      </c>
      <c r="C317" s="24">
        <v>51698.447</v>
      </c>
      <c r="D317" s="25"/>
      <c r="E317" s="26">
        <f t="shared" si="35"/>
        <v>19975.020112925784</v>
      </c>
      <c r="F317" s="1">
        <f t="shared" si="36"/>
        <v>19975</v>
      </c>
      <c r="G317" s="1">
        <f t="shared" si="41"/>
        <v>1.7686250001133885E-2</v>
      </c>
      <c r="I317" s="1">
        <f t="shared" ref="I317:I326" si="43">+G317</f>
        <v>1.7686250001133885E-2</v>
      </c>
      <c r="O317" s="1">
        <f t="shared" ca="1" si="37"/>
        <v>-2.5908227686603849E-2</v>
      </c>
      <c r="Q317" s="75">
        <f t="shared" si="38"/>
        <v>36679.947</v>
      </c>
    </row>
    <row r="318" spans="1:32" x14ac:dyDescent="0.2">
      <c r="A318" s="22" t="s">
        <v>171</v>
      </c>
      <c r="B318" s="23" t="s">
        <v>41</v>
      </c>
      <c r="C318" s="24">
        <v>51747.688000000002</v>
      </c>
      <c r="D318" s="25"/>
      <c r="E318" s="26">
        <f t="shared" si="35"/>
        <v>20031.017318580954</v>
      </c>
      <c r="F318" s="1">
        <f t="shared" si="36"/>
        <v>20031</v>
      </c>
      <c r="G318" s="1">
        <f t="shared" si="41"/>
        <v>1.522905000456376E-2</v>
      </c>
      <c r="I318" s="1">
        <f t="shared" si="43"/>
        <v>1.522905000456376E-2</v>
      </c>
      <c r="O318" s="1">
        <f t="shared" ca="1" si="37"/>
        <v>-2.5800255376571796E-2</v>
      </c>
      <c r="Q318" s="75">
        <f t="shared" si="38"/>
        <v>36729.188000000002</v>
      </c>
    </row>
    <row r="319" spans="1:32" x14ac:dyDescent="0.2">
      <c r="A319" s="22" t="s">
        <v>172</v>
      </c>
      <c r="B319" s="23" t="s">
        <v>41</v>
      </c>
      <c r="C319" s="24">
        <v>51951.692000000003</v>
      </c>
      <c r="D319" s="25"/>
      <c r="E319" s="26">
        <f t="shared" si="35"/>
        <v>20263.012077876614</v>
      </c>
      <c r="F319" s="1">
        <f t="shared" si="36"/>
        <v>20263</v>
      </c>
      <c r="G319" s="1">
        <f t="shared" si="41"/>
        <v>1.0620649998600129E-2</v>
      </c>
      <c r="I319" s="1">
        <f t="shared" si="43"/>
        <v>1.0620649998600129E-2</v>
      </c>
      <c r="O319" s="1">
        <f t="shared" ca="1" si="37"/>
        <v>-2.5352941520724703E-2</v>
      </c>
      <c r="Q319" s="75">
        <f t="shared" si="38"/>
        <v>36933.192000000003</v>
      </c>
    </row>
    <row r="320" spans="1:32" x14ac:dyDescent="0.2">
      <c r="A320" s="22" t="s">
        <v>173</v>
      </c>
      <c r="B320" s="23" t="s">
        <v>41</v>
      </c>
      <c r="C320" s="24">
        <v>52040.506999999998</v>
      </c>
      <c r="D320" s="25"/>
      <c r="E320" s="26">
        <f t="shared" si="35"/>
        <v>20364.013109948744</v>
      </c>
      <c r="F320" s="1">
        <f t="shared" si="36"/>
        <v>20364</v>
      </c>
      <c r="G320" s="1">
        <f t="shared" si="41"/>
        <v>1.1528199996973854E-2</v>
      </c>
      <c r="I320" s="1">
        <f t="shared" si="43"/>
        <v>1.1528199996973854E-2</v>
      </c>
      <c r="O320" s="1">
        <f t="shared" ca="1" si="37"/>
        <v>-2.515820574727403E-2</v>
      </c>
      <c r="Q320" s="75">
        <f t="shared" si="38"/>
        <v>37022.006999999998</v>
      </c>
    </row>
    <row r="321" spans="1:21" x14ac:dyDescent="0.2">
      <c r="A321" s="22" t="s">
        <v>171</v>
      </c>
      <c r="B321" s="23" t="s">
        <v>41</v>
      </c>
      <c r="C321" s="24">
        <v>52045.777000000002</v>
      </c>
      <c r="D321" s="25"/>
      <c r="E321" s="26">
        <f t="shared" si="35"/>
        <v>20370.006190385837</v>
      </c>
      <c r="F321" s="1">
        <f t="shared" si="36"/>
        <v>20370</v>
      </c>
      <c r="G321" s="1">
        <f t="shared" si="41"/>
        <v>5.4435000056400895E-3</v>
      </c>
      <c r="I321" s="1">
        <f t="shared" si="43"/>
        <v>5.4435000056400895E-3</v>
      </c>
      <c r="O321" s="1">
        <f t="shared" ca="1" si="37"/>
        <v>-2.5146637285484878E-2</v>
      </c>
      <c r="Q321" s="75">
        <f t="shared" si="38"/>
        <v>37027.277000000002</v>
      </c>
    </row>
    <row r="322" spans="1:21" x14ac:dyDescent="0.2">
      <c r="A322" s="22" t="s">
        <v>171</v>
      </c>
      <c r="B322" s="23" t="s">
        <v>41</v>
      </c>
      <c r="C322" s="24">
        <v>52104.701999999997</v>
      </c>
      <c r="D322" s="25"/>
      <c r="E322" s="26">
        <f t="shared" si="35"/>
        <v>20437.01610779675</v>
      </c>
      <c r="F322" s="1">
        <f t="shared" si="36"/>
        <v>20437</v>
      </c>
      <c r="G322" s="1">
        <f t="shared" si="41"/>
        <v>1.4164349995553493E-2</v>
      </c>
      <c r="I322" s="1">
        <f t="shared" si="43"/>
        <v>1.4164349995553493E-2</v>
      </c>
      <c r="O322" s="1">
        <f t="shared" ca="1" si="37"/>
        <v>-2.5017456128839384E-2</v>
      </c>
      <c r="Q322" s="75">
        <f t="shared" si="38"/>
        <v>37086.201999999997</v>
      </c>
    </row>
    <row r="323" spans="1:21" x14ac:dyDescent="0.2">
      <c r="A323" s="29" t="s">
        <v>174</v>
      </c>
      <c r="B323" s="30" t="s">
        <v>175</v>
      </c>
      <c r="C323" s="31">
        <v>52334.646000000001</v>
      </c>
      <c r="D323" s="31">
        <v>1E-3</v>
      </c>
      <c r="E323" s="1">
        <f t="shared" si="35"/>
        <v>20698.510014443098</v>
      </c>
      <c r="F323" s="1">
        <f t="shared" si="36"/>
        <v>20698.5</v>
      </c>
      <c r="G323" s="1">
        <f t="shared" si="41"/>
        <v>8.8061749993357807E-3</v>
      </c>
      <c r="I323" s="1">
        <f t="shared" si="43"/>
        <v>8.8061749993357807E-3</v>
      </c>
      <c r="O323" s="1">
        <f t="shared" ca="1" si="37"/>
        <v>-2.4513264002528977E-2</v>
      </c>
      <c r="Q323" s="75">
        <f t="shared" si="38"/>
        <v>37316.146000000001</v>
      </c>
    </row>
    <row r="324" spans="1:21" x14ac:dyDescent="0.2">
      <c r="A324" s="22" t="s">
        <v>176</v>
      </c>
      <c r="B324" s="23" t="s">
        <v>41</v>
      </c>
      <c r="C324" s="24">
        <v>52345.637000000002</v>
      </c>
      <c r="D324" s="25"/>
      <c r="E324" s="26">
        <f t="shared" si="35"/>
        <v>20711.009055635521</v>
      </c>
      <c r="F324" s="1">
        <f t="shared" si="36"/>
        <v>20711</v>
      </c>
      <c r="G324" s="1">
        <f t="shared" si="41"/>
        <v>7.9630499967606738E-3</v>
      </c>
      <c r="I324" s="1">
        <f t="shared" si="43"/>
        <v>7.9630499967606738E-3</v>
      </c>
      <c r="O324" s="1">
        <f t="shared" ca="1" si="37"/>
        <v>-2.4489163040468255E-2</v>
      </c>
      <c r="Q324" s="75">
        <f t="shared" si="38"/>
        <v>37327.137000000002</v>
      </c>
    </row>
    <row r="325" spans="1:21" x14ac:dyDescent="0.2">
      <c r="A325" s="22" t="s">
        <v>177</v>
      </c>
      <c r="B325" s="23" t="s">
        <v>41</v>
      </c>
      <c r="C325" s="24">
        <v>52412.463000000003</v>
      </c>
      <c r="D325" s="25"/>
      <c r="E325" s="26">
        <f t="shared" si="35"/>
        <v>20787.004044874415</v>
      </c>
      <c r="F325" s="1">
        <f t="shared" si="36"/>
        <v>20787</v>
      </c>
      <c r="G325" s="1">
        <f t="shared" si="41"/>
        <v>3.5568500024965033E-3</v>
      </c>
      <c r="I325" s="1">
        <f t="shared" si="43"/>
        <v>3.5568500024965033E-3</v>
      </c>
      <c r="O325" s="1">
        <f t="shared" ca="1" si="37"/>
        <v>-2.4342629191139033E-2</v>
      </c>
      <c r="Q325" s="75">
        <f t="shared" si="38"/>
        <v>37393.963000000003</v>
      </c>
    </row>
    <row r="326" spans="1:21" x14ac:dyDescent="0.2">
      <c r="A326" s="22" t="s">
        <v>178</v>
      </c>
      <c r="B326" s="23" t="s">
        <v>41</v>
      </c>
      <c r="C326" s="24">
        <v>52427.413999999997</v>
      </c>
      <c r="D326" s="25"/>
      <c r="E326" s="26">
        <f t="shared" si="35"/>
        <v>20804.006425446503</v>
      </c>
      <c r="F326" s="1">
        <f t="shared" si="36"/>
        <v>20804</v>
      </c>
      <c r="G326" s="1">
        <f t="shared" si="41"/>
        <v>5.6502000006730668E-3</v>
      </c>
      <c r="I326" s="1">
        <f t="shared" si="43"/>
        <v>5.6502000006730668E-3</v>
      </c>
      <c r="O326" s="1">
        <f t="shared" ca="1" si="37"/>
        <v>-2.4309851882736447E-2</v>
      </c>
      <c r="Q326" s="75">
        <f t="shared" si="38"/>
        <v>37408.913999999997</v>
      </c>
    </row>
    <row r="327" spans="1:21" x14ac:dyDescent="0.2">
      <c r="A327" s="27" t="s">
        <v>179</v>
      </c>
      <c r="B327" s="28" t="s">
        <v>41</v>
      </c>
      <c r="C327" s="27">
        <v>52427.414819999998</v>
      </c>
      <c r="D327" s="27" t="s">
        <v>32</v>
      </c>
      <c r="E327" s="1">
        <f t="shared" si="35"/>
        <v>20804.007357956172</v>
      </c>
      <c r="F327" s="1">
        <f t="shared" si="36"/>
        <v>20804</v>
      </c>
      <c r="G327" s="1">
        <f t="shared" ref="G327" si="44">+C327-(C$7+F327*C$8)</f>
        <v>6.4702000017859973E-3</v>
      </c>
      <c r="I327" s="1">
        <f t="shared" ref="I327" si="45">+G327</f>
        <v>6.4702000017859973E-3</v>
      </c>
      <c r="O327" s="1">
        <f t="shared" ca="1" si="37"/>
        <v>-2.4309851882736447E-2</v>
      </c>
      <c r="Q327" s="75">
        <f t="shared" si="38"/>
        <v>37408.914819999998</v>
      </c>
      <c r="U327" s="13"/>
    </row>
    <row r="328" spans="1:21" x14ac:dyDescent="0.2">
      <c r="A328" s="32" t="s">
        <v>180</v>
      </c>
      <c r="B328" s="28" t="s">
        <v>41</v>
      </c>
      <c r="C328" s="27">
        <v>52574.252</v>
      </c>
      <c r="D328" s="27">
        <v>4.0000000000000001E-3</v>
      </c>
      <c r="E328" s="1">
        <f t="shared" si="35"/>
        <v>20970.991614293074</v>
      </c>
      <c r="F328" s="1">
        <f t="shared" si="36"/>
        <v>20971</v>
      </c>
      <c r="G328" s="1">
        <f t="shared" ref="G328:G359" si="46">+C328-(C$7+F328*C$8)</f>
        <v>-7.3739500003284775E-3</v>
      </c>
      <c r="I328" s="1">
        <f>+G328</f>
        <v>-7.3739500003284775E-3</v>
      </c>
      <c r="O328" s="1">
        <f t="shared" ca="1" si="37"/>
        <v>-2.3987863029605136E-2</v>
      </c>
      <c r="Q328" s="75">
        <f t="shared" si="38"/>
        <v>37555.752</v>
      </c>
    </row>
    <row r="329" spans="1:21" x14ac:dyDescent="0.2">
      <c r="A329" s="22" t="s">
        <v>181</v>
      </c>
      <c r="B329" s="23" t="s">
        <v>41</v>
      </c>
      <c r="C329" s="24">
        <v>52757.169099999999</v>
      </c>
      <c r="D329" s="25"/>
      <c r="E329" s="26">
        <f t="shared" si="35"/>
        <v>21179.006205112666</v>
      </c>
      <c r="F329" s="1">
        <f t="shared" si="36"/>
        <v>21179</v>
      </c>
      <c r="G329" s="1">
        <f t="shared" si="46"/>
        <v>5.4564500023843721E-3</v>
      </c>
      <c r="K329" s="1">
        <f t="shared" ref="K329:K335" si="47">+G329</f>
        <v>5.4564500023843721E-3</v>
      </c>
      <c r="O329" s="1">
        <f t="shared" ca="1" si="37"/>
        <v>-2.3586823020914638E-2</v>
      </c>
      <c r="Q329" s="75">
        <f t="shared" si="38"/>
        <v>37738.669099999999</v>
      </c>
    </row>
    <row r="330" spans="1:21" x14ac:dyDescent="0.2">
      <c r="A330" s="22" t="s">
        <v>181</v>
      </c>
      <c r="B330" s="23" t="s">
        <v>41</v>
      </c>
      <c r="C330" s="24">
        <v>52757.17</v>
      </c>
      <c r="D330" s="25"/>
      <c r="E330" s="26">
        <f t="shared" si="35"/>
        <v>21179.007228598886</v>
      </c>
      <c r="F330" s="1">
        <f t="shared" si="36"/>
        <v>21179</v>
      </c>
      <c r="G330" s="1">
        <f t="shared" si="46"/>
        <v>6.3564500014763325E-3</v>
      </c>
      <c r="K330" s="1">
        <f t="shared" si="47"/>
        <v>6.3564500014763325E-3</v>
      </c>
      <c r="O330" s="1">
        <f t="shared" ca="1" si="37"/>
        <v>-2.3586823020914638E-2</v>
      </c>
      <c r="Q330" s="75">
        <f t="shared" si="38"/>
        <v>37738.67</v>
      </c>
    </row>
    <row r="331" spans="1:21" x14ac:dyDescent="0.2">
      <c r="A331" s="22" t="s">
        <v>171</v>
      </c>
      <c r="B331" s="23" t="s">
        <v>41</v>
      </c>
      <c r="C331" s="24">
        <v>52833.671600000001</v>
      </c>
      <c r="D331" s="25"/>
      <c r="E331" s="26">
        <f t="shared" si="35"/>
        <v>21266.005377055451</v>
      </c>
      <c r="F331" s="1">
        <f t="shared" si="36"/>
        <v>21266</v>
      </c>
      <c r="G331" s="1">
        <f t="shared" si="46"/>
        <v>4.7283000021707267E-3</v>
      </c>
      <c r="K331" s="1">
        <f t="shared" si="47"/>
        <v>4.7283000021707267E-3</v>
      </c>
      <c r="O331" s="1">
        <f t="shared" ca="1" si="37"/>
        <v>-2.3419080324971982E-2</v>
      </c>
      <c r="Q331" s="75">
        <f t="shared" si="38"/>
        <v>37815.171600000001</v>
      </c>
    </row>
    <row r="332" spans="1:21" x14ac:dyDescent="0.2">
      <c r="A332" s="33" t="s">
        <v>182</v>
      </c>
      <c r="B332" s="34" t="s">
        <v>41</v>
      </c>
      <c r="C332" s="33">
        <v>52843.344499999999</v>
      </c>
      <c r="D332" s="33">
        <v>1E-4</v>
      </c>
      <c r="E332" s="1">
        <f t="shared" si="35"/>
        <v>21277.005465814451</v>
      </c>
      <c r="F332" s="1">
        <f t="shared" si="36"/>
        <v>21277</v>
      </c>
      <c r="G332" s="1">
        <f t="shared" si="46"/>
        <v>4.8063499998534098E-3</v>
      </c>
      <c r="K332" s="1">
        <f t="shared" si="47"/>
        <v>4.8063499998534098E-3</v>
      </c>
      <c r="O332" s="1">
        <f t="shared" ca="1" si="37"/>
        <v>-2.3397871478358541E-2</v>
      </c>
      <c r="Q332" s="75">
        <f t="shared" si="38"/>
        <v>37824.844499999999</v>
      </c>
    </row>
    <row r="333" spans="1:21" x14ac:dyDescent="0.2">
      <c r="A333" s="29" t="s">
        <v>183</v>
      </c>
      <c r="B333" s="35" t="s">
        <v>41</v>
      </c>
      <c r="C333" s="29">
        <v>53052.623</v>
      </c>
      <c r="D333" s="29">
        <v>3.0000000000000001E-3</v>
      </c>
      <c r="E333" s="1">
        <f t="shared" si="35"/>
        <v>21514.998422978311</v>
      </c>
      <c r="F333" s="1">
        <f t="shared" si="36"/>
        <v>21515</v>
      </c>
      <c r="G333" s="1">
        <f t="shared" si="46"/>
        <v>-1.3867500019841827E-3</v>
      </c>
      <c r="K333" s="1">
        <f t="shared" si="47"/>
        <v>-1.3867500019841827E-3</v>
      </c>
      <c r="O333" s="1">
        <f t="shared" ca="1" si="37"/>
        <v>-2.2938989160722296E-2</v>
      </c>
      <c r="Q333" s="75">
        <f t="shared" si="38"/>
        <v>38034.123</v>
      </c>
    </row>
    <row r="334" spans="1:21" x14ac:dyDescent="0.2">
      <c r="A334" s="27" t="s">
        <v>179</v>
      </c>
      <c r="B334" s="28" t="s">
        <v>41</v>
      </c>
      <c r="C334" s="27">
        <v>53156.389150000003</v>
      </c>
      <c r="D334" s="27">
        <v>1.1999999999999999E-3</v>
      </c>
      <c r="E334" s="1">
        <f t="shared" si="35"/>
        <v>21633.00200620358</v>
      </c>
      <c r="F334" s="1">
        <f t="shared" si="36"/>
        <v>21633</v>
      </c>
      <c r="G334" s="1">
        <f t="shared" si="46"/>
        <v>1.764150001690723E-3</v>
      </c>
      <c r="K334" s="1">
        <f t="shared" si="47"/>
        <v>1.764150001690723E-3</v>
      </c>
      <c r="O334" s="1">
        <f t="shared" ca="1" si="37"/>
        <v>-2.2711476078869038E-2</v>
      </c>
      <c r="Q334" s="75">
        <f t="shared" si="38"/>
        <v>38137.889150000003</v>
      </c>
    </row>
    <row r="335" spans="1:21" x14ac:dyDescent="0.2">
      <c r="A335" s="33" t="s">
        <v>182</v>
      </c>
      <c r="B335" s="34" t="s">
        <v>41</v>
      </c>
      <c r="C335" s="33">
        <v>53178.372499999998</v>
      </c>
      <c r="D335" s="33">
        <v>1E-4</v>
      </c>
      <c r="E335" s="1">
        <f t="shared" si="35"/>
        <v>21658.001623817749</v>
      </c>
      <c r="F335" s="1">
        <f t="shared" si="36"/>
        <v>21658</v>
      </c>
      <c r="G335" s="1">
        <f t="shared" si="46"/>
        <v>1.4279000024544075E-3</v>
      </c>
      <c r="K335" s="1">
        <f t="shared" si="47"/>
        <v>1.4279000024544075E-3</v>
      </c>
      <c r="O335" s="1">
        <f t="shared" ca="1" si="37"/>
        <v>-2.2663274154747587E-2</v>
      </c>
      <c r="Q335" s="75">
        <f t="shared" si="38"/>
        <v>38159.872499999998</v>
      </c>
    </row>
    <row r="336" spans="1:21" x14ac:dyDescent="0.2">
      <c r="A336" s="29" t="s">
        <v>184</v>
      </c>
      <c r="B336" s="35" t="s">
        <v>41</v>
      </c>
      <c r="C336" s="29">
        <v>53214.427000000003</v>
      </c>
      <c r="D336" s="29">
        <v>2E-3</v>
      </c>
      <c r="E336" s="1">
        <f t="shared" si="35"/>
        <v>21699.003050500691</v>
      </c>
      <c r="F336" s="1">
        <f t="shared" si="36"/>
        <v>21699</v>
      </c>
      <c r="O336" s="1">
        <f t="shared" ca="1" si="37"/>
        <v>-2.25842229991884E-2</v>
      </c>
      <c r="Q336" s="75">
        <f t="shared" si="38"/>
        <v>38195.927000000003</v>
      </c>
      <c r="U336" s="1">
        <f>+C336-(C$7+F336*C$8)</f>
        <v>2.6824500018847175E-3</v>
      </c>
    </row>
    <row r="337" spans="1:17" x14ac:dyDescent="0.2">
      <c r="A337" s="27" t="s">
        <v>179</v>
      </c>
      <c r="B337" s="28" t="s">
        <v>41</v>
      </c>
      <c r="C337" s="27">
        <v>53409.63781</v>
      </c>
      <c r="D337" s="27">
        <v>1E-4</v>
      </c>
      <c r="E337" s="1">
        <f t="shared" si="35"/>
        <v>21920.998133331712</v>
      </c>
      <c r="F337" s="1">
        <f t="shared" si="36"/>
        <v>21921</v>
      </c>
      <c r="G337" s="1">
        <f t="shared" si="46"/>
        <v>-1.6414499987149611E-3</v>
      </c>
      <c r="K337" s="1">
        <f t="shared" ref="K337:K355" si="48">+G337</f>
        <v>-1.6414499987149611E-3</v>
      </c>
      <c r="O337" s="1">
        <f t="shared" ca="1" si="37"/>
        <v>-2.2156189912989892E-2</v>
      </c>
      <c r="Q337" s="75">
        <f t="shared" si="38"/>
        <v>38391.13781</v>
      </c>
    </row>
    <row r="338" spans="1:17" x14ac:dyDescent="0.2">
      <c r="A338" s="22" t="s">
        <v>185</v>
      </c>
      <c r="B338" s="23" t="s">
        <v>41</v>
      </c>
      <c r="C338" s="24">
        <v>53434.259599999998</v>
      </c>
      <c r="D338" s="25"/>
      <c r="E338" s="26">
        <f t="shared" si="35"/>
        <v>21948.99820315621</v>
      </c>
      <c r="F338" s="1">
        <f t="shared" si="36"/>
        <v>21949</v>
      </c>
      <c r="G338" s="1">
        <f t="shared" si="46"/>
        <v>-1.5800500041223131E-3</v>
      </c>
      <c r="K338" s="1">
        <f t="shared" si="48"/>
        <v>-1.5800500041223131E-3</v>
      </c>
      <c r="O338" s="1">
        <f t="shared" ca="1" si="37"/>
        <v>-2.2102203757973865E-2</v>
      </c>
      <c r="Q338" s="75">
        <f t="shared" si="38"/>
        <v>38415.759599999998</v>
      </c>
    </row>
    <row r="339" spans="1:17" x14ac:dyDescent="0.2">
      <c r="A339" s="22" t="s">
        <v>171</v>
      </c>
      <c r="B339" s="23" t="s">
        <v>41</v>
      </c>
      <c r="C339" s="24">
        <v>53437.777199999997</v>
      </c>
      <c r="D339" s="25"/>
      <c r="E339" s="26">
        <f t="shared" si="35"/>
        <v>21952.998442197106</v>
      </c>
      <c r="F339" s="1">
        <f t="shared" si="36"/>
        <v>21953</v>
      </c>
      <c r="G339" s="1">
        <f t="shared" si="46"/>
        <v>-1.3698500042664818E-3</v>
      </c>
      <c r="K339" s="1">
        <f t="shared" si="48"/>
        <v>-1.3698500042664818E-3</v>
      </c>
      <c r="O339" s="1">
        <f t="shared" ca="1" si="37"/>
        <v>-2.2094491450114433E-2</v>
      </c>
      <c r="Q339" s="75">
        <f t="shared" si="38"/>
        <v>38419.277199999997</v>
      </c>
    </row>
    <row r="340" spans="1:17" x14ac:dyDescent="0.2">
      <c r="A340" s="22" t="s">
        <v>171</v>
      </c>
      <c r="B340" s="23" t="s">
        <v>41</v>
      </c>
      <c r="C340" s="24">
        <v>53496.692900000002</v>
      </c>
      <c r="D340" s="25"/>
      <c r="E340" s="26">
        <f t="shared" si="35"/>
        <v>22019.997783583727</v>
      </c>
      <c r="F340" s="1">
        <f t="shared" si="36"/>
        <v>22020</v>
      </c>
      <c r="G340" s="1">
        <f t="shared" si="46"/>
        <v>-1.9489999976940453E-3</v>
      </c>
      <c r="K340" s="1">
        <f t="shared" si="48"/>
        <v>-1.9489999976940453E-3</v>
      </c>
      <c r="O340" s="1">
        <f t="shared" ca="1" si="37"/>
        <v>-2.1965310293468931E-2</v>
      </c>
      <c r="Q340" s="75">
        <f t="shared" si="38"/>
        <v>38478.192900000002</v>
      </c>
    </row>
    <row r="341" spans="1:17" x14ac:dyDescent="0.2">
      <c r="A341" s="22" t="s">
        <v>171</v>
      </c>
      <c r="B341" s="23" t="s">
        <v>41</v>
      </c>
      <c r="C341" s="24">
        <v>53540.659099999997</v>
      </c>
      <c r="D341" s="25"/>
      <c r="E341" s="26">
        <f t="shared" ref="E341:E404" si="49">+(C341-C$7)/C$8</f>
        <v>22069.996450208615</v>
      </c>
      <c r="F341" s="1">
        <f t="shared" ref="F341:F404" si="50">ROUND(2*E341,0)/2</f>
        <v>22070</v>
      </c>
      <c r="G341" s="1">
        <f t="shared" si="46"/>
        <v>-3.1214999980875291E-3</v>
      </c>
      <c r="K341" s="1">
        <f t="shared" si="48"/>
        <v>-3.1214999980875291E-3</v>
      </c>
      <c r="O341" s="1">
        <f t="shared" ref="O341:O404" ca="1" si="51">+C$11+C$12*$F341</f>
        <v>-2.1868906445226023E-2</v>
      </c>
      <c r="Q341" s="75">
        <f t="shared" ref="Q341:Q404" si="52">+C341-15018.5</f>
        <v>38522.159099999997</v>
      </c>
    </row>
    <row r="342" spans="1:17" x14ac:dyDescent="0.2">
      <c r="A342" s="22" t="s">
        <v>186</v>
      </c>
      <c r="B342" s="23" t="s">
        <v>175</v>
      </c>
      <c r="C342" s="24">
        <v>53957.027099999999</v>
      </c>
      <c r="D342" s="25"/>
      <c r="E342" s="26">
        <f t="shared" si="49"/>
        <v>22543.493018601461</v>
      </c>
      <c r="F342" s="1">
        <f t="shared" si="50"/>
        <v>22543.5</v>
      </c>
      <c r="G342" s="1">
        <f t="shared" si="46"/>
        <v>-6.1390749979182146E-3</v>
      </c>
      <c r="K342" s="1">
        <f t="shared" si="48"/>
        <v>-6.1390749979182146E-3</v>
      </c>
      <c r="O342" s="1">
        <f t="shared" ca="1" si="51"/>
        <v>-2.0955962002365693E-2</v>
      </c>
      <c r="Q342" s="75">
        <f t="shared" si="52"/>
        <v>38938.527099999999</v>
      </c>
    </row>
    <row r="343" spans="1:17" x14ac:dyDescent="0.2">
      <c r="A343" s="29" t="s">
        <v>187</v>
      </c>
      <c r="B343" s="35" t="s">
        <v>41</v>
      </c>
      <c r="C343" s="29">
        <v>54175.5429</v>
      </c>
      <c r="D343" s="29">
        <v>2.9999999999999997E-4</v>
      </c>
      <c r="E343" s="1">
        <f t="shared" si="49"/>
        <v>22791.990697192559</v>
      </c>
      <c r="F343" s="1">
        <f t="shared" si="50"/>
        <v>22792</v>
      </c>
      <c r="G343" s="1">
        <f t="shared" si="46"/>
        <v>-8.1804000001284294E-3</v>
      </c>
      <c r="K343" s="1">
        <f t="shared" si="48"/>
        <v>-8.1804000001284294E-3</v>
      </c>
      <c r="O343" s="1">
        <f t="shared" ca="1" si="51"/>
        <v>-2.0476834876598446E-2</v>
      </c>
      <c r="Q343" s="75">
        <f t="shared" si="52"/>
        <v>39157.0429</v>
      </c>
    </row>
    <row r="344" spans="1:17" x14ac:dyDescent="0.2">
      <c r="A344" s="29" t="s">
        <v>187</v>
      </c>
      <c r="B344" s="35" t="s">
        <v>175</v>
      </c>
      <c r="C344" s="29">
        <v>54186.537100000001</v>
      </c>
      <c r="D344" s="29">
        <v>1.4E-3</v>
      </c>
      <c r="E344" s="1">
        <f t="shared" si="49"/>
        <v>22804.493377447106</v>
      </c>
      <c r="F344" s="1">
        <f t="shared" si="50"/>
        <v>22804.5</v>
      </c>
      <c r="G344" s="1">
        <f t="shared" si="46"/>
        <v>-5.823525003506802E-3</v>
      </c>
      <c r="K344" s="1">
        <f t="shared" si="48"/>
        <v>-5.823525003506802E-3</v>
      </c>
      <c r="O344" s="1">
        <f t="shared" ca="1" si="51"/>
        <v>-2.0452733914537717E-2</v>
      </c>
      <c r="Q344" s="75">
        <f t="shared" si="52"/>
        <v>39168.037100000001</v>
      </c>
    </row>
    <row r="345" spans="1:17" x14ac:dyDescent="0.2">
      <c r="A345" s="29" t="s">
        <v>187</v>
      </c>
      <c r="B345" s="35" t="s">
        <v>175</v>
      </c>
      <c r="C345" s="29">
        <v>54201.483500000002</v>
      </c>
      <c r="D345" s="29">
        <v>6.9999999999999999E-4</v>
      </c>
      <c r="E345" s="1">
        <f t="shared" si="49"/>
        <v>22821.490526867397</v>
      </c>
      <c r="F345" s="1">
        <f t="shared" si="50"/>
        <v>22821.5</v>
      </c>
      <c r="G345" s="1">
        <f t="shared" si="46"/>
        <v>-8.3301749982638285E-3</v>
      </c>
      <c r="K345" s="1">
        <f t="shared" si="48"/>
        <v>-8.3301749982638285E-3</v>
      </c>
      <c r="O345" s="1">
        <f t="shared" ca="1" si="51"/>
        <v>-2.0419956606135124E-2</v>
      </c>
      <c r="Q345" s="75">
        <f t="shared" si="52"/>
        <v>39182.983500000002</v>
      </c>
    </row>
    <row r="346" spans="1:17" x14ac:dyDescent="0.2">
      <c r="A346" s="29" t="s">
        <v>187</v>
      </c>
      <c r="B346" s="35" t="s">
        <v>41</v>
      </c>
      <c r="C346" s="29">
        <v>54211.5959</v>
      </c>
      <c r="D346" s="29">
        <v>2.0000000000000001E-4</v>
      </c>
      <c r="E346" s="1">
        <f t="shared" si="49"/>
        <v>22832.990418065121</v>
      </c>
      <c r="F346" s="1">
        <f t="shared" si="50"/>
        <v>22833</v>
      </c>
      <c r="G346" s="1">
        <f t="shared" si="46"/>
        <v>-8.4258499991847202E-3</v>
      </c>
      <c r="K346" s="1">
        <f t="shared" si="48"/>
        <v>-8.4258499991847202E-3</v>
      </c>
      <c r="O346" s="1">
        <f t="shared" ca="1" si="51"/>
        <v>-2.0397783721039259E-2</v>
      </c>
      <c r="Q346" s="75">
        <f t="shared" si="52"/>
        <v>39193.0959</v>
      </c>
    </row>
    <row r="347" spans="1:17" x14ac:dyDescent="0.2">
      <c r="A347" s="29" t="s">
        <v>187</v>
      </c>
      <c r="B347" s="35" t="s">
        <v>41</v>
      </c>
      <c r="C347" s="29">
        <v>54213.354500000001</v>
      </c>
      <c r="D347" s="29">
        <v>1E-4</v>
      </c>
      <c r="E347" s="1">
        <f t="shared" si="49"/>
        <v>22834.990310144189</v>
      </c>
      <c r="F347" s="1">
        <f t="shared" si="50"/>
        <v>22835</v>
      </c>
      <c r="G347" s="1">
        <f t="shared" si="46"/>
        <v>-8.5207499942043796E-3</v>
      </c>
      <c r="K347" s="1">
        <f t="shared" si="48"/>
        <v>-8.5207499942043796E-3</v>
      </c>
      <c r="O347" s="1">
        <f t="shared" ca="1" si="51"/>
        <v>-2.0393927567109539E-2</v>
      </c>
      <c r="Q347" s="75">
        <f t="shared" si="52"/>
        <v>39194.854500000001</v>
      </c>
    </row>
    <row r="348" spans="1:17" x14ac:dyDescent="0.2">
      <c r="A348" s="27" t="s">
        <v>179</v>
      </c>
      <c r="B348" s="28" t="s">
        <v>41</v>
      </c>
      <c r="C348" s="27">
        <v>54220.38927</v>
      </c>
      <c r="D348" s="27">
        <v>2.0000000000000001E-4</v>
      </c>
      <c r="E348" s="1">
        <f t="shared" si="49"/>
        <v>22842.990299227</v>
      </c>
      <c r="F348" s="1">
        <f t="shared" si="50"/>
        <v>22843</v>
      </c>
      <c r="G348" s="1">
        <f t="shared" si="46"/>
        <v>-8.5303500018198974E-3</v>
      </c>
      <c r="K348" s="1">
        <f t="shared" si="48"/>
        <v>-8.5303500018198974E-3</v>
      </c>
      <c r="O348" s="1">
        <f t="shared" ca="1" si="51"/>
        <v>-2.0378502951390674E-2</v>
      </c>
      <c r="Q348" s="75">
        <f t="shared" si="52"/>
        <v>39201.88927</v>
      </c>
    </row>
    <row r="349" spans="1:17" x14ac:dyDescent="0.2">
      <c r="A349" s="27" t="s">
        <v>179</v>
      </c>
      <c r="B349" s="28" t="s">
        <v>41</v>
      </c>
      <c r="C349" s="27">
        <v>54220.390590000003</v>
      </c>
      <c r="D349" s="27">
        <v>8.0000000000000004E-4</v>
      </c>
      <c r="E349" s="26">
        <f t="shared" si="49"/>
        <v>22842.991800340129</v>
      </c>
      <c r="F349" s="1">
        <f t="shared" si="50"/>
        <v>22843</v>
      </c>
      <c r="G349" s="1">
        <f t="shared" si="46"/>
        <v>-7.2103499987861142E-3</v>
      </c>
      <c r="K349" s="1">
        <f t="shared" si="48"/>
        <v>-7.2103499987861142E-3</v>
      </c>
      <c r="O349" s="1">
        <f t="shared" ca="1" si="51"/>
        <v>-2.0378502951390674E-2</v>
      </c>
      <c r="Q349" s="75">
        <f t="shared" si="52"/>
        <v>39201.890590000003</v>
      </c>
    </row>
    <row r="350" spans="1:17" x14ac:dyDescent="0.2">
      <c r="A350" s="22" t="s">
        <v>171</v>
      </c>
      <c r="B350" s="23" t="s">
        <v>41</v>
      </c>
      <c r="C350" s="24">
        <v>54224.785900000003</v>
      </c>
      <c r="D350" s="25"/>
      <c r="E350" s="26">
        <f t="shared" si="49"/>
        <v>22847.990177261563</v>
      </c>
      <c r="F350" s="1">
        <f t="shared" si="50"/>
        <v>22848</v>
      </c>
      <c r="G350" s="1">
        <f t="shared" si="46"/>
        <v>-8.637599996291101E-3</v>
      </c>
      <c r="K350" s="1">
        <f t="shared" si="48"/>
        <v>-8.637599996291101E-3</v>
      </c>
      <c r="O350" s="1">
        <f t="shared" ca="1" si="51"/>
        <v>-2.0368862566566386E-2</v>
      </c>
      <c r="Q350" s="75">
        <f t="shared" si="52"/>
        <v>39206.285900000003</v>
      </c>
    </row>
    <row r="351" spans="1:17" x14ac:dyDescent="0.2">
      <c r="A351" s="27" t="s">
        <v>179</v>
      </c>
      <c r="B351" s="28" t="s">
        <v>41</v>
      </c>
      <c r="C351" s="27">
        <v>54242.374080000001</v>
      </c>
      <c r="D351" s="27">
        <v>2.9999999999999997E-4</v>
      </c>
      <c r="E351" s="26">
        <f t="shared" si="49"/>
        <v>22867.99157716327</v>
      </c>
      <c r="F351" s="1">
        <f t="shared" si="50"/>
        <v>22868</v>
      </c>
      <c r="G351" s="1">
        <f t="shared" si="46"/>
        <v>-7.4066000015591271E-3</v>
      </c>
      <c r="K351" s="1">
        <f t="shared" si="48"/>
        <v>-7.4066000015591271E-3</v>
      </c>
      <c r="O351" s="1">
        <f t="shared" ca="1" si="51"/>
        <v>-2.0330301027269224E-2</v>
      </c>
      <c r="Q351" s="75">
        <f t="shared" si="52"/>
        <v>39223.874080000001</v>
      </c>
    </row>
    <row r="352" spans="1:17" x14ac:dyDescent="0.2">
      <c r="A352" s="29" t="s">
        <v>187</v>
      </c>
      <c r="B352" s="35" t="s">
        <v>175</v>
      </c>
      <c r="C352" s="29">
        <v>54244.5717</v>
      </c>
      <c r="D352" s="29">
        <v>8.9999999999999998E-4</v>
      </c>
      <c r="E352" s="26">
        <f t="shared" si="49"/>
        <v>22870.490725821743</v>
      </c>
      <c r="F352" s="1">
        <f t="shared" si="50"/>
        <v>22870.5</v>
      </c>
      <c r="G352" s="1">
        <f t="shared" si="46"/>
        <v>-8.1552250048844144E-3</v>
      </c>
      <c r="K352" s="1">
        <f t="shared" si="48"/>
        <v>-8.1552250048844144E-3</v>
      </c>
      <c r="O352" s="1">
        <f t="shared" ca="1" si="51"/>
        <v>-2.0325480834857079E-2</v>
      </c>
      <c r="Q352" s="75">
        <f t="shared" si="52"/>
        <v>39226.0717</v>
      </c>
    </row>
    <row r="353" spans="1:17" x14ac:dyDescent="0.2">
      <c r="A353" s="29" t="s">
        <v>188</v>
      </c>
      <c r="B353" s="35" t="s">
        <v>175</v>
      </c>
      <c r="C353" s="29">
        <v>54491.664599999996</v>
      </c>
      <c r="D353" s="29">
        <v>2.9999999999999997E-4</v>
      </c>
      <c r="E353" s="26">
        <f t="shared" si="49"/>
        <v>23151.486480116586</v>
      </c>
      <c r="F353" s="1">
        <f t="shared" si="50"/>
        <v>23151.5</v>
      </c>
      <c r="G353" s="1">
        <f t="shared" si="46"/>
        <v>-1.1888675006048288E-2</v>
      </c>
      <c r="K353" s="1">
        <f t="shared" si="48"/>
        <v>-1.1888675006048288E-2</v>
      </c>
      <c r="O353" s="1">
        <f t="shared" ca="1" si="51"/>
        <v>-1.9783691207731935E-2</v>
      </c>
      <c r="Q353" s="75">
        <f t="shared" si="52"/>
        <v>39473.164599999996</v>
      </c>
    </row>
    <row r="354" spans="1:17" x14ac:dyDescent="0.2">
      <c r="A354" s="32" t="s">
        <v>189</v>
      </c>
      <c r="B354" s="28" t="s">
        <v>41</v>
      </c>
      <c r="C354" s="27">
        <v>54574.765099999997</v>
      </c>
      <c r="D354" s="27">
        <v>1E-4</v>
      </c>
      <c r="E354" s="26">
        <f t="shared" si="49"/>
        <v>23245.988943278331</v>
      </c>
      <c r="F354" s="1">
        <f t="shared" si="50"/>
        <v>23246</v>
      </c>
      <c r="G354" s="1">
        <f t="shared" si="46"/>
        <v>-9.7227000005659647E-3</v>
      </c>
      <c r="K354" s="1">
        <f t="shared" si="48"/>
        <v>-9.7227000005659647E-3</v>
      </c>
      <c r="O354" s="1">
        <f t="shared" ca="1" si="51"/>
        <v>-1.9601487934552846E-2</v>
      </c>
      <c r="Q354" s="75">
        <f t="shared" si="52"/>
        <v>39556.265099999997</v>
      </c>
    </row>
    <row r="355" spans="1:17" x14ac:dyDescent="0.2">
      <c r="A355" s="27" t="s">
        <v>190</v>
      </c>
      <c r="B355" s="28" t="s">
        <v>175</v>
      </c>
      <c r="C355" s="27">
        <v>54581.360410000001</v>
      </c>
      <c r="D355" s="27">
        <v>6.9999999999999999E-4</v>
      </c>
      <c r="E355" s="26">
        <f t="shared" si="49"/>
        <v>23253.489175410697</v>
      </c>
      <c r="F355" s="1">
        <f t="shared" si="50"/>
        <v>23253.5</v>
      </c>
      <c r="G355" s="1">
        <f t="shared" si="46"/>
        <v>-9.518575003312435E-3</v>
      </c>
      <c r="K355" s="1">
        <f t="shared" si="48"/>
        <v>-9.518575003312435E-3</v>
      </c>
      <c r="O355" s="1">
        <f t="shared" ca="1" si="51"/>
        <v>-1.9587027357316406E-2</v>
      </c>
      <c r="Q355" s="75">
        <f t="shared" si="52"/>
        <v>39562.860410000001</v>
      </c>
    </row>
    <row r="356" spans="1:17" x14ac:dyDescent="0.2">
      <c r="A356" s="29" t="s">
        <v>191</v>
      </c>
      <c r="B356" s="35" t="s">
        <v>41</v>
      </c>
      <c r="C356" s="29">
        <v>54599.386500000001</v>
      </c>
      <c r="D356" s="29">
        <v>1E-4</v>
      </c>
      <c r="E356" s="26">
        <f t="shared" si="49"/>
        <v>23273.988569592144</v>
      </c>
      <c r="F356" s="1">
        <f t="shared" si="50"/>
        <v>23274</v>
      </c>
      <c r="G356" s="1">
        <f t="shared" si="46"/>
        <v>-1.0051299999759067E-2</v>
      </c>
      <c r="J356" s="1">
        <f>+G356</f>
        <v>-1.0051299999759067E-2</v>
      </c>
      <c r="O356" s="1">
        <f t="shared" ca="1" si="51"/>
        <v>-1.9547501779536812E-2</v>
      </c>
      <c r="Q356" s="75">
        <f t="shared" si="52"/>
        <v>39580.886500000001</v>
      </c>
    </row>
    <row r="357" spans="1:17" x14ac:dyDescent="0.2">
      <c r="A357" s="32" t="s">
        <v>189</v>
      </c>
      <c r="B357" s="28" t="s">
        <v>41</v>
      </c>
      <c r="C357" s="27">
        <v>54610.817199999998</v>
      </c>
      <c r="D357" s="27">
        <v>2.0000000000000001E-4</v>
      </c>
      <c r="E357" s="26">
        <f t="shared" si="49"/>
        <v>23286.987640664673</v>
      </c>
      <c r="F357" s="1">
        <f t="shared" si="50"/>
        <v>23287</v>
      </c>
      <c r="G357" s="1">
        <f t="shared" si="46"/>
        <v>-1.0868150005990174E-2</v>
      </c>
      <c r="K357" s="1">
        <f t="shared" ref="K357:K368" si="53">+G357</f>
        <v>-1.0868150005990174E-2</v>
      </c>
      <c r="O357" s="1">
        <f t="shared" ca="1" si="51"/>
        <v>-1.9522436778993658E-2</v>
      </c>
      <c r="Q357" s="75">
        <f t="shared" si="52"/>
        <v>39592.317199999998</v>
      </c>
    </row>
    <row r="358" spans="1:17" x14ac:dyDescent="0.2">
      <c r="A358" s="29" t="s">
        <v>192</v>
      </c>
      <c r="B358" s="35" t="s">
        <v>41</v>
      </c>
      <c r="C358" s="29">
        <v>54612.576999999997</v>
      </c>
      <c r="D358" s="29">
        <v>1E-4</v>
      </c>
      <c r="E358" s="26">
        <f t="shared" si="49"/>
        <v>23288.988897392035</v>
      </c>
      <c r="F358" s="1">
        <f t="shared" si="50"/>
        <v>23289</v>
      </c>
      <c r="G358" s="1">
        <f t="shared" si="46"/>
        <v>-9.7630500022205524E-3</v>
      </c>
      <c r="K358" s="1">
        <f t="shared" si="53"/>
        <v>-9.7630500022205524E-3</v>
      </c>
      <c r="O358" s="1">
        <f t="shared" ca="1" si="51"/>
        <v>-1.9518580625063939E-2</v>
      </c>
      <c r="Q358" s="75">
        <f t="shared" si="52"/>
        <v>39594.076999999997</v>
      </c>
    </row>
    <row r="359" spans="1:17" x14ac:dyDescent="0.2">
      <c r="A359" s="29" t="s">
        <v>192</v>
      </c>
      <c r="B359" s="35" t="s">
        <v>41</v>
      </c>
      <c r="C359" s="29">
        <v>54614.337500000001</v>
      </c>
      <c r="D359" s="29">
        <v>1E-4</v>
      </c>
      <c r="E359" s="26">
        <f t="shared" si="49"/>
        <v>23290.99095016424</v>
      </c>
      <c r="F359" s="1">
        <f t="shared" si="50"/>
        <v>23291</v>
      </c>
      <c r="G359" s="1">
        <f t="shared" si="46"/>
        <v>-7.9579499943065457E-3</v>
      </c>
      <c r="K359" s="1">
        <f t="shared" si="53"/>
        <v>-7.9579499943065457E-3</v>
      </c>
      <c r="O359" s="1">
        <f t="shared" ca="1" si="51"/>
        <v>-1.9514724471134226E-2</v>
      </c>
      <c r="Q359" s="75">
        <f t="shared" si="52"/>
        <v>39595.837500000001</v>
      </c>
    </row>
    <row r="360" spans="1:17" x14ac:dyDescent="0.2">
      <c r="A360" s="29" t="s">
        <v>192</v>
      </c>
      <c r="B360" s="35" t="s">
        <v>41</v>
      </c>
      <c r="C360" s="29">
        <v>54628.405100000004</v>
      </c>
      <c r="D360" s="29">
        <v>2.9999999999999997E-4</v>
      </c>
      <c r="E360" s="26">
        <f t="shared" si="49"/>
        <v>23306.988722148457</v>
      </c>
      <c r="F360" s="1">
        <f t="shared" si="50"/>
        <v>23307</v>
      </c>
      <c r="G360" s="1">
        <f t="shared" ref="G360:G391" si="54">+C360-(C$7+F360*C$8)</f>
        <v>-9.9171499969088472E-3</v>
      </c>
      <c r="K360" s="1">
        <f t="shared" si="53"/>
        <v>-9.9171499969088472E-3</v>
      </c>
      <c r="O360" s="1">
        <f t="shared" ca="1" si="51"/>
        <v>-1.9483875239696496E-2</v>
      </c>
      <c r="Q360" s="75">
        <f t="shared" si="52"/>
        <v>39609.905100000004</v>
      </c>
    </row>
    <row r="361" spans="1:17" x14ac:dyDescent="0.2">
      <c r="A361" s="31" t="s">
        <v>193</v>
      </c>
      <c r="B361" s="30" t="s">
        <v>41</v>
      </c>
      <c r="C361" s="31">
        <v>54926.501700000001</v>
      </c>
      <c r="D361" s="31">
        <v>2.0000000000000001E-4</v>
      </c>
      <c r="E361" s="26">
        <f t="shared" si="49"/>
        <v>23645.986236725883</v>
      </c>
      <c r="F361" s="1">
        <f t="shared" si="50"/>
        <v>23646</v>
      </c>
      <c r="G361" s="1">
        <f t="shared" si="54"/>
        <v>-1.2102699998649769E-2</v>
      </c>
      <c r="K361" s="1">
        <f t="shared" si="53"/>
        <v>-1.2102699998649769E-2</v>
      </c>
      <c r="O361" s="1">
        <f t="shared" ca="1" si="51"/>
        <v>-1.8830257148609586E-2</v>
      </c>
      <c r="Q361" s="75">
        <f t="shared" si="52"/>
        <v>39908.001700000001</v>
      </c>
    </row>
    <row r="362" spans="1:17" x14ac:dyDescent="0.2">
      <c r="A362" s="32" t="s">
        <v>194</v>
      </c>
      <c r="B362" s="28" t="s">
        <v>41</v>
      </c>
      <c r="C362" s="27">
        <v>54939.692499999997</v>
      </c>
      <c r="D362" s="27">
        <v>1E-4</v>
      </c>
      <c r="E362" s="26">
        <f t="shared" si="49"/>
        <v>23660.986905687845</v>
      </c>
      <c r="F362" s="1">
        <f t="shared" si="50"/>
        <v>23661</v>
      </c>
      <c r="G362" s="1">
        <f t="shared" si="54"/>
        <v>-1.1514450008689892E-2</v>
      </c>
      <c r="K362" s="1">
        <f t="shared" si="53"/>
        <v>-1.1514450008689892E-2</v>
      </c>
      <c r="O362" s="1">
        <f t="shared" ca="1" si="51"/>
        <v>-1.8801335994136713E-2</v>
      </c>
      <c r="Q362" s="75">
        <f t="shared" si="52"/>
        <v>39921.192499999997</v>
      </c>
    </row>
    <row r="363" spans="1:17" x14ac:dyDescent="0.2">
      <c r="A363" s="27" t="s">
        <v>195</v>
      </c>
      <c r="B363" s="28" t="s">
        <v>41</v>
      </c>
      <c r="C363" s="27">
        <v>54952.8851</v>
      </c>
      <c r="D363" s="27">
        <v>4.0000000000000002E-4</v>
      </c>
      <c r="E363" s="26">
        <f t="shared" si="49"/>
        <v>23675.989621622259</v>
      </c>
      <c r="F363" s="1">
        <f t="shared" si="50"/>
        <v>23676</v>
      </c>
      <c r="G363" s="1">
        <f t="shared" si="54"/>
        <v>-9.1262000059941784E-3</v>
      </c>
      <c r="K363" s="1">
        <f t="shared" si="53"/>
        <v>-9.1262000059941784E-3</v>
      </c>
      <c r="O363" s="1">
        <f t="shared" ca="1" si="51"/>
        <v>-1.877241483966384E-2</v>
      </c>
      <c r="Q363" s="75">
        <f t="shared" si="52"/>
        <v>39934.3851</v>
      </c>
    </row>
    <row r="364" spans="1:17" x14ac:dyDescent="0.2">
      <c r="A364" s="32" t="s">
        <v>194</v>
      </c>
      <c r="B364" s="28" t="s">
        <v>41</v>
      </c>
      <c r="C364" s="27">
        <v>54968.711300000003</v>
      </c>
      <c r="D364" s="27">
        <v>1E-4</v>
      </c>
      <c r="E364" s="26">
        <f t="shared" si="49"/>
        <v>23693.98728568554</v>
      </c>
      <c r="F364" s="1">
        <f t="shared" si="50"/>
        <v>23694</v>
      </c>
      <c r="G364" s="1">
        <f t="shared" si="54"/>
        <v>-1.1180299996340182E-2</v>
      </c>
      <c r="K364" s="1">
        <f t="shared" si="53"/>
        <v>-1.1180299996340182E-2</v>
      </c>
      <c r="O364" s="1">
        <f t="shared" ca="1" si="51"/>
        <v>-1.873770945429639E-2</v>
      </c>
      <c r="Q364" s="75">
        <f t="shared" si="52"/>
        <v>39950.211300000003</v>
      </c>
    </row>
    <row r="365" spans="1:17" x14ac:dyDescent="0.2">
      <c r="A365" s="29" t="s">
        <v>192</v>
      </c>
      <c r="B365" s="35" t="s">
        <v>175</v>
      </c>
      <c r="C365" s="29">
        <v>54974.427199999998</v>
      </c>
      <c r="D365" s="29">
        <v>8.0000000000000004E-4</v>
      </c>
      <c r="E365" s="26">
        <f t="shared" si="49"/>
        <v>23700.487446685605</v>
      </c>
      <c r="F365" s="1">
        <f t="shared" si="50"/>
        <v>23700.5</v>
      </c>
      <c r="G365" s="1">
        <f t="shared" si="54"/>
        <v>-1.1038725002435967E-2</v>
      </c>
      <c r="K365" s="1">
        <f t="shared" si="53"/>
        <v>-1.1038725002435967E-2</v>
      </c>
      <c r="O365" s="1">
        <f t="shared" ca="1" si="51"/>
        <v>-1.8725176954024814E-2</v>
      </c>
      <c r="Q365" s="75">
        <f t="shared" si="52"/>
        <v>39955.927199999998</v>
      </c>
    </row>
    <row r="366" spans="1:17" x14ac:dyDescent="0.2">
      <c r="A366" s="32" t="s">
        <v>196</v>
      </c>
      <c r="B366" s="28" t="s">
        <v>41</v>
      </c>
      <c r="C366" s="27">
        <v>55259.773699999998</v>
      </c>
      <c r="D366" s="27">
        <v>2.0000000000000001E-4</v>
      </c>
      <c r="E366" s="26">
        <f t="shared" si="49"/>
        <v>24024.985459388092</v>
      </c>
      <c r="F366" s="1">
        <f t="shared" si="50"/>
        <v>24025</v>
      </c>
      <c r="G366" s="1">
        <f t="shared" si="54"/>
        <v>-1.2786250001227017E-2</v>
      </c>
      <c r="K366" s="1">
        <f t="shared" si="53"/>
        <v>-1.2786250001227017E-2</v>
      </c>
      <c r="O366" s="1">
        <f t="shared" ca="1" si="51"/>
        <v>-1.8099515978928345E-2</v>
      </c>
      <c r="Q366" s="75">
        <f t="shared" si="52"/>
        <v>40241.273699999998</v>
      </c>
    </row>
    <row r="367" spans="1:17" x14ac:dyDescent="0.2">
      <c r="A367" s="36" t="s">
        <v>197</v>
      </c>
      <c r="B367" s="30" t="s">
        <v>175</v>
      </c>
      <c r="C367" s="31">
        <v>55316.495300000002</v>
      </c>
      <c r="D367" s="31">
        <v>1.8E-3</v>
      </c>
      <c r="E367" s="26">
        <f t="shared" si="49"/>
        <v>24089.489655084577</v>
      </c>
      <c r="F367" s="1">
        <f t="shared" si="50"/>
        <v>24089.5</v>
      </c>
      <c r="G367" s="1">
        <f t="shared" si="54"/>
        <v>-9.0967749929404818E-3</v>
      </c>
      <c r="K367" s="1">
        <f t="shared" si="53"/>
        <v>-9.0967749929404818E-3</v>
      </c>
      <c r="O367" s="1">
        <f t="shared" ca="1" si="51"/>
        <v>-1.7975155014694995E-2</v>
      </c>
      <c r="Q367" s="75">
        <f t="shared" si="52"/>
        <v>40297.995300000002</v>
      </c>
    </row>
    <row r="368" spans="1:17" x14ac:dyDescent="0.2">
      <c r="A368" s="36" t="s">
        <v>197</v>
      </c>
      <c r="B368" s="30" t="s">
        <v>41</v>
      </c>
      <c r="C368" s="31">
        <v>55327.483099999998</v>
      </c>
      <c r="D368" s="31">
        <v>2.0000000000000001E-4</v>
      </c>
      <c r="E368" s="26">
        <f t="shared" si="49"/>
        <v>24101.985057214868</v>
      </c>
      <c r="F368" s="1">
        <f t="shared" si="50"/>
        <v>24102</v>
      </c>
      <c r="G368" s="1">
        <f t="shared" si="54"/>
        <v>-1.3139900001988281E-2</v>
      </c>
      <c r="K368" s="1">
        <f t="shared" si="53"/>
        <v>-1.3139900001988281E-2</v>
      </c>
      <c r="O368" s="1">
        <f t="shared" ca="1" si="51"/>
        <v>-1.7951054052634266E-2</v>
      </c>
      <c r="Q368" s="75">
        <f t="shared" si="52"/>
        <v>40308.983099999998</v>
      </c>
    </row>
    <row r="369" spans="1:17" x14ac:dyDescent="0.2">
      <c r="A369" s="32" t="s">
        <v>198</v>
      </c>
      <c r="B369" s="28" t="s">
        <v>41</v>
      </c>
      <c r="C369" s="27">
        <v>55662.513700000003</v>
      </c>
      <c r="D369" s="27">
        <v>1E-4</v>
      </c>
      <c r="E369" s="26">
        <f t="shared" si="49"/>
        <v>24482.984171956152</v>
      </c>
      <c r="F369" s="1">
        <f t="shared" si="50"/>
        <v>24483</v>
      </c>
      <c r="G369" s="1">
        <f t="shared" si="54"/>
        <v>-1.3918349992309231E-2</v>
      </c>
      <c r="J369" s="1">
        <f>+G369</f>
        <v>-1.3918349992309231E-2</v>
      </c>
      <c r="O369" s="1">
        <f t="shared" ca="1" si="51"/>
        <v>-1.7216456729023312E-2</v>
      </c>
      <c r="Q369" s="75">
        <f t="shared" si="52"/>
        <v>40644.013700000003</v>
      </c>
    </row>
    <row r="370" spans="1:17" x14ac:dyDescent="0.2">
      <c r="A370" s="29" t="s">
        <v>199</v>
      </c>
      <c r="B370" s="35" t="s">
        <v>41</v>
      </c>
      <c r="C370" s="29">
        <v>55666.910300000003</v>
      </c>
      <c r="D370" s="29">
        <v>1E-4</v>
      </c>
      <c r="E370" s="26">
        <f t="shared" si="49"/>
        <v>24487.984015874503</v>
      </c>
      <c r="F370" s="1">
        <f t="shared" si="50"/>
        <v>24488</v>
      </c>
      <c r="G370" s="1">
        <f t="shared" si="54"/>
        <v>-1.4055599996936508E-2</v>
      </c>
      <c r="K370" s="1">
        <f t="shared" ref="K370:K377" si="55">+G370</f>
        <v>-1.4055599996936508E-2</v>
      </c>
      <c r="O370" s="1">
        <f t="shared" ca="1" si="51"/>
        <v>-1.7206816344199023E-2</v>
      </c>
      <c r="Q370" s="75">
        <f t="shared" si="52"/>
        <v>40648.410300000003</v>
      </c>
    </row>
    <row r="371" spans="1:17" x14ac:dyDescent="0.2">
      <c r="A371" s="37" t="s">
        <v>200</v>
      </c>
      <c r="B371" s="38" t="s">
        <v>41</v>
      </c>
      <c r="C371" s="37">
        <v>56004.578800000003</v>
      </c>
      <c r="D371" s="37">
        <v>1E-4</v>
      </c>
      <c r="E371" s="26">
        <f t="shared" si="49"/>
        <v>24871.982968734374</v>
      </c>
      <c r="F371" s="1">
        <f t="shared" si="50"/>
        <v>24872</v>
      </c>
      <c r="G371" s="1">
        <f t="shared" si="54"/>
        <v>-1.4976399994338863E-2</v>
      </c>
      <c r="K371" s="1">
        <f t="shared" si="55"/>
        <v>-1.4976399994338863E-2</v>
      </c>
      <c r="O371" s="1">
        <f t="shared" ca="1" si="51"/>
        <v>-1.6466434789693493E-2</v>
      </c>
      <c r="Q371" s="75">
        <f t="shared" si="52"/>
        <v>40986.078800000003</v>
      </c>
    </row>
    <row r="372" spans="1:17" ht="12" customHeight="1" x14ac:dyDescent="0.2">
      <c r="A372" s="27" t="s">
        <v>201</v>
      </c>
      <c r="B372" s="28" t="s">
        <v>41</v>
      </c>
      <c r="C372" s="27">
        <v>56023.925499999998</v>
      </c>
      <c r="D372" s="27">
        <v>2.0000000000000001E-4</v>
      </c>
      <c r="E372" s="26">
        <f t="shared" si="49"/>
        <v>24893.984169738589</v>
      </c>
      <c r="F372" s="1">
        <f t="shared" si="50"/>
        <v>24894</v>
      </c>
      <c r="G372" s="1">
        <f t="shared" si="54"/>
        <v>-1.3920299999881536E-2</v>
      </c>
      <c r="K372" s="1">
        <f t="shared" si="55"/>
        <v>-1.3920299999881536E-2</v>
      </c>
      <c r="O372" s="1">
        <f t="shared" ca="1" si="51"/>
        <v>-1.6424017096466612E-2</v>
      </c>
      <c r="Q372" s="75">
        <f t="shared" si="52"/>
        <v>41005.425499999998</v>
      </c>
    </row>
    <row r="373" spans="1:17" ht="12" customHeight="1" x14ac:dyDescent="0.2">
      <c r="A373" s="32" t="s">
        <v>202</v>
      </c>
      <c r="B373" s="28" t="s">
        <v>41</v>
      </c>
      <c r="C373" s="27">
        <v>56056.460659999997</v>
      </c>
      <c r="D373" s="27">
        <v>1E-4</v>
      </c>
      <c r="E373" s="26">
        <f t="shared" si="49"/>
        <v>24930.983378640602</v>
      </c>
      <c r="F373" s="1">
        <f t="shared" si="50"/>
        <v>24931</v>
      </c>
      <c r="G373" s="1">
        <f t="shared" si="54"/>
        <v>-1.4615950000006706E-2</v>
      </c>
      <c r="K373" s="1">
        <f t="shared" si="55"/>
        <v>-1.4615950000006706E-2</v>
      </c>
      <c r="O373" s="1">
        <f t="shared" ca="1" si="51"/>
        <v>-1.6352678248766864E-2</v>
      </c>
      <c r="Q373" s="75">
        <f t="shared" si="52"/>
        <v>41037.960659999997</v>
      </c>
    </row>
    <row r="374" spans="1:17" ht="12" customHeight="1" x14ac:dyDescent="0.2">
      <c r="A374" s="22" t="s">
        <v>203</v>
      </c>
      <c r="B374" s="23" t="s">
        <v>41</v>
      </c>
      <c r="C374" s="24">
        <v>56068.7713</v>
      </c>
      <c r="D374" s="25"/>
      <c r="E374" s="26">
        <f t="shared" si="49"/>
        <v>24944.983123565093</v>
      </c>
      <c r="F374" s="1">
        <f t="shared" si="50"/>
        <v>24945</v>
      </c>
      <c r="G374" s="1">
        <f t="shared" si="54"/>
        <v>-1.4840249998087529E-2</v>
      </c>
      <c r="K374" s="1">
        <f t="shared" si="55"/>
        <v>-1.4840249998087529E-2</v>
      </c>
      <c r="O374" s="1">
        <f t="shared" ca="1" si="51"/>
        <v>-1.6325685171258847E-2</v>
      </c>
      <c r="Q374" s="75">
        <f t="shared" si="52"/>
        <v>41050.2713</v>
      </c>
    </row>
    <row r="375" spans="1:17" ht="12" customHeight="1" x14ac:dyDescent="0.2">
      <c r="A375" s="32" t="s">
        <v>204</v>
      </c>
      <c r="B375" s="28" t="s">
        <v>41</v>
      </c>
      <c r="C375" s="27">
        <v>56068.771399999998</v>
      </c>
      <c r="D375" s="27">
        <v>1E-4</v>
      </c>
      <c r="E375" s="26">
        <f t="shared" si="49"/>
        <v>24944.983237285782</v>
      </c>
      <c r="F375" s="1">
        <f t="shared" si="50"/>
        <v>24945</v>
      </c>
      <c r="G375" s="1">
        <f t="shared" si="54"/>
        <v>-1.4740250000613742E-2</v>
      </c>
      <c r="K375" s="1">
        <f t="shared" si="55"/>
        <v>-1.4740250000613742E-2</v>
      </c>
      <c r="O375" s="1">
        <f t="shared" ca="1" si="51"/>
        <v>-1.6325685171258847E-2</v>
      </c>
      <c r="Q375" s="75">
        <f t="shared" si="52"/>
        <v>41050.271399999998</v>
      </c>
    </row>
    <row r="376" spans="1:17" ht="12" customHeight="1" x14ac:dyDescent="0.2">
      <c r="A376" s="22" t="s">
        <v>205</v>
      </c>
      <c r="B376" s="23" t="s">
        <v>41</v>
      </c>
      <c r="C376" s="24">
        <v>56386.215900000003</v>
      </c>
      <c r="D376" s="25"/>
      <c r="E376" s="26">
        <f t="shared" si="49"/>
        <v>25305.983317515736</v>
      </c>
      <c r="F376" s="1">
        <f t="shared" si="50"/>
        <v>25306</v>
      </c>
      <c r="G376" s="1">
        <f t="shared" si="54"/>
        <v>-1.466969999455614E-2</v>
      </c>
      <c r="K376" s="1">
        <f t="shared" si="55"/>
        <v>-1.466969999455614E-2</v>
      </c>
      <c r="O376" s="1">
        <f t="shared" ca="1" si="51"/>
        <v>-1.5629649386945055E-2</v>
      </c>
      <c r="Q376" s="75">
        <f t="shared" si="52"/>
        <v>41367.715900000003</v>
      </c>
    </row>
    <row r="377" spans="1:17" ht="12" customHeight="1" x14ac:dyDescent="0.2">
      <c r="A377" s="39" t="s">
        <v>206</v>
      </c>
      <c r="B377" s="40"/>
      <c r="C377" s="39">
        <v>56414.354579999999</v>
      </c>
      <c r="D377" s="39">
        <v>1.1E-4</v>
      </c>
      <c r="E377" s="26">
        <f t="shared" si="49"/>
        <v>25337.982818964221</v>
      </c>
      <c r="F377" s="1">
        <f t="shared" si="50"/>
        <v>25338</v>
      </c>
      <c r="G377" s="1">
        <f t="shared" si="54"/>
        <v>-1.5108100000361446E-2</v>
      </c>
      <c r="K377" s="1">
        <f t="shared" si="55"/>
        <v>-1.5108100000361446E-2</v>
      </c>
      <c r="O377" s="1">
        <f t="shared" ca="1" si="51"/>
        <v>-1.5567950924069596E-2</v>
      </c>
      <c r="Q377" s="75">
        <f t="shared" si="52"/>
        <v>41395.854579999999</v>
      </c>
    </row>
    <row r="378" spans="1:17" ht="12" customHeight="1" x14ac:dyDescent="0.2">
      <c r="A378" s="27" t="s">
        <v>207</v>
      </c>
      <c r="B378" s="28" t="s">
        <v>41</v>
      </c>
      <c r="C378" s="27">
        <v>56450.408199999998</v>
      </c>
      <c r="D378" s="27">
        <v>2.0000000000000001E-4</v>
      </c>
      <c r="E378" s="26">
        <f t="shared" si="49"/>
        <v>25378.98324490507</v>
      </c>
      <c r="F378" s="1">
        <f t="shared" si="50"/>
        <v>25379</v>
      </c>
      <c r="G378" s="1">
        <f t="shared" si="54"/>
        <v>-1.4733550000528339E-2</v>
      </c>
      <c r="J378" s="1">
        <f>+G378</f>
        <v>-1.4733550000528339E-2</v>
      </c>
      <c r="O378" s="1">
        <f t="shared" ca="1" si="51"/>
        <v>-1.5488899768510409E-2</v>
      </c>
      <c r="Q378" s="75">
        <f t="shared" si="52"/>
        <v>41431.908199999998</v>
      </c>
    </row>
    <row r="379" spans="1:17" ht="12" customHeight="1" x14ac:dyDescent="0.2">
      <c r="A379" s="32" t="s">
        <v>208</v>
      </c>
      <c r="B379" s="28" t="s">
        <v>41</v>
      </c>
      <c r="C379" s="27">
        <v>56462.719599999997</v>
      </c>
      <c r="D379" s="27">
        <v>1E-4</v>
      </c>
      <c r="E379" s="26">
        <f t="shared" si="49"/>
        <v>25392.983854106809</v>
      </c>
      <c r="F379" s="1">
        <f t="shared" si="50"/>
        <v>25393</v>
      </c>
      <c r="G379" s="1">
        <f t="shared" si="54"/>
        <v>-1.4197850003256463E-2</v>
      </c>
      <c r="K379" s="1">
        <f>+G379</f>
        <v>-1.4197850003256463E-2</v>
      </c>
      <c r="O379" s="1">
        <f t="shared" ca="1" si="51"/>
        <v>-1.5461906691002399E-2</v>
      </c>
      <c r="Q379" s="75">
        <f t="shared" si="52"/>
        <v>41444.219599999997</v>
      </c>
    </row>
    <row r="380" spans="1:17" ht="12" customHeight="1" x14ac:dyDescent="0.2">
      <c r="A380" s="41" t="s">
        <v>209</v>
      </c>
      <c r="B380" s="42" t="s">
        <v>41</v>
      </c>
      <c r="C380" s="41">
        <v>56810.504000000001</v>
      </c>
      <c r="D380" s="41">
        <v>7.7000000000000002E-3</v>
      </c>
      <c r="E380" s="26">
        <f t="shared" si="49"/>
        <v>25788.486678388617</v>
      </c>
      <c r="F380" s="1">
        <f t="shared" si="50"/>
        <v>25788.5</v>
      </c>
      <c r="G380" s="1">
        <f t="shared" si="54"/>
        <v>-1.1714324995409697E-2</v>
      </c>
      <c r="J380" s="1">
        <f>+G380</f>
        <v>-1.1714324995409697E-2</v>
      </c>
      <c r="O380" s="1">
        <f t="shared" ca="1" si="51"/>
        <v>-1.4699352251400996E-2</v>
      </c>
      <c r="Q380" s="75">
        <f t="shared" si="52"/>
        <v>41792.004000000001</v>
      </c>
    </row>
    <row r="381" spans="1:17" ht="12" customHeight="1" x14ac:dyDescent="0.2">
      <c r="A381" s="43" t="s">
        <v>210</v>
      </c>
      <c r="B381" s="44" t="s">
        <v>41</v>
      </c>
      <c r="C381" s="43">
        <v>57127.507400000002</v>
      </c>
      <c r="D381" s="43">
        <v>1E-4</v>
      </c>
      <c r="E381" s="26">
        <f t="shared" si="49"/>
        <v>26148.985136648775</v>
      </c>
      <c r="F381" s="1">
        <f t="shared" si="50"/>
        <v>26149</v>
      </c>
      <c r="G381" s="1">
        <f t="shared" si="54"/>
        <v>-1.3070050001260825E-2</v>
      </c>
      <c r="K381" s="1">
        <f>+G381</f>
        <v>-1.3070050001260825E-2</v>
      </c>
      <c r="O381" s="1">
        <f t="shared" ca="1" si="51"/>
        <v>-1.4004280505569636E-2</v>
      </c>
      <c r="Q381" s="75">
        <f t="shared" si="52"/>
        <v>42109.007400000002</v>
      </c>
    </row>
    <row r="382" spans="1:17" ht="12" customHeight="1" x14ac:dyDescent="0.2">
      <c r="A382" s="43" t="s">
        <v>210</v>
      </c>
      <c r="B382" s="44" t="s">
        <v>41</v>
      </c>
      <c r="C382" s="43">
        <v>57134.542500000003</v>
      </c>
      <c r="D382" s="43">
        <v>1E-4</v>
      </c>
      <c r="E382" s="26">
        <f t="shared" si="49"/>
        <v>26156.985501009873</v>
      </c>
      <c r="F382" s="1">
        <f t="shared" si="50"/>
        <v>26157</v>
      </c>
      <c r="G382" s="1">
        <f t="shared" si="54"/>
        <v>-1.2749649999022949E-2</v>
      </c>
      <c r="K382" s="1">
        <f>+G382</f>
        <v>-1.2749649999022949E-2</v>
      </c>
      <c r="O382" s="1">
        <f t="shared" ca="1" si="51"/>
        <v>-1.3988855889850771E-2</v>
      </c>
      <c r="Q382" s="75">
        <f t="shared" si="52"/>
        <v>42116.042500000003</v>
      </c>
    </row>
    <row r="383" spans="1:17" ht="12" customHeight="1" x14ac:dyDescent="0.2">
      <c r="A383" s="43" t="s">
        <v>210</v>
      </c>
      <c r="B383" s="44" t="s">
        <v>41</v>
      </c>
      <c r="C383" s="43">
        <v>57135.421699999999</v>
      </c>
      <c r="D383" s="43">
        <v>1E-4</v>
      </c>
      <c r="E383" s="26">
        <f t="shared" si="49"/>
        <v>26157.985333328706</v>
      </c>
      <c r="F383" s="1">
        <f t="shared" si="50"/>
        <v>26158</v>
      </c>
      <c r="G383" s="1">
        <f t="shared" si="54"/>
        <v>-1.2897100001282524E-2</v>
      </c>
      <c r="K383" s="1">
        <f>+G383</f>
        <v>-1.2897100001282524E-2</v>
      </c>
      <c r="O383" s="1">
        <f t="shared" ca="1" si="51"/>
        <v>-1.3986927812885915E-2</v>
      </c>
      <c r="Q383" s="75">
        <f t="shared" si="52"/>
        <v>42116.921699999999</v>
      </c>
    </row>
    <row r="384" spans="1:17" ht="12" customHeight="1" x14ac:dyDescent="0.2">
      <c r="A384" s="39" t="s">
        <v>211</v>
      </c>
      <c r="B384" s="40"/>
      <c r="C384" s="39">
        <v>57153.447200000002</v>
      </c>
      <c r="D384" s="39">
        <v>1.41E-2</v>
      </c>
      <c r="E384" s="26">
        <f t="shared" si="49"/>
        <v>26178.484056558078</v>
      </c>
      <c r="F384" s="1">
        <f t="shared" si="50"/>
        <v>26178.5</v>
      </c>
      <c r="G384" s="1">
        <f t="shared" si="54"/>
        <v>-1.4019824993738439E-2</v>
      </c>
      <c r="J384" s="1">
        <f>+G384</f>
        <v>-1.4019824993738439E-2</v>
      </c>
      <c r="O384" s="1">
        <f t="shared" ca="1" si="51"/>
        <v>-1.3947402235106321E-2</v>
      </c>
      <c r="Q384" s="75">
        <f t="shared" si="52"/>
        <v>42134.947200000002</v>
      </c>
    </row>
    <row r="385" spans="1:17" ht="12" customHeight="1" x14ac:dyDescent="0.2">
      <c r="A385" s="45" t="s">
        <v>212</v>
      </c>
      <c r="B385" s="46" t="s">
        <v>41</v>
      </c>
      <c r="C385" s="47">
        <v>57157.405930000001</v>
      </c>
      <c r="D385" s="47">
        <v>1E-4</v>
      </c>
      <c r="E385" s="26">
        <f t="shared" si="49"/>
        <v>26182.985951684968</v>
      </c>
      <c r="F385" s="1">
        <f t="shared" si="50"/>
        <v>26183</v>
      </c>
      <c r="G385" s="1">
        <f t="shared" si="54"/>
        <v>-1.2353350000921637E-2</v>
      </c>
      <c r="K385" s="1">
        <f t="shared" ref="K385:K413" si="56">+G385</f>
        <v>-1.2353350000921637E-2</v>
      </c>
      <c r="O385" s="1">
        <f t="shared" ca="1" si="51"/>
        <v>-1.3938725888764457E-2</v>
      </c>
      <c r="Q385" s="75">
        <f t="shared" si="52"/>
        <v>42138.905930000001</v>
      </c>
    </row>
    <row r="386" spans="1:17" ht="12" customHeight="1" x14ac:dyDescent="0.2">
      <c r="A386" s="45" t="s">
        <v>212</v>
      </c>
      <c r="B386" s="46" t="s">
        <v>41</v>
      </c>
      <c r="C386" s="47">
        <v>57157.405989999999</v>
      </c>
      <c r="D386" s="47">
        <v>1E-4</v>
      </c>
      <c r="E386" s="26">
        <f t="shared" si="49"/>
        <v>26182.986019917382</v>
      </c>
      <c r="F386" s="1">
        <f t="shared" si="50"/>
        <v>26183</v>
      </c>
      <c r="G386" s="1">
        <f t="shared" si="54"/>
        <v>-1.2293350002437364E-2</v>
      </c>
      <c r="K386" s="1">
        <f t="shared" si="56"/>
        <v>-1.2293350002437364E-2</v>
      </c>
      <c r="O386" s="1">
        <f t="shared" ca="1" si="51"/>
        <v>-1.3938725888764457E-2</v>
      </c>
      <c r="Q386" s="75">
        <f t="shared" si="52"/>
        <v>42138.905989999999</v>
      </c>
    </row>
    <row r="387" spans="1:17" ht="12" customHeight="1" x14ac:dyDescent="0.2">
      <c r="A387" s="45" t="s">
        <v>212</v>
      </c>
      <c r="B387" s="46" t="s">
        <v>41</v>
      </c>
      <c r="C387" s="47">
        <v>57171.475330000001</v>
      </c>
      <c r="D387" s="47">
        <v>1E-4</v>
      </c>
      <c r="E387" s="26">
        <f t="shared" si="49"/>
        <v>26198.98577064163</v>
      </c>
      <c r="F387" s="1">
        <f t="shared" si="50"/>
        <v>26199</v>
      </c>
      <c r="G387" s="1">
        <f t="shared" si="54"/>
        <v>-1.251254999806406E-2</v>
      </c>
      <c r="K387" s="1">
        <f t="shared" si="56"/>
        <v>-1.251254999806406E-2</v>
      </c>
      <c r="O387" s="1">
        <f t="shared" ca="1" si="51"/>
        <v>-1.3907876657326727E-2</v>
      </c>
      <c r="Q387" s="75">
        <f t="shared" si="52"/>
        <v>42152.975330000001</v>
      </c>
    </row>
    <row r="388" spans="1:17" ht="12" customHeight="1" x14ac:dyDescent="0.2">
      <c r="A388" s="45" t="s">
        <v>212</v>
      </c>
      <c r="B388" s="46" t="s">
        <v>41</v>
      </c>
      <c r="C388" s="47">
        <v>57171.475440000002</v>
      </c>
      <c r="D388" s="47">
        <v>1E-4</v>
      </c>
      <c r="E388" s="26">
        <f t="shared" si="49"/>
        <v>26198.985895734389</v>
      </c>
      <c r="F388" s="1">
        <f t="shared" si="50"/>
        <v>26199</v>
      </c>
      <c r="G388" s="1">
        <f t="shared" si="54"/>
        <v>-1.2402549997204915E-2</v>
      </c>
      <c r="K388" s="1">
        <f t="shared" si="56"/>
        <v>-1.2402549997204915E-2</v>
      </c>
      <c r="O388" s="1">
        <f t="shared" ca="1" si="51"/>
        <v>-1.3907876657326727E-2</v>
      </c>
      <c r="Q388" s="75">
        <f t="shared" si="52"/>
        <v>42152.975440000002</v>
      </c>
    </row>
    <row r="389" spans="1:17" ht="12" customHeight="1" x14ac:dyDescent="0.2">
      <c r="A389" s="43" t="s">
        <v>210</v>
      </c>
      <c r="B389" s="44" t="s">
        <v>41</v>
      </c>
      <c r="C389" s="43">
        <v>57178.510300000002</v>
      </c>
      <c r="D389" s="43">
        <v>1E-4</v>
      </c>
      <c r="E389" s="26">
        <f t="shared" si="49"/>
        <v>26206.985987165826</v>
      </c>
      <c r="F389" s="1">
        <f t="shared" si="50"/>
        <v>26207</v>
      </c>
      <c r="G389" s="1">
        <f t="shared" si="54"/>
        <v>-1.2322150003456045E-2</v>
      </c>
      <c r="K389" s="1">
        <f t="shared" si="56"/>
        <v>-1.2322150003456045E-2</v>
      </c>
      <c r="O389" s="1">
        <f t="shared" ca="1" si="51"/>
        <v>-1.3892452041607863E-2</v>
      </c>
      <c r="Q389" s="75">
        <f t="shared" si="52"/>
        <v>42160.010300000002</v>
      </c>
    </row>
    <row r="390" spans="1:17" ht="12" customHeight="1" x14ac:dyDescent="0.2">
      <c r="A390" s="48" t="s">
        <v>213</v>
      </c>
      <c r="B390" s="49" t="s">
        <v>41</v>
      </c>
      <c r="C390" s="48">
        <v>57213.684699999998</v>
      </c>
      <c r="D390" s="48">
        <v>1E-4</v>
      </c>
      <c r="E390" s="26">
        <f t="shared" si="49"/>
        <v>26246.986558043693</v>
      </c>
      <c r="F390" s="1">
        <f t="shared" si="50"/>
        <v>26247</v>
      </c>
      <c r="G390" s="1">
        <f t="shared" si="54"/>
        <v>-1.1820150000858121E-2</v>
      </c>
      <c r="K390" s="1">
        <f t="shared" si="56"/>
        <v>-1.1820150000858121E-2</v>
      </c>
      <c r="O390" s="1">
        <f t="shared" ca="1" si="51"/>
        <v>-1.3815328963013539E-2</v>
      </c>
      <c r="Q390" s="75">
        <f t="shared" si="52"/>
        <v>42195.184699999998</v>
      </c>
    </row>
    <row r="391" spans="1:17" ht="12" customHeight="1" x14ac:dyDescent="0.2">
      <c r="A391" s="50" t="s">
        <v>214</v>
      </c>
      <c r="B391" s="51" t="s">
        <v>41</v>
      </c>
      <c r="C391" s="52">
        <v>57514.421300000002</v>
      </c>
      <c r="D391" s="52">
        <v>2.2000000000000001E-3</v>
      </c>
      <c r="E391" s="26">
        <f t="shared" si="49"/>
        <v>26588.986298874239</v>
      </c>
      <c r="F391" s="1">
        <f t="shared" si="50"/>
        <v>26589</v>
      </c>
      <c r="G391" s="1">
        <f t="shared" si="54"/>
        <v>-1.204804999724729E-2</v>
      </c>
      <c r="K391" s="1">
        <f t="shared" si="56"/>
        <v>-1.204804999724729E-2</v>
      </c>
      <c r="O391" s="1">
        <f t="shared" ca="1" si="51"/>
        <v>-1.3155926641032052E-2</v>
      </c>
      <c r="Q391" s="75">
        <f t="shared" si="52"/>
        <v>42495.921300000002</v>
      </c>
    </row>
    <row r="392" spans="1:17" ht="12" customHeight="1" x14ac:dyDescent="0.2">
      <c r="A392" s="48" t="s">
        <v>215</v>
      </c>
      <c r="B392" s="49" t="s">
        <v>41</v>
      </c>
      <c r="C392" s="48">
        <v>57607.632599999997</v>
      </c>
      <c r="D392" s="48">
        <v>1E-4</v>
      </c>
      <c r="E392" s="26">
        <f t="shared" si="49"/>
        <v>26694.986833702646</v>
      </c>
      <c r="F392" s="1">
        <f t="shared" si="50"/>
        <v>26695</v>
      </c>
      <c r="G392" s="1">
        <f t="shared" ref="G392:G422" si="57">+C392-(C$7+F392*C$8)</f>
        <v>-1.1577750003198162E-2</v>
      </c>
      <c r="K392" s="1">
        <f t="shared" si="56"/>
        <v>-1.1577750003198162E-2</v>
      </c>
      <c r="O392" s="1">
        <f t="shared" ca="1" si="51"/>
        <v>-1.2951550482757083E-2</v>
      </c>
      <c r="Q392" s="75">
        <f t="shared" si="52"/>
        <v>42589.132599999997</v>
      </c>
    </row>
    <row r="393" spans="1:17" ht="12" customHeight="1" x14ac:dyDescent="0.2">
      <c r="A393" s="53" t="s">
        <v>216</v>
      </c>
      <c r="B393" s="54" t="s">
        <v>41</v>
      </c>
      <c r="C393" s="55">
        <v>57879.3508</v>
      </c>
      <c r="D393" s="55">
        <v>6.9999999999999999E-4</v>
      </c>
      <c r="E393" s="26">
        <f t="shared" si="49"/>
        <v>27003.986649418268</v>
      </c>
      <c r="F393" s="1">
        <f t="shared" si="50"/>
        <v>27004</v>
      </c>
      <c r="G393" s="1">
        <f t="shared" si="57"/>
        <v>-1.1739800000214018E-2</v>
      </c>
      <c r="K393" s="1">
        <f t="shared" si="56"/>
        <v>-1.1739800000214018E-2</v>
      </c>
      <c r="O393" s="1">
        <f t="shared" ca="1" si="51"/>
        <v>-1.2355774700615919E-2</v>
      </c>
      <c r="Q393" s="75">
        <f t="shared" si="52"/>
        <v>42860.8508</v>
      </c>
    </row>
    <row r="394" spans="1:17" ht="12" customHeight="1" x14ac:dyDescent="0.2">
      <c r="A394" s="37" t="s">
        <v>217</v>
      </c>
      <c r="B394" s="38" t="s">
        <v>41</v>
      </c>
      <c r="C394" s="37">
        <v>57942.664799999999</v>
      </c>
      <c r="D394" s="37">
        <v>1E-4</v>
      </c>
      <c r="E394" s="26">
        <f t="shared" si="49"/>
        <v>27075.987767974988</v>
      </c>
      <c r="F394" s="1">
        <f t="shared" si="50"/>
        <v>27076</v>
      </c>
      <c r="G394" s="1">
        <f t="shared" si="57"/>
        <v>-1.0756200004834682E-2</v>
      </c>
      <c r="K394" s="1">
        <f t="shared" si="56"/>
        <v>-1.0756200004834682E-2</v>
      </c>
      <c r="O394" s="1">
        <f t="shared" ca="1" si="51"/>
        <v>-1.2216953159146129E-2</v>
      </c>
      <c r="Q394" s="75">
        <f t="shared" si="52"/>
        <v>42924.164799999999</v>
      </c>
    </row>
    <row r="395" spans="1:17" ht="12" customHeight="1" x14ac:dyDescent="0.2">
      <c r="A395" s="60" t="s">
        <v>222</v>
      </c>
      <c r="B395" s="61" t="s">
        <v>41</v>
      </c>
      <c r="C395" s="62">
        <v>57981.356180000119</v>
      </c>
      <c r="D395" s="62">
        <v>1E-4</v>
      </c>
      <c r="E395" s="26">
        <f t="shared" si="49"/>
        <v>27119.987872825604</v>
      </c>
      <c r="F395" s="1">
        <f t="shared" si="50"/>
        <v>27120</v>
      </c>
      <c r="G395" s="1">
        <f t="shared" si="57"/>
        <v>-1.0663999884855002E-2</v>
      </c>
      <c r="K395" s="1">
        <f t="shared" si="56"/>
        <v>-1.0663999884855002E-2</v>
      </c>
      <c r="O395" s="1">
        <f t="shared" ca="1" si="51"/>
        <v>-1.2132117772692373E-2</v>
      </c>
      <c r="Q395" s="75">
        <f t="shared" si="52"/>
        <v>42962.856180000119</v>
      </c>
    </row>
    <row r="396" spans="1:17" ht="12" customHeight="1" x14ac:dyDescent="0.2">
      <c r="A396" s="60" t="s">
        <v>222</v>
      </c>
      <c r="B396" s="61" t="s">
        <v>41</v>
      </c>
      <c r="C396" s="62">
        <v>57981.356190000195</v>
      </c>
      <c r="D396" s="62">
        <v>1E-4</v>
      </c>
      <c r="E396" s="26">
        <f t="shared" si="49"/>
        <v>27119.987884197759</v>
      </c>
      <c r="F396" s="1">
        <f t="shared" si="50"/>
        <v>27120</v>
      </c>
      <c r="G396" s="1">
        <f t="shared" si="57"/>
        <v>-1.0653999808710068E-2</v>
      </c>
      <c r="K396" s="1">
        <f t="shared" si="56"/>
        <v>-1.0653999808710068E-2</v>
      </c>
      <c r="O396" s="1">
        <f t="shared" ca="1" si="51"/>
        <v>-1.2132117772692373E-2</v>
      </c>
      <c r="Q396" s="75">
        <f t="shared" si="52"/>
        <v>42962.856190000195</v>
      </c>
    </row>
    <row r="397" spans="1:17" ht="12" customHeight="1" x14ac:dyDescent="0.2">
      <c r="A397" s="57" t="s">
        <v>219</v>
      </c>
      <c r="B397" s="58" t="s">
        <v>41</v>
      </c>
      <c r="C397" s="59">
        <v>58195.916899999997</v>
      </c>
      <c r="D397" s="59">
        <v>1E-4</v>
      </c>
      <c r="E397" s="26">
        <f t="shared" si="49"/>
        <v>27363.987807094905</v>
      </c>
      <c r="F397" s="1">
        <f t="shared" si="50"/>
        <v>27364</v>
      </c>
      <c r="G397" s="1">
        <f t="shared" si="57"/>
        <v>-1.0721800004830584E-2</v>
      </c>
      <c r="K397" s="1">
        <f t="shared" si="56"/>
        <v>-1.0721800004830584E-2</v>
      </c>
      <c r="O397" s="1">
        <f t="shared" ca="1" si="51"/>
        <v>-1.1661666993266984E-2</v>
      </c>
      <c r="Q397" s="75">
        <f t="shared" si="52"/>
        <v>43177.416899999997</v>
      </c>
    </row>
    <row r="398" spans="1:17" ht="12" customHeight="1" x14ac:dyDescent="0.2">
      <c r="A398" s="57" t="s">
        <v>219</v>
      </c>
      <c r="B398" s="58" t="s">
        <v>41</v>
      </c>
      <c r="C398" s="59">
        <v>58234.607000000004</v>
      </c>
      <c r="D398" s="59">
        <v>1E-4</v>
      </c>
      <c r="E398" s="26">
        <f t="shared" si="49"/>
        <v>27407.986456320541</v>
      </c>
      <c r="F398" s="1">
        <f t="shared" si="50"/>
        <v>27408</v>
      </c>
      <c r="G398" s="1">
        <f t="shared" si="57"/>
        <v>-1.1909599998034537E-2</v>
      </c>
      <c r="K398" s="1">
        <f t="shared" si="56"/>
        <v>-1.1909599998034537E-2</v>
      </c>
      <c r="O398" s="1">
        <f t="shared" ca="1" si="51"/>
        <v>-1.1576831606813227E-2</v>
      </c>
      <c r="Q398" s="75">
        <f t="shared" si="52"/>
        <v>43216.107000000004</v>
      </c>
    </row>
    <row r="399" spans="1:17" ht="12" customHeight="1" x14ac:dyDescent="0.2">
      <c r="A399" s="57" t="s">
        <v>219</v>
      </c>
      <c r="B399" s="58" t="s">
        <v>41</v>
      </c>
      <c r="C399" s="59">
        <v>58242.5219</v>
      </c>
      <c r="D399" s="59">
        <v>1E-4</v>
      </c>
      <c r="E399" s="26">
        <f t="shared" si="49"/>
        <v>27416.987335324618</v>
      </c>
      <c r="F399" s="1">
        <f t="shared" si="50"/>
        <v>27417</v>
      </c>
      <c r="G399" s="1">
        <f t="shared" si="57"/>
        <v>-1.1136649998661596E-2</v>
      </c>
      <c r="K399" s="1">
        <f t="shared" si="56"/>
        <v>-1.1136649998661596E-2</v>
      </c>
      <c r="O399" s="1">
        <f t="shared" ca="1" si="51"/>
        <v>-1.1559478914129499E-2</v>
      </c>
      <c r="Q399" s="75">
        <f t="shared" si="52"/>
        <v>43224.0219</v>
      </c>
    </row>
    <row r="400" spans="1:17" ht="12" customHeight="1" x14ac:dyDescent="0.2">
      <c r="A400" s="76" t="s">
        <v>1195</v>
      </c>
      <c r="B400" s="77" t="s">
        <v>41</v>
      </c>
      <c r="C400" s="81">
        <v>58306.711199999998</v>
      </c>
      <c r="D400" s="80">
        <v>1E-4</v>
      </c>
      <c r="E400" s="26">
        <f t="shared" si="49"/>
        <v>27489.983851093213</v>
      </c>
      <c r="F400" s="1">
        <f t="shared" si="50"/>
        <v>27490</v>
      </c>
      <c r="G400" s="1">
        <f t="shared" si="57"/>
        <v>-1.4200500001606997E-2</v>
      </c>
      <c r="K400" s="1">
        <f t="shared" si="56"/>
        <v>-1.4200500001606997E-2</v>
      </c>
      <c r="O400" s="1">
        <f t="shared" ca="1" si="51"/>
        <v>-1.1418729295694853E-2</v>
      </c>
      <c r="Q400" s="75">
        <f t="shared" si="52"/>
        <v>43288.211199999998</v>
      </c>
    </row>
    <row r="401" spans="1:17" ht="12" customHeight="1" x14ac:dyDescent="0.2">
      <c r="A401" s="76" t="s">
        <v>1195</v>
      </c>
      <c r="B401" s="77" t="s">
        <v>41</v>
      </c>
      <c r="C401" s="81">
        <v>58306.711199999998</v>
      </c>
      <c r="D401" s="80">
        <v>1E-4</v>
      </c>
      <c r="E401" s="26">
        <f t="shared" si="49"/>
        <v>27489.983851093213</v>
      </c>
      <c r="F401" s="1">
        <f t="shared" si="50"/>
        <v>27490</v>
      </c>
      <c r="G401" s="1">
        <f t="shared" si="57"/>
        <v>-1.4200500001606997E-2</v>
      </c>
      <c r="K401" s="1">
        <f t="shared" si="56"/>
        <v>-1.4200500001606997E-2</v>
      </c>
      <c r="O401" s="1">
        <f t="shared" ca="1" si="51"/>
        <v>-1.1418729295694853E-2</v>
      </c>
      <c r="Q401" s="75">
        <f t="shared" si="52"/>
        <v>43288.211199999998</v>
      </c>
    </row>
    <row r="402" spans="1:17" ht="12" customHeight="1" x14ac:dyDescent="0.2">
      <c r="A402" s="76" t="s">
        <v>1195</v>
      </c>
      <c r="B402" s="77" t="s">
        <v>41</v>
      </c>
      <c r="C402" s="81">
        <v>58306.7114</v>
      </c>
      <c r="D402" s="80">
        <v>1E-4</v>
      </c>
      <c r="E402" s="26">
        <f t="shared" si="49"/>
        <v>27489.984078534599</v>
      </c>
      <c r="F402" s="1">
        <f t="shared" si="50"/>
        <v>27490</v>
      </c>
      <c r="G402" s="1">
        <f t="shared" si="57"/>
        <v>-1.4000499999383464E-2</v>
      </c>
      <c r="K402" s="1">
        <f t="shared" si="56"/>
        <v>-1.4000499999383464E-2</v>
      </c>
      <c r="O402" s="1">
        <f t="shared" ca="1" si="51"/>
        <v>-1.1418729295694853E-2</v>
      </c>
      <c r="Q402" s="75">
        <f t="shared" si="52"/>
        <v>43288.2114</v>
      </c>
    </row>
    <row r="403" spans="1:17" ht="12" customHeight="1" x14ac:dyDescent="0.2">
      <c r="A403" s="76" t="s">
        <v>1195</v>
      </c>
      <c r="B403" s="77" t="s">
        <v>41</v>
      </c>
      <c r="C403" s="81">
        <v>58307.590400000001</v>
      </c>
      <c r="D403" s="80">
        <v>8.9999999999999998E-4</v>
      </c>
      <c r="E403" s="26">
        <f t="shared" si="49"/>
        <v>27490.983683412058</v>
      </c>
      <c r="F403" s="1">
        <f t="shared" si="50"/>
        <v>27491</v>
      </c>
      <c r="G403" s="1">
        <f t="shared" si="57"/>
        <v>-1.4347949996590614E-2</v>
      </c>
      <c r="K403" s="1">
        <f t="shared" si="56"/>
        <v>-1.4347949996590614E-2</v>
      </c>
      <c r="O403" s="1">
        <f t="shared" ca="1" si="51"/>
        <v>-1.1416801218729997E-2</v>
      </c>
      <c r="Q403" s="75">
        <f t="shared" si="52"/>
        <v>43289.090400000001</v>
      </c>
    </row>
    <row r="404" spans="1:17" ht="12" customHeight="1" x14ac:dyDescent="0.2">
      <c r="A404" s="76" t="s">
        <v>1195</v>
      </c>
      <c r="B404" s="77" t="s">
        <v>41</v>
      </c>
      <c r="C404" s="81">
        <v>58307.590600000003</v>
      </c>
      <c r="D404" s="80">
        <v>8.9999999999999998E-4</v>
      </c>
      <c r="E404" s="26">
        <f t="shared" si="49"/>
        <v>27490.983910853443</v>
      </c>
      <c r="F404" s="1">
        <f t="shared" si="50"/>
        <v>27491</v>
      </c>
      <c r="G404" s="1">
        <f t="shared" si="57"/>
        <v>-1.4147949994367082E-2</v>
      </c>
      <c r="K404" s="1">
        <f t="shared" si="56"/>
        <v>-1.4147949994367082E-2</v>
      </c>
      <c r="O404" s="1">
        <f t="shared" ca="1" si="51"/>
        <v>-1.1416801218729997E-2</v>
      </c>
      <c r="Q404" s="75">
        <f t="shared" si="52"/>
        <v>43289.090600000003</v>
      </c>
    </row>
    <row r="405" spans="1:17" ht="12" customHeight="1" x14ac:dyDescent="0.2">
      <c r="A405" s="76" t="s">
        <v>1195</v>
      </c>
      <c r="B405" s="77" t="s">
        <v>41</v>
      </c>
      <c r="C405" s="81">
        <v>58307.591099999998</v>
      </c>
      <c r="D405" s="80">
        <v>5.9999999999999995E-4</v>
      </c>
      <c r="E405" s="26">
        <f t="shared" ref="E405:E422" si="58">+(C405-C$7)/C$8</f>
        <v>27490.984479456893</v>
      </c>
      <c r="F405" s="1">
        <f t="shared" ref="F405:F422" si="59">ROUND(2*E405,0)/2</f>
        <v>27491</v>
      </c>
      <c r="G405" s="1">
        <f t="shared" si="57"/>
        <v>-1.3647949999722186E-2</v>
      </c>
      <c r="K405" s="1">
        <f t="shared" si="56"/>
        <v>-1.3647949999722186E-2</v>
      </c>
      <c r="O405" s="1">
        <f t="shared" ref="O405:O422" ca="1" si="60">+C$11+C$12*$F405</f>
        <v>-1.1416801218729997E-2</v>
      </c>
      <c r="Q405" s="75">
        <f t="shared" ref="Q405:Q422" si="61">+C405-15018.5</f>
        <v>43289.091099999998</v>
      </c>
    </row>
    <row r="406" spans="1:17" ht="12" customHeight="1" x14ac:dyDescent="0.2">
      <c r="A406" s="57" t="s">
        <v>219</v>
      </c>
      <c r="B406" s="58" t="s">
        <v>41</v>
      </c>
      <c r="C406" s="59">
        <v>58336.611199999999</v>
      </c>
      <c r="D406" s="59">
        <v>1E-4</v>
      </c>
      <c r="E406" s="26">
        <f t="shared" si="58"/>
        <v>27523.986337823575</v>
      </c>
      <c r="F406" s="1">
        <f t="shared" si="59"/>
        <v>27524</v>
      </c>
      <c r="G406" s="1">
        <f t="shared" si="57"/>
        <v>-1.2013800005661324E-2</v>
      </c>
      <c r="K406" s="1">
        <f t="shared" si="56"/>
        <v>-1.2013800005661324E-2</v>
      </c>
      <c r="O406" s="1">
        <f t="shared" ca="1" si="60"/>
        <v>-1.1353174678889681E-2</v>
      </c>
      <c r="Q406" s="75">
        <f t="shared" si="61"/>
        <v>43318.111199999999</v>
      </c>
    </row>
    <row r="407" spans="1:17" ht="12" customHeight="1" x14ac:dyDescent="0.2">
      <c r="A407" s="53" t="s">
        <v>218</v>
      </c>
      <c r="B407" s="56" t="s">
        <v>41</v>
      </c>
      <c r="C407" s="53">
        <v>58350.679900000003</v>
      </c>
      <c r="D407" s="53">
        <v>2.0000000000000001E-4</v>
      </c>
      <c r="E407" s="26">
        <f t="shared" si="58"/>
        <v>27539.985360735398</v>
      </c>
      <c r="F407" s="1">
        <f t="shared" si="59"/>
        <v>27540</v>
      </c>
      <c r="G407" s="1">
        <f t="shared" si="57"/>
        <v>-1.2872999999672174E-2</v>
      </c>
      <c r="K407" s="1">
        <f t="shared" si="56"/>
        <v>-1.2872999999672174E-2</v>
      </c>
      <c r="O407" s="1">
        <f t="shared" ca="1" si="60"/>
        <v>-1.1322325447451952E-2</v>
      </c>
      <c r="Q407" s="75">
        <f t="shared" si="61"/>
        <v>43332.179900000003</v>
      </c>
    </row>
    <row r="408" spans="1:17" ht="12" customHeight="1" x14ac:dyDescent="0.2">
      <c r="A408" s="57" t="s">
        <v>220</v>
      </c>
      <c r="B408" s="58" t="s">
        <v>41</v>
      </c>
      <c r="C408" s="59">
        <v>58597.777499999997</v>
      </c>
      <c r="D408" s="59">
        <v>1E-4</v>
      </c>
      <c r="E408" s="26">
        <f t="shared" si="58"/>
        <v>27820.986459902731</v>
      </c>
      <c r="F408" s="1">
        <f t="shared" si="59"/>
        <v>27821</v>
      </c>
      <c r="G408" s="1">
        <f t="shared" si="57"/>
        <v>-1.1906450003152713E-2</v>
      </c>
      <c r="K408" s="1">
        <f t="shared" si="56"/>
        <v>-1.1906450003152713E-2</v>
      </c>
      <c r="O408" s="1">
        <f t="shared" ca="1" si="60"/>
        <v>-1.0780535820326807E-2</v>
      </c>
      <c r="Q408" s="75">
        <f t="shared" si="61"/>
        <v>43579.277499999997</v>
      </c>
    </row>
    <row r="409" spans="1:17" ht="12" customHeight="1" x14ac:dyDescent="0.2">
      <c r="A409" s="57" t="s">
        <v>220</v>
      </c>
      <c r="B409" s="58" t="s">
        <v>41</v>
      </c>
      <c r="C409" s="59">
        <v>58606.571300000003</v>
      </c>
      <c r="D409" s="59">
        <v>1E-4</v>
      </c>
      <c r="E409" s="26">
        <f t="shared" si="58"/>
        <v>27830.98683006359</v>
      </c>
      <c r="F409" s="1">
        <f t="shared" si="59"/>
        <v>27831</v>
      </c>
      <c r="G409" s="1">
        <f t="shared" si="57"/>
        <v>-1.158094999846071E-2</v>
      </c>
      <c r="K409" s="1">
        <f t="shared" si="56"/>
        <v>-1.158094999846071E-2</v>
      </c>
      <c r="O409" s="1">
        <f t="shared" ca="1" si="60"/>
        <v>-1.076125505067823E-2</v>
      </c>
      <c r="Q409" s="75">
        <f t="shared" si="61"/>
        <v>43588.071300000003</v>
      </c>
    </row>
    <row r="410" spans="1:17" ht="12" customHeight="1" x14ac:dyDescent="0.2">
      <c r="A410" s="57" t="s">
        <v>220</v>
      </c>
      <c r="B410" s="58" t="s">
        <v>41</v>
      </c>
      <c r="C410" s="59">
        <v>58671.642899999999</v>
      </c>
      <c r="D410" s="59">
        <v>2.0000000000000001E-4</v>
      </c>
      <c r="E410" s="26">
        <f t="shared" si="58"/>
        <v>27904.986703492457</v>
      </c>
      <c r="F410" s="1">
        <f t="shared" si="59"/>
        <v>27905</v>
      </c>
      <c r="G410" s="1">
        <f t="shared" si="57"/>
        <v>-1.1692250001942739E-2</v>
      </c>
      <c r="K410" s="1">
        <f t="shared" si="56"/>
        <v>-1.1692250001942739E-2</v>
      </c>
      <c r="O410" s="1">
        <f t="shared" ca="1" si="60"/>
        <v>-1.0618577355278727E-2</v>
      </c>
      <c r="Q410" s="75">
        <f t="shared" si="61"/>
        <v>43653.142899999999</v>
      </c>
    </row>
    <row r="411" spans="1:17" ht="12" customHeight="1" x14ac:dyDescent="0.2">
      <c r="A411" s="57" t="s">
        <v>1193</v>
      </c>
      <c r="B411" s="58" t="s">
        <v>41</v>
      </c>
      <c r="C411" s="59">
        <v>59013.709799999997</v>
      </c>
      <c r="D411" s="59">
        <v>5.9999999999999995E-4</v>
      </c>
      <c r="E411" s="26">
        <f t="shared" si="58"/>
        <v>28293.987547243123</v>
      </c>
      <c r="F411" s="1">
        <f t="shared" si="59"/>
        <v>28294</v>
      </c>
      <c r="G411" s="1">
        <f t="shared" si="57"/>
        <v>-1.0950299998512492E-2</v>
      </c>
      <c r="K411" s="1">
        <f t="shared" si="56"/>
        <v>-1.0950299998512492E-2</v>
      </c>
      <c r="O411" s="1">
        <f t="shared" ca="1" si="60"/>
        <v>-9.8685554159489014E-3</v>
      </c>
      <c r="Q411" s="75">
        <f t="shared" si="61"/>
        <v>43995.209799999997</v>
      </c>
    </row>
    <row r="412" spans="1:17" ht="12" customHeight="1" x14ac:dyDescent="0.2">
      <c r="A412" s="60" t="s">
        <v>221</v>
      </c>
      <c r="B412" s="61" t="s">
        <v>41</v>
      </c>
      <c r="C412" s="62">
        <v>59030.417200000004</v>
      </c>
      <c r="D412" s="62">
        <v>1E-4</v>
      </c>
      <c r="E412" s="26">
        <f t="shared" si="58"/>
        <v>28312.987318039079</v>
      </c>
      <c r="F412" s="1">
        <f t="shared" si="59"/>
        <v>28313</v>
      </c>
      <c r="G412" s="1">
        <f t="shared" si="57"/>
        <v>-1.1151849997986574E-2</v>
      </c>
      <c r="K412" s="1">
        <f t="shared" si="56"/>
        <v>-1.1151849997986574E-2</v>
      </c>
      <c r="O412" s="1">
        <f t="shared" ca="1" si="60"/>
        <v>-9.8319219536165958E-3</v>
      </c>
      <c r="Q412" s="75">
        <f t="shared" si="61"/>
        <v>44011.917200000004</v>
      </c>
    </row>
    <row r="413" spans="1:17" ht="12" customHeight="1" x14ac:dyDescent="0.2">
      <c r="A413" s="60" t="s">
        <v>221</v>
      </c>
      <c r="B413" s="61" t="s">
        <v>41</v>
      </c>
      <c r="C413" s="62">
        <v>59050.642500000002</v>
      </c>
      <c r="D413" s="62">
        <v>1E-4</v>
      </c>
      <c r="E413" s="26">
        <f t="shared" si="58"/>
        <v>28335.98766903799</v>
      </c>
      <c r="F413" s="1">
        <f t="shared" si="59"/>
        <v>28336</v>
      </c>
      <c r="G413" s="1">
        <f t="shared" si="57"/>
        <v>-1.0843199997907504E-2</v>
      </c>
      <c r="K413" s="1">
        <f t="shared" si="56"/>
        <v>-1.0843199997907504E-2</v>
      </c>
      <c r="O413" s="1">
        <f t="shared" ca="1" si="60"/>
        <v>-9.7875761834248648E-3</v>
      </c>
      <c r="Q413" s="75">
        <f t="shared" si="61"/>
        <v>44032.142500000002</v>
      </c>
    </row>
    <row r="414" spans="1:17" ht="12" customHeight="1" x14ac:dyDescent="0.2">
      <c r="A414" s="76" t="s">
        <v>1196</v>
      </c>
      <c r="B414" s="77" t="s">
        <v>41</v>
      </c>
      <c r="C414" s="81">
        <v>59324.120699999854</v>
      </c>
      <c r="D414" s="80" t="s">
        <v>32</v>
      </c>
      <c r="E414" s="26">
        <f t="shared" si="58"/>
        <v>28646.988968922185</v>
      </c>
      <c r="F414" s="1">
        <f t="shared" si="59"/>
        <v>28647</v>
      </c>
      <c r="G414" s="1">
        <f t="shared" si="57"/>
        <v>-9.7001501417253166E-3</v>
      </c>
      <c r="I414" s="1">
        <f>+G414</f>
        <v>-9.7001501417253166E-3</v>
      </c>
      <c r="O414" s="1">
        <f t="shared" ca="1" si="60"/>
        <v>-9.1879442473539741E-3</v>
      </c>
      <c r="Q414" s="75">
        <f t="shared" si="61"/>
        <v>44305.620699999854</v>
      </c>
    </row>
    <row r="415" spans="1:17" ht="12" customHeight="1" x14ac:dyDescent="0.2">
      <c r="A415" s="76" t="s">
        <v>1197</v>
      </c>
      <c r="B415" s="77" t="s">
        <v>41</v>
      </c>
      <c r="C415" s="81">
        <v>59379.519699999997</v>
      </c>
      <c r="D415" s="80">
        <v>4.0000000000000002E-4</v>
      </c>
      <c r="E415" s="26">
        <f t="shared" si="58"/>
        <v>28709.989094754292</v>
      </c>
      <c r="F415" s="1">
        <f t="shared" si="59"/>
        <v>28710</v>
      </c>
      <c r="G415" s="1">
        <f t="shared" si="57"/>
        <v>-9.5895000049495138E-3</v>
      </c>
      <c r="K415" s="1">
        <f t="shared" ref="K415:K422" si="62">+G415</f>
        <v>-9.5895000049495138E-3</v>
      </c>
      <c r="O415" s="1">
        <f t="shared" ca="1" si="60"/>
        <v>-9.0664753985679122E-3</v>
      </c>
      <c r="Q415" s="75">
        <f t="shared" si="61"/>
        <v>44361.019699999997</v>
      </c>
    </row>
    <row r="416" spans="1:17" ht="12" customHeight="1" x14ac:dyDescent="0.2">
      <c r="A416" s="57" t="s">
        <v>1194</v>
      </c>
      <c r="B416" s="58" t="s">
        <v>41</v>
      </c>
      <c r="C416" s="59">
        <v>59394.4683</v>
      </c>
      <c r="D416" s="59">
        <v>1E-4</v>
      </c>
      <c r="E416" s="26">
        <f t="shared" si="58"/>
        <v>28726.988746029798</v>
      </c>
      <c r="F416" s="1">
        <f t="shared" si="59"/>
        <v>28727</v>
      </c>
      <c r="G416" s="1">
        <f t="shared" si="57"/>
        <v>-9.896149997075554E-3</v>
      </c>
      <c r="K416" s="1">
        <f t="shared" si="62"/>
        <v>-9.896149997075554E-3</v>
      </c>
      <c r="O416" s="1">
        <f t="shared" ca="1" si="60"/>
        <v>-9.0336980901653263E-3</v>
      </c>
      <c r="Q416" s="75">
        <f t="shared" si="61"/>
        <v>44375.9683</v>
      </c>
    </row>
    <row r="417" spans="1:17" ht="12" customHeight="1" x14ac:dyDescent="0.2">
      <c r="A417" s="76" t="s">
        <v>1198</v>
      </c>
      <c r="B417" s="77" t="s">
        <v>175</v>
      </c>
      <c r="C417" s="81">
        <v>59589.691299999999</v>
      </c>
      <c r="D417" s="80">
        <v>1E-4</v>
      </c>
      <c r="E417" s="26">
        <f t="shared" si="58"/>
        <v>28948.9976914131</v>
      </c>
      <c r="F417" s="1">
        <f t="shared" si="59"/>
        <v>28949</v>
      </c>
      <c r="G417" s="1">
        <f t="shared" si="57"/>
        <v>-2.0300500036682934E-3</v>
      </c>
      <c r="K417" s="1">
        <f t="shared" si="62"/>
        <v>-2.0300500036682934E-3</v>
      </c>
      <c r="O417" s="1">
        <f t="shared" ca="1" si="60"/>
        <v>-8.6056650039668184E-3</v>
      </c>
      <c r="Q417" s="75">
        <f t="shared" si="61"/>
        <v>44571.191299999999</v>
      </c>
    </row>
    <row r="418" spans="1:17" ht="12" customHeight="1" x14ac:dyDescent="0.2">
      <c r="A418" s="76" t="s">
        <v>1200</v>
      </c>
      <c r="B418" s="77" t="s">
        <v>175</v>
      </c>
      <c r="C418" s="80">
        <v>59691.251170000003</v>
      </c>
      <c r="D418" s="80">
        <v>1.1000000000000001E-3</v>
      </c>
      <c r="E418" s="26">
        <f t="shared" si="58"/>
        <v>29064.492277768022</v>
      </c>
      <c r="F418" s="1">
        <f t="shared" si="59"/>
        <v>29064.5</v>
      </c>
      <c r="G418" s="1">
        <f t="shared" si="57"/>
        <v>-6.7905249961768277E-3</v>
      </c>
      <c r="K418" s="1">
        <f t="shared" si="62"/>
        <v>-6.7905249961768277E-3</v>
      </c>
      <c r="O418" s="1">
        <f t="shared" ca="1" si="60"/>
        <v>-8.3829721145256969E-3</v>
      </c>
      <c r="Q418" s="75">
        <f t="shared" si="61"/>
        <v>44672.751170000003</v>
      </c>
    </row>
    <row r="419" spans="1:17" ht="12" customHeight="1" x14ac:dyDescent="0.2">
      <c r="A419" s="76" t="s">
        <v>1195</v>
      </c>
      <c r="B419" s="77" t="s">
        <v>41</v>
      </c>
      <c r="C419" s="81">
        <v>59757.641000000003</v>
      </c>
      <c r="D419" s="80">
        <v>1E-4</v>
      </c>
      <c r="E419" s="26">
        <f t="shared" si="58"/>
        <v>29139.991251467214</v>
      </c>
      <c r="F419" s="1">
        <f t="shared" si="59"/>
        <v>29140</v>
      </c>
      <c r="G419" s="1">
        <f t="shared" si="57"/>
        <v>-7.6929999922867864E-3</v>
      </c>
      <c r="K419" s="1">
        <f t="shared" si="62"/>
        <v>-7.6929999922867864E-3</v>
      </c>
      <c r="O419" s="1">
        <f t="shared" ca="1" si="60"/>
        <v>-8.2374023036789062E-3</v>
      </c>
      <c r="Q419" s="75">
        <f t="shared" si="61"/>
        <v>44739.141000000003</v>
      </c>
    </row>
    <row r="420" spans="1:17" ht="12" customHeight="1" x14ac:dyDescent="0.2">
      <c r="A420" s="76" t="s">
        <v>1195</v>
      </c>
      <c r="B420" s="77" t="s">
        <v>41</v>
      </c>
      <c r="C420" s="81">
        <v>59766.434099999999</v>
      </c>
      <c r="D420" s="80">
        <v>1E-4</v>
      </c>
      <c r="E420" s="26">
        <f t="shared" si="58"/>
        <v>29149.99082558322</v>
      </c>
      <c r="F420" s="1">
        <f t="shared" si="59"/>
        <v>29150</v>
      </c>
      <c r="G420" s="1">
        <f t="shared" si="57"/>
        <v>-8.067500006291084E-3</v>
      </c>
      <c r="K420" s="1">
        <f t="shared" si="62"/>
        <v>-8.067500006291084E-3</v>
      </c>
      <c r="O420" s="1">
        <f t="shared" ca="1" si="60"/>
        <v>-8.2181215340303287E-3</v>
      </c>
      <c r="Q420" s="75">
        <f t="shared" si="61"/>
        <v>44747.934099999999</v>
      </c>
    </row>
    <row r="421" spans="1:17" ht="12" customHeight="1" x14ac:dyDescent="0.2">
      <c r="A421" s="76" t="s">
        <v>1200</v>
      </c>
      <c r="B421" s="77" t="s">
        <v>175</v>
      </c>
      <c r="C421" s="80">
        <v>60008.256110000002</v>
      </c>
      <c r="D421" s="80">
        <v>3.0000000000000001E-5</v>
      </c>
      <c r="E421" s="26">
        <f t="shared" si="58"/>
        <v>29424.992487326825</v>
      </c>
      <c r="F421" s="1">
        <f t="shared" si="59"/>
        <v>29425</v>
      </c>
      <c r="G421" s="1">
        <f t="shared" si="57"/>
        <v>-6.6062499972758815E-3</v>
      </c>
      <c r="K421" s="1">
        <f t="shared" si="62"/>
        <v>-6.6062499972758815E-3</v>
      </c>
      <c r="O421" s="1">
        <f t="shared" ca="1" si="60"/>
        <v>-7.6879003686943365E-3</v>
      </c>
      <c r="Q421" s="75">
        <f t="shared" si="61"/>
        <v>44989.756110000002</v>
      </c>
    </row>
    <row r="422" spans="1:17" x14ac:dyDescent="0.2">
      <c r="A422" s="78" t="s">
        <v>1199</v>
      </c>
      <c r="B422" s="79" t="s">
        <v>41</v>
      </c>
      <c r="C422" s="80">
        <v>60047.826399999998</v>
      </c>
      <c r="D422" s="80">
        <v>1E-4</v>
      </c>
      <c r="E422" s="26">
        <f t="shared" si="58"/>
        <v>29469.992094706133</v>
      </c>
      <c r="F422" s="1">
        <f t="shared" si="59"/>
        <v>29470</v>
      </c>
      <c r="G422" s="1">
        <f t="shared" si="57"/>
        <v>-6.9514999995590188E-3</v>
      </c>
      <c r="K422" s="1">
        <f t="shared" si="62"/>
        <v>-6.9514999995590188E-3</v>
      </c>
      <c r="O422" s="1">
        <f t="shared" ca="1" si="60"/>
        <v>-7.6011369052757169E-3</v>
      </c>
      <c r="Q422" s="75">
        <f t="shared" si="61"/>
        <v>45029.326399999998</v>
      </c>
    </row>
    <row r="423" spans="1:17" x14ac:dyDescent="0.2">
      <c r="A423" s="91" t="s">
        <v>1207</v>
      </c>
      <c r="B423" s="92" t="s">
        <v>41</v>
      </c>
      <c r="C423" s="93">
        <v>60160.383500000004</v>
      </c>
      <c r="D423" s="93">
        <v>1E-4</v>
      </c>
      <c r="E423" s="26">
        <f t="shared" ref="E423" si="63">+(C423-C$7)/C$8</f>
        <v>29597.992807052549</v>
      </c>
      <c r="F423" s="1">
        <f t="shared" ref="F423" si="64">ROUND(2*E423,0)/2</f>
        <v>29598</v>
      </c>
      <c r="G423" s="1">
        <f t="shared" ref="G423" si="65">+C423-(C$7+F423*C$8)</f>
        <v>-6.325099995592609E-3</v>
      </c>
      <c r="K423" s="1">
        <f t="shared" ref="K423" si="66">+G423</f>
        <v>-6.325099995592609E-3</v>
      </c>
      <c r="O423" s="1">
        <f t="shared" ref="O423" ca="1" si="67">+C$11+C$12*$F423</f>
        <v>-7.3543430537738735E-3</v>
      </c>
      <c r="Q423" s="75">
        <f t="shared" ref="Q423" si="68">+C423-15018.5</f>
        <v>45141.883500000004</v>
      </c>
    </row>
    <row r="424" spans="1:17" x14ac:dyDescent="0.2">
      <c r="C424" s="25"/>
      <c r="D424" s="25"/>
    </row>
    <row r="425" spans="1:17" x14ac:dyDescent="0.2">
      <c r="C425" s="25"/>
      <c r="D425" s="25"/>
    </row>
    <row r="426" spans="1:17" x14ac:dyDescent="0.2">
      <c r="C426" s="25"/>
      <c r="D426" s="25"/>
    </row>
    <row r="427" spans="1:17" x14ac:dyDescent="0.2">
      <c r="C427" s="25"/>
      <c r="D427" s="25"/>
    </row>
    <row r="428" spans="1:17" x14ac:dyDescent="0.2">
      <c r="C428" s="25"/>
      <c r="D428" s="25"/>
    </row>
    <row r="429" spans="1:17" x14ac:dyDescent="0.2">
      <c r="C429" s="25"/>
      <c r="D429" s="25"/>
    </row>
    <row r="430" spans="1:17" x14ac:dyDescent="0.2">
      <c r="C430" s="25"/>
      <c r="D430" s="25"/>
    </row>
    <row r="431" spans="1:17" x14ac:dyDescent="0.2">
      <c r="C431" s="25"/>
      <c r="D431" s="25"/>
    </row>
    <row r="432" spans="1:17" x14ac:dyDescent="0.2">
      <c r="C432" s="25"/>
      <c r="D432" s="25"/>
    </row>
    <row r="433" spans="3:4" x14ac:dyDescent="0.2">
      <c r="C433" s="25"/>
      <c r="D433" s="25"/>
    </row>
    <row r="434" spans="3:4" x14ac:dyDescent="0.2">
      <c r="C434" s="25"/>
      <c r="D434" s="25"/>
    </row>
    <row r="435" spans="3:4" x14ac:dyDescent="0.2">
      <c r="C435" s="25"/>
      <c r="D435" s="25"/>
    </row>
    <row r="436" spans="3:4" x14ac:dyDescent="0.2">
      <c r="C436" s="25"/>
      <c r="D436" s="25"/>
    </row>
    <row r="437" spans="3:4" x14ac:dyDescent="0.2">
      <c r="C437" s="25"/>
      <c r="D437" s="25"/>
    </row>
    <row r="438" spans="3:4" x14ac:dyDescent="0.2">
      <c r="C438" s="25"/>
      <c r="D438" s="25"/>
    </row>
    <row r="439" spans="3:4" x14ac:dyDescent="0.2">
      <c r="C439" s="25"/>
      <c r="D439" s="25"/>
    </row>
    <row r="440" spans="3:4" x14ac:dyDescent="0.2">
      <c r="C440" s="25"/>
      <c r="D440" s="25"/>
    </row>
    <row r="441" spans="3:4" x14ac:dyDescent="0.2">
      <c r="C441" s="25"/>
      <c r="D441" s="25"/>
    </row>
    <row r="442" spans="3:4" x14ac:dyDescent="0.2">
      <c r="C442" s="25"/>
      <c r="D442" s="25"/>
    </row>
    <row r="443" spans="3:4" x14ac:dyDescent="0.2">
      <c r="C443" s="25"/>
      <c r="D443" s="25"/>
    </row>
    <row r="444" spans="3:4" x14ac:dyDescent="0.2">
      <c r="C444" s="25"/>
      <c r="D444" s="25"/>
    </row>
    <row r="445" spans="3:4" x14ac:dyDescent="0.2">
      <c r="C445" s="25"/>
      <c r="D445" s="25"/>
    </row>
    <row r="446" spans="3:4" x14ac:dyDescent="0.2">
      <c r="C446" s="25"/>
      <c r="D446" s="25"/>
    </row>
    <row r="447" spans="3:4" x14ac:dyDescent="0.2">
      <c r="C447" s="25"/>
      <c r="D447" s="25"/>
    </row>
    <row r="448" spans="3:4" x14ac:dyDescent="0.2">
      <c r="C448" s="25"/>
      <c r="D448" s="25"/>
    </row>
    <row r="449" spans="3:4" x14ac:dyDescent="0.2">
      <c r="C449" s="25"/>
      <c r="D449" s="25"/>
    </row>
    <row r="450" spans="3:4" x14ac:dyDescent="0.2">
      <c r="C450" s="25"/>
      <c r="D450" s="25"/>
    </row>
    <row r="451" spans="3:4" x14ac:dyDescent="0.2">
      <c r="C451" s="25"/>
      <c r="D451" s="25"/>
    </row>
    <row r="452" spans="3:4" x14ac:dyDescent="0.2">
      <c r="C452" s="25"/>
      <c r="D452" s="25"/>
    </row>
    <row r="453" spans="3:4" x14ac:dyDescent="0.2">
      <c r="C453" s="25"/>
      <c r="D453" s="25"/>
    </row>
    <row r="454" spans="3:4" x14ac:dyDescent="0.2">
      <c r="C454" s="25"/>
      <c r="D454" s="25"/>
    </row>
    <row r="455" spans="3:4" x14ac:dyDescent="0.2">
      <c r="C455" s="25"/>
      <c r="D455" s="25"/>
    </row>
    <row r="456" spans="3:4" x14ac:dyDescent="0.2">
      <c r="C456" s="25"/>
      <c r="D456" s="25"/>
    </row>
    <row r="457" spans="3:4" x14ac:dyDescent="0.2">
      <c r="C457" s="25"/>
      <c r="D457" s="25"/>
    </row>
    <row r="458" spans="3:4" x14ac:dyDescent="0.2">
      <c r="C458" s="25"/>
      <c r="D458" s="25"/>
    </row>
    <row r="459" spans="3:4" x14ac:dyDescent="0.2">
      <c r="C459" s="25"/>
      <c r="D459" s="25"/>
    </row>
    <row r="460" spans="3:4" x14ac:dyDescent="0.2">
      <c r="C460" s="25"/>
      <c r="D460" s="25"/>
    </row>
    <row r="461" spans="3:4" x14ac:dyDescent="0.2">
      <c r="C461" s="25"/>
      <c r="D461" s="25"/>
    </row>
    <row r="462" spans="3:4" x14ac:dyDescent="0.2">
      <c r="C462" s="25"/>
      <c r="D462" s="25"/>
    </row>
    <row r="463" spans="3:4" x14ac:dyDescent="0.2">
      <c r="C463" s="25"/>
      <c r="D463" s="25"/>
    </row>
    <row r="464" spans="3:4" x14ac:dyDescent="0.2">
      <c r="C464" s="25"/>
      <c r="D464" s="25"/>
    </row>
    <row r="465" spans="3:4" x14ac:dyDescent="0.2">
      <c r="C465" s="25"/>
      <c r="D465" s="25"/>
    </row>
    <row r="466" spans="3:4" x14ac:dyDescent="0.2">
      <c r="C466" s="25"/>
      <c r="D466" s="25"/>
    </row>
    <row r="467" spans="3:4" x14ac:dyDescent="0.2">
      <c r="C467" s="25"/>
      <c r="D467" s="25"/>
    </row>
    <row r="468" spans="3:4" x14ac:dyDescent="0.2">
      <c r="C468" s="25"/>
      <c r="D468" s="25"/>
    </row>
    <row r="469" spans="3:4" x14ac:dyDescent="0.2">
      <c r="C469" s="25"/>
      <c r="D469" s="25"/>
    </row>
    <row r="470" spans="3:4" x14ac:dyDescent="0.2">
      <c r="C470" s="25"/>
      <c r="D470" s="25"/>
    </row>
    <row r="471" spans="3:4" x14ac:dyDescent="0.2">
      <c r="C471" s="25"/>
      <c r="D471" s="25"/>
    </row>
    <row r="472" spans="3:4" x14ac:dyDescent="0.2">
      <c r="C472" s="25"/>
      <c r="D472" s="25"/>
    </row>
    <row r="473" spans="3:4" x14ac:dyDescent="0.2">
      <c r="C473" s="25"/>
      <c r="D473" s="25"/>
    </row>
    <row r="474" spans="3:4" x14ac:dyDescent="0.2">
      <c r="C474" s="25"/>
      <c r="D474" s="25"/>
    </row>
    <row r="475" spans="3:4" x14ac:dyDescent="0.2">
      <c r="C475" s="25"/>
      <c r="D475" s="25"/>
    </row>
    <row r="476" spans="3:4" x14ac:dyDescent="0.2">
      <c r="C476" s="25"/>
      <c r="D476" s="25"/>
    </row>
    <row r="477" spans="3:4" x14ac:dyDescent="0.2">
      <c r="C477" s="25"/>
      <c r="D477" s="25"/>
    </row>
    <row r="478" spans="3:4" x14ac:dyDescent="0.2">
      <c r="C478" s="25"/>
      <c r="D478" s="25"/>
    </row>
    <row r="479" spans="3:4" x14ac:dyDescent="0.2">
      <c r="C479" s="25"/>
      <c r="D479" s="25"/>
    </row>
    <row r="480" spans="3:4" x14ac:dyDescent="0.2">
      <c r="C480" s="25"/>
      <c r="D480" s="25"/>
    </row>
    <row r="481" spans="3:4" x14ac:dyDescent="0.2">
      <c r="C481" s="25"/>
      <c r="D481" s="25"/>
    </row>
    <row r="482" spans="3:4" x14ac:dyDescent="0.2">
      <c r="C482" s="25"/>
      <c r="D482" s="25"/>
    </row>
    <row r="483" spans="3:4" x14ac:dyDescent="0.2">
      <c r="C483" s="25"/>
      <c r="D483" s="25"/>
    </row>
    <row r="484" spans="3:4" x14ac:dyDescent="0.2">
      <c r="C484" s="25"/>
      <c r="D484" s="25"/>
    </row>
    <row r="485" spans="3:4" x14ac:dyDescent="0.2">
      <c r="C485" s="25"/>
      <c r="D485" s="25"/>
    </row>
    <row r="486" spans="3:4" x14ac:dyDescent="0.2">
      <c r="C486" s="25"/>
      <c r="D486" s="25"/>
    </row>
    <row r="487" spans="3:4" x14ac:dyDescent="0.2">
      <c r="C487" s="25"/>
      <c r="D487" s="25"/>
    </row>
    <row r="488" spans="3:4" x14ac:dyDescent="0.2">
      <c r="C488" s="25"/>
      <c r="D488" s="25"/>
    </row>
    <row r="489" spans="3:4" x14ac:dyDescent="0.2">
      <c r="C489" s="25"/>
      <c r="D489" s="25"/>
    </row>
    <row r="490" spans="3:4" x14ac:dyDescent="0.2">
      <c r="C490" s="25"/>
      <c r="D490" s="25"/>
    </row>
    <row r="491" spans="3:4" x14ac:dyDescent="0.2">
      <c r="C491" s="25"/>
      <c r="D491" s="25"/>
    </row>
    <row r="492" spans="3:4" x14ac:dyDescent="0.2">
      <c r="C492" s="25"/>
      <c r="D492" s="25"/>
    </row>
    <row r="493" spans="3:4" x14ac:dyDescent="0.2">
      <c r="C493" s="25"/>
      <c r="D493" s="25"/>
    </row>
    <row r="494" spans="3:4" x14ac:dyDescent="0.2">
      <c r="C494" s="25"/>
      <c r="D494" s="25"/>
    </row>
    <row r="495" spans="3:4" x14ac:dyDescent="0.2">
      <c r="C495" s="25"/>
      <c r="D495" s="25"/>
    </row>
    <row r="496" spans="3:4" x14ac:dyDescent="0.2">
      <c r="C496" s="25"/>
      <c r="D496" s="25"/>
    </row>
    <row r="497" spans="3:4" x14ac:dyDescent="0.2">
      <c r="C497" s="25"/>
      <c r="D497" s="25"/>
    </row>
    <row r="498" spans="3:4" x14ac:dyDescent="0.2">
      <c r="C498" s="25"/>
      <c r="D498" s="25"/>
    </row>
    <row r="499" spans="3:4" x14ac:dyDescent="0.2">
      <c r="C499" s="25"/>
      <c r="D499" s="25"/>
    </row>
    <row r="500" spans="3:4" x14ac:dyDescent="0.2">
      <c r="C500" s="25"/>
      <c r="D500" s="25"/>
    </row>
    <row r="501" spans="3:4" x14ac:dyDescent="0.2">
      <c r="C501" s="25"/>
      <c r="D501" s="25"/>
    </row>
    <row r="502" spans="3:4" x14ac:dyDescent="0.2">
      <c r="C502" s="25"/>
      <c r="D502" s="25"/>
    </row>
    <row r="503" spans="3:4" x14ac:dyDescent="0.2">
      <c r="C503" s="25"/>
      <c r="D503" s="25"/>
    </row>
    <row r="504" spans="3:4" x14ac:dyDescent="0.2">
      <c r="C504" s="25"/>
      <c r="D504" s="25"/>
    </row>
    <row r="505" spans="3:4" x14ac:dyDescent="0.2">
      <c r="C505" s="25"/>
      <c r="D505" s="25"/>
    </row>
    <row r="506" spans="3:4" x14ac:dyDescent="0.2">
      <c r="C506" s="25"/>
      <c r="D506" s="25"/>
    </row>
  </sheetData>
  <sheetProtection selectLockedCells="1" selectUnlockedCells="1"/>
  <sortState xmlns:xlrd2="http://schemas.microsoft.com/office/spreadsheetml/2017/richdata2" ref="A21:S426">
    <sortCondition ref="C21:C426"/>
  </sortState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55"/>
  <sheetViews>
    <sheetView topLeftCell="A310" workbookViewId="0">
      <selection activeCell="A264" sqref="A264"/>
    </sheetView>
  </sheetViews>
  <sheetFormatPr defaultRowHeight="12.75" x14ac:dyDescent="0.2"/>
  <cols>
    <col min="1" max="1" width="19.7109375" style="25" customWidth="1"/>
    <col min="2" max="2" width="4.42578125" customWidth="1"/>
    <col min="3" max="3" width="12.7109375" style="25" customWidth="1"/>
    <col min="4" max="4" width="5.42578125" customWidth="1"/>
    <col min="5" max="5" width="14.85546875" customWidth="1"/>
    <col min="7" max="7" width="12" customWidth="1"/>
    <col min="8" max="8" width="14.140625" style="25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63" t="s">
        <v>223</v>
      </c>
      <c r="I1" s="64" t="s">
        <v>224</v>
      </c>
      <c r="J1" s="65" t="s">
        <v>34</v>
      </c>
    </row>
    <row r="2" spans="1:16" x14ac:dyDescent="0.2">
      <c r="I2" s="66" t="s">
        <v>225</v>
      </c>
      <c r="J2" s="67" t="s">
        <v>33</v>
      </c>
    </row>
    <row r="3" spans="1:16" x14ac:dyDescent="0.2">
      <c r="A3" s="68" t="s">
        <v>226</v>
      </c>
      <c r="I3" s="66" t="s">
        <v>227</v>
      </c>
      <c r="J3" s="67" t="s">
        <v>31</v>
      </c>
    </row>
    <row r="4" spans="1:16" x14ac:dyDescent="0.2">
      <c r="I4" s="66" t="s">
        <v>228</v>
      </c>
      <c r="J4" s="67" t="s">
        <v>31</v>
      </c>
    </row>
    <row r="5" spans="1:16" x14ac:dyDescent="0.2">
      <c r="I5" s="69" t="s">
        <v>229</v>
      </c>
      <c r="J5" s="70" t="s">
        <v>32</v>
      </c>
    </row>
    <row r="11" spans="1:16" ht="12.75" customHeight="1" x14ac:dyDescent="0.2">
      <c r="A11" s="25" t="str">
        <f t="shared" ref="A11:A74" si="0">P11</f>
        <v> ORI 114 </v>
      </c>
      <c r="B11" s="16" t="str">
        <f t="shared" ref="B11:B74" si="1">IF(H11=INT(H11),"I","II")</f>
        <v>I</v>
      </c>
      <c r="C11" s="25">
        <f t="shared" ref="C11:C74" si="2">1*G11</f>
        <v>40430.47</v>
      </c>
      <c r="D11" t="str">
        <f t="shared" ref="D11:D74" si="3">VLOOKUP(F11,I$1:J$5,2,FALSE)</f>
        <v>vis</v>
      </c>
      <c r="E11">
        <f>VLOOKUP(C11,Active!C$21:E$967,3,FALSE)</f>
        <v>7160.9987610699291</v>
      </c>
      <c r="F11" s="16" t="s">
        <v>229</v>
      </c>
      <c r="G11" t="str">
        <f t="shared" ref="G11:G74" si="4">MID(I11,3,LEN(I11)-3)</f>
        <v>40430.470</v>
      </c>
      <c r="H11" s="25">
        <f t="shared" ref="H11:H74" si="5">1*K11</f>
        <v>7161</v>
      </c>
      <c r="I11" s="71" t="s">
        <v>230</v>
      </c>
      <c r="J11" s="72" t="s">
        <v>231</v>
      </c>
      <c r="K11" s="71">
        <v>7161</v>
      </c>
      <c r="L11" s="71" t="s">
        <v>232</v>
      </c>
      <c r="M11" s="72" t="s">
        <v>233</v>
      </c>
      <c r="N11" s="72"/>
      <c r="O11" s="73" t="s">
        <v>234</v>
      </c>
      <c r="P11" s="73" t="s">
        <v>235</v>
      </c>
    </row>
    <row r="12" spans="1:16" ht="12.75" customHeight="1" x14ac:dyDescent="0.2">
      <c r="A12" s="25" t="str">
        <f t="shared" si="0"/>
        <v> ORI 115 </v>
      </c>
      <c r="B12" s="16" t="str">
        <f t="shared" si="1"/>
        <v>I</v>
      </c>
      <c r="C12" s="25">
        <f t="shared" si="2"/>
        <v>40438.379000000001</v>
      </c>
      <c r="D12" t="str">
        <f t="shared" si="3"/>
        <v>vis</v>
      </c>
      <c r="E12">
        <f>VLOOKUP(C12,Active!C$21:E$967,3,FALSE)</f>
        <v>7169.9929305532196</v>
      </c>
      <c r="F12" s="16" t="s">
        <v>229</v>
      </c>
      <c r="G12" t="str">
        <f t="shared" si="4"/>
        <v>40438.379</v>
      </c>
      <c r="H12" s="25">
        <f t="shared" si="5"/>
        <v>7170</v>
      </c>
      <c r="I12" s="71" t="s">
        <v>236</v>
      </c>
      <c r="J12" s="72" t="s">
        <v>237</v>
      </c>
      <c r="K12" s="71">
        <v>7170</v>
      </c>
      <c r="L12" s="71" t="s">
        <v>238</v>
      </c>
      <c r="M12" s="72" t="s">
        <v>233</v>
      </c>
      <c r="N12" s="72"/>
      <c r="O12" s="73" t="s">
        <v>234</v>
      </c>
      <c r="P12" s="73" t="s">
        <v>239</v>
      </c>
    </row>
    <row r="13" spans="1:16" ht="12.75" customHeight="1" x14ac:dyDescent="0.2">
      <c r="A13" s="25" t="str">
        <f t="shared" si="0"/>
        <v> ORI 115 </v>
      </c>
      <c r="B13" s="16" t="str">
        <f t="shared" si="1"/>
        <v>I</v>
      </c>
      <c r="C13" s="25">
        <f t="shared" si="2"/>
        <v>40445.417000000001</v>
      </c>
      <c r="D13" t="str">
        <f t="shared" si="3"/>
        <v>vis</v>
      </c>
      <c r="E13">
        <f>VLOOKUP(C13,Active!C$21:E$967,3,FALSE)</f>
        <v>7177.9965928143656</v>
      </c>
      <c r="F13" s="16" t="s">
        <v>229</v>
      </c>
      <c r="G13" t="str">
        <f t="shared" si="4"/>
        <v>40445.417</v>
      </c>
      <c r="H13" s="25">
        <f t="shared" si="5"/>
        <v>7178</v>
      </c>
      <c r="I13" s="71" t="s">
        <v>240</v>
      </c>
      <c r="J13" s="72" t="s">
        <v>241</v>
      </c>
      <c r="K13" s="71">
        <v>7178</v>
      </c>
      <c r="L13" s="71" t="s">
        <v>242</v>
      </c>
      <c r="M13" s="72" t="s">
        <v>233</v>
      </c>
      <c r="N13" s="72"/>
      <c r="O13" s="73" t="s">
        <v>234</v>
      </c>
      <c r="P13" s="73" t="s">
        <v>239</v>
      </c>
    </row>
    <row r="14" spans="1:16" ht="12.75" customHeight="1" x14ac:dyDescent="0.2">
      <c r="A14" s="25" t="str">
        <f t="shared" si="0"/>
        <v> ORI 115 </v>
      </c>
      <c r="B14" s="16" t="str">
        <f t="shared" si="1"/>
        <v>I</v>
      </c>
      <c r="C14" s="25">
        <f t="shared" si="2"/>
        <v>40504.332000000002</v>
      </c>
      <c r="D14" t="str">
        <f t="shared" si="3"/>
        <v>vis</v>
      </c>
      <c r="E14">
        <f>VLOOKUP(C14,Active!C$21:E$967,3,FALSE)</f>
        <v>7244.9951381561432</v>
      </c>
      <c r="F14" s="16" t="s">
        <v>229</v>
      </c>
      <c r="G14" t="str">
        <f t="shared" si="4"/>
        <v>40504.332</v>
      </c>
      <c r="H14" s="25">
        <f t="shared" si="5"/>
        <v>7245</v>
      </c>
      <c r="I14" s="71" t="s">
        <v>243</v>
      </c>
      <c r="J14" s="72" t="s">
        <v>244</v>
      </c>
      <c r="K14" s="71">
        <v>7245</v>
      </c>
      <c r="L14" s="71" t="s">
        <v>245</v>
      </c>
      <c r="M14" s="72" t="s">
        <v>233</v>
      </c>
      <c r="N14" s="72"/>
      <c r="O14" s="73" t="s">
        <v>234</v>
      </c>
      <c r="P14" s="73" t="s">
        <v>239</v>
      </c>
    </row>
    <row r="15" spans="1:16" ht="12.75" customHeight="1" x14ac:dyDescent="0.2">
      <c r="A15" s="25" t="str">
        <f t="shared" si="0"/>
        <v> ORI 119 </v>
      </c>
      <c r="B15" s="16" t="str">
        <f t="shared" si="1"/>
        <v>I</v>
      </c>
      <c r="C15" s="25">
        <f t="shared" si="2"/>
        <v>40714.500999999997</v>
      </c>
      <c r="D15" t="str">
        <f t="shared" si="3"/>
        <v>vis</v>
      </c>
      <c r="E15">
        <f>VLOOKUP(C15,Active!C$21:E$967,3,FALSE)</f>
        <v>7484.0007780769665</v>
      </c>
      <c r="F15" s="16" t="s">
        <v>229</v>
      </c>
      <c r="G15" t="str">
        <f t="shared" si="4"/>
        <v>40714.501</v>
      </c>
      <c r="H15" s="25">
        <f t="shared" si="5"/>
        <v>7484</v>
      </c>
      <c r="I15" s="71" t="s">
        <v>246</v>
      </c>
      <c r="J15" s="72" t="s">
        <v>247</v>
      </c>
      <c r="K15" s="71">
        <v>7484</v>
      </c>
      <c r="L15" s="71" t="s">
        <v>248</v>
      </c>
      <c r="M15" s="72" t="s">
        <v>233</v>
      </c>
      <c r="N15" s="72"/>
      <c r="O15" s="73" t="s">
        <v>234</v>
      </c>
      <c r="P15" s="73" t="s">
        <v>249</v>
      </c>
    </row>
    <row r="16" spans="1:16" ht="12.75" customHeight="1" x14ac:dyDescent="0.2">
      <c r="A16" s="25" t="str">
        <f t="shared" si="0"/>
        <v> ORI 119 </v>
      </c>
      <c r="B16" s="16" t="str">
        <f t="shared" si="1"/>
        <v>I</v>
      </c>
      <c r="C16" s="25">
        <f t="shared" si="2"/>
        <v>40715.375999999997</v>
      </c>
      <c r="D16" t="str">
        <f t="shared" si="3"/>
        <v>vis</v>
      </c>
      <c r="E16">
        <f>VLOOKUP(C16,Active!C$21:E$967,3,FALSE)</f>
        <v>7484.9958341267684</v>
      </c>
      <c r="F16" s="16" t="s">
        <v>229</v>
      </c>
      <c r="G16" t="str">
        <f t="shared" si="4"/>
        <v>40715.376</v>
      </c>
      <c r="H16" s="25">
        <f t="shared" si="5"/>
        <v>7485</v>
      </c>
      <c r="I16" s="71" t="s">
        <v>250</v>
      </c>
      <c r="J16" s="72" t="s">
        <v>251</v>
      </c>
      <c r="K16" s="71">
        <v>7485</v>
      </c>
      <c r="L16" s="71" t="s">
        <v>245</v>
      </c>
      <c r="M16" s="72" t="s">
        <v>233</v>
      </c>
      <c r="N16" s="72"/>
      <c r="O16" s="73" t="s">
        <v>234</v>
      </c>
      <c r="P16" s="73" t="s">
        <v>249</v>
      </c>
    </row>
    <row r="17" spans="1:16" ht="12.75" customHeight="1" x14ac:dyDescent="0.2">
      <c r="A17" s="25" t="str">
        <f t="shared" si="0"/>
        <v> ORI 110 </v>
      </c>
      <c r="B17" s="16" t="str">
        <f t="shared" si="1"/>
        <v>I</v>
      </c>
      <c r="C17" s="25">
        <f t="shared" si="2"/>
        <v>40743.514999999999</v>
      </c>
      <c r="D17" t="str">
        <f t="shared" si="3"/>
        <v>vis</v>
      </c>
      <c r="E17">
        <f>VLOOKUP(C17,Active!C$21:E$967,3,FALSE)</f>
        <v>7516.9956994814729</v>
      </c>
      <c r="F17" s="16" t="s">
        <v>229</v>
      </c>
      <c r="G17" t="str">
        <f t="shared" si="4"/>
        <v>40743.515</v>
      </c>
      <c r="H17" s="25">
        <f t="shared" si="5"/>
        <v>7517</v>
      </c>
      <c r="I17" s="71" t="s">
        <v>252</v>
      </c>
      <c r="J17" s="72" t="s">
        <v>253</v>
      </c>
      <c r="K17" s="71">
        <v>7517</v>
      </c>
      <c r="L17" s="71" t="s">
        <v>245</v>
      </c>
      <c r="M17" s="72" t="s">
        <v>233</v>
      </c>
      <c r="N17" s="72"/>
      <c r="O17" s="73" t="s">
        <v>234</v>
      </c>
      <c r="P17" s="73" t="s">
        <v>254</v>
      </c>
    </row>
    <row r="18" spans="1:16" ht="12.75" customHeight="1" x14ac:dyDescent="0.2">
      <c r="A18" s="25" t="str">
        <f t="shared" si="0"/>
        <v> BRNO 12 </v>
      </c>
      <c r="B18" s="16" t="str">
        <f t="shared" si="1"/>
        <v>I</v>
      </c>
      <c r="C18" s="25">
        <f t="shared" si="2"/>
        <v>40758.457999999999</v>
      </c>
      <c r="D18" t="str">
        <f t="shared" si="3"/>
        <v>vis</v>
      </c>
      <c r="E18">
        <f>VLOOKUP(C18,Active!C$21:E$967,3,FALSE)</f>
        <v>7533.988982398253</v>
      </c>
      <c r="F18" s="16" t="s">
        <v>229</v>
      </c>
      <c r="G18" t="str">
        <f t="shared" si="4"/>
        <v>40758.458</v>
      </c>
      <c r="H18" s="25">
        <f t="shared" si="5"/>
        <v>7534</v>
      </c>
      <c r="I18" s="71" t="s">
        <v>255</v>
      </c>
      <c r="J18" s="72" t="s">
        <v>256</v>
      </c>
      <c r="K18" s="71">
        <v>7534</v>
      </c>
      <c r="L18" s="71" t="s">
        <v>257</v>
      </c>
      <c r="M18" s="72" t="s">
        <v>233</v>
      </c>
      <c r="N18" s="72"/>
      <c r="O18" s="73" t="s">
        <v>258</v>
      </c>
      <c r="P18" s="73" t="s">
        <v>259</v>
      </c>
    </row>
    <row r="19" spans="1:16" ht="12.75" customHeight="1" x14ac:dyDescent="0.2">
      <c r="A19" s="25" t="str">
        <f t="shared" si="0"/>
        <v> BRNO 12 </v>
      </c>
      <c r="B19" s="16" t="str">
        <f t="shared" si="1"/>
        <v>I</v>
      </c>
      <c r="C19" s="25">
        <f t="shared" si="2"/>
        <v>40758.461000000003</v>
      </c>
      <c r="D19" t="str">
        <f t="shared" si="3"/>
        <v>vis</v>
      </c>
      <c r="E19">
        <f>VLOOKUP(C19,Active!C$21:E$967,3,FALSE)</f>
        <v>7533.9923940190001</v>
      </c>
      <c r="F19" s="16" t="s">
        <v>229</v>
      </c>
      <c r="G19" t="str">
        <f t="shared" si="4"/>
        <v>40758.461</v>
      </c>
      <c r="H19" s="25">
        <f t="shared" si="5"/>
        <v>7534</v>
      </c>
      <c r="I19" s="71" t="s">
        <v>260</v>
      </c>
      <c r="J19" s="72" t="s">
        <v>261</v>
      </c>
      <c r="K19" s="71">
        <v>7534</v>
      </c>
      <c r="L19" s="71" t="s">
        <v>262</v>
      </c>
      <c r="M19" s="72" t="s">
        <v>233</v>
      </c>
      <c r="N19" s="72"/>
      <c r="O19" s="73" t="s">
        <v>263</v>
      </c>
      <c r="P19" s="73" t="s">
        <v>259</v>
      </c>
    </row>
    <row r="20" spans="1:16" ht="12.75" customHeight="1" x14ac:dyDescent="0.2">
      <c r="A20" s="25" t="str">
        <f t="shared" si="0"/>
        <v> BRNO 12 </v>
      </c>
      <c r="B20" s="16" t="str">
        <f t="shared" si="1"/>
        <v>I</v>
      </c>
      <c r="C20" s="25">
        <f t="shared" si="2"/>
        <v>40758.462</v>
      </c>
      <c r="D20" t="str">
        <f t="shared" si="3"/>
        <v>vis</v>
      </c>
      <c r="E20">
        <f>VLOOKUP(C20,Active!C$21:E$967,3,FALSE)</f>
        <v>7533.9935312259104</v>
      </c>
      <c r="F20" s="16" t="s">
        <v>229</v>
      </c>
      <c r="G20" t="str">
        <f t="shared" si="4"/>
        <v>40758.462</v>
      </c>
      <c r="H20" s="25">
        <f t="shared" si="5"/>
        <v>7534</v>
      </c>
      <c r="I20" s="71" t="s">
        <v>264</v>
      </c>
      <c r="J20" s="72" t="s">
        <v>265</v>
      </c>
      <c r="K20" s="71">
        <v>7534</v>
      </c>
      <c r="L20" s="71" t="s">
        <v>238</v>
      </c>
      <c r="M20" s="72" t="s">
        <v>233</v>
      </c>
      <c r="N20" s="72"/>
      <c r="O20" s="73" t="s">
        <v>266</v>
      </c>
      <c r="P20" s="73" t="s">
        <v>259</v>
      </c>
    </row>
    <row r="21" spans="1:16" ht="12.75" customHeight="1" x14ac:dyDescent="0.2">
      <c r="A21" s="25" t="str">
        <f t="shared" si="0"/>
        <v> ORI 124 </v>
      </c>
      <c r="B21" s="16" t="str">
        <f t="shared" si="1"/>
        <v>I</v>
      </c>
      <c r="C21" s="25">
        <f t="shared" si="2"/>
        <v>41034.580999999998</v>
      </c>
      <c r="D21" t="str">
        <f t="shared" si="3"/>
        <v>vis</v>
      </c>
      <c r="E21">
        <f>VLOOKUP(C21,Active!C$21:E$967,3,FALSE)</f>
        <v>7847.9979671289184</v>
      </c>
      <c r="F21" s="16" t="s">
        <v>229</v>
      </c>
      <c r="G21" t="str">
        <f t="shared" si="4"/>
        <v>41034.581</v>
      </c>
      <c r="H21" s="25">
        <f t="shared" si="5"/>
        <v>7848</v>
      </c>
      <c r="I21" s="71" t="s">
        <v>267</v>
      </c>
      <c r="J21" s="72" t="s">
        <v>268</v>
      </c>
      <c r="K21" s="71">
        <v>7848</v>
      </c>
      <c r="L21" s="71" t="s">
        <v>269</v>
      </c>
      <c r="M21" s="72" t="s">
        <v>233</v>
      </c>
      <c r="N21" s="72"/>
      <c r="O21" s="73" t="s">
        <v>234</v>
      </c>
      <c r="P21" s="73" t="s">
        <v>270</v>
      </c>
    </row>
    <row r="22" spans="1:16" ht="12.75" customHeight="1" x14ac:dyDescent="0.2">
      <c r="A22" s="25" t="str">
        <f t="shared" si="0"/>
        <v> ORI 124 </v>
      </c>
      <c r="B22" s="16" t="str">
        <f t="shared" si="1"/>
        <v>I</v>
      </c>
      <c r="C22" s="25">
        <f t="shared" si="2"/>
        <v>41042.502999999997</v>
      </c>
      <c r="D22" t="str">
        <f t="shared" si="3"/>
        <v>vis</v>
      </c>
      <c r="E22">
        <f>VLOOKUP(C22,Active!C$21:E$967,3,FALSE)</f>
        <v>7857.0069203020912</v>
      </c>
      <c r="F22" s="16" t="s">
        <v>229</v>
      </c>
      <c r="G22" t="str">
        <f t="shared" si="4"/>
        <v>41042.503</v>
      </c>
      <c r="H22" s="25">
        <f t="shared" si="5"/>
        <v>7857</v>
      </c>
      <c r="I22" s="71" t="s">
        <v>271</v>
      </c>
      <c r="J22" s="72" t="s">
        <v>272</v>
      </c>
      <c r="K22" s="71">
        <v>7857</v>
      </c>
      <c r="L22" s="71" t="s">
        <v>273</v>
      </c>
      <c r="M22" s="72" t="s">
        <v>233</v>
      </c>
      <c r="N22" s="72"/>
      <c r="O22" s="73" t="s">
        <v>234</v>
      </c>
      <c r="P22" s="73" t="s">
        <v>270</v>
      </c>
    </row>
    <row r="23" spans="1:16" ht="12.75" customHeight="1" x14ac:dyDescent="0.2">
      <c r="A23" s="25" t="str">
        <f t="shared" si="0"/>
        <v> ORI 125 </v>
      </c>
      <c r="B23" s="16" t="str">
        <f t="shared" si="1"/>
        <v>I</v>
      </c>
      <c r="C23" s="25">
        <f t="shared" si="2"/>
        <v>41057.444000000003</v>
      </c>
      <c r="D23" t="str">
        <f t="shared" si="3"/>
        <v>vis</v>
      </c>
      <c r="E23">
        <f>VLOOKUP(C23,Active!C$21:E$967,3,FALSE)</f>
        <v>7873.9979288050508</v>
      </c>
      <c r="F23" s="16" t="s">
        <v>229</v>
      </c>
      <c r="G23" t="str">
        <f t="shared" si="4"/>
        <v>41057.444</v>
      </c>
      <c r="H23" s="25">
        <f t="shared" si="5"/>
        <v>7874</v>
      </c>
      <c r="I23" s="71" t="s">
        <v>274</v>
      </c>
      <c r="J23" s="72" t="s">
        <v>275</v>
      </c>
      <c r="K23" s="71">
        <v>7874</v>
      </c>
      <c r="L23" s="71" t="s">
        <v>269</v>
      </c>
      <c r="M23" s="72" t="s">
        <v>233</v>
      </c>
      <c r="N23" s="72"/>
      <c r="O23" s="73" t="s">
        <v>234</v>
      </c>
      <c r="P23" s="73" t="s">
        <v>276</v>
      </c>
    </row>
    <row r="24" spans="1:16" ht="12.75" customHeight="1" x14ac:dyDescent="0.2">
      <c r="A24" s="25" t="str">
        <f t="shared" si="0"/>
        <v> BRNO 14 </v>
      </c>
      <c r="B24" s="16" t="str">
        <f t="shared" si="1"/>
        <v>I</v>
      </c>
      <c r="C24" s="25">
        <f t="shared" si="2"/>
        <v>41086.464</v>
      </c>
      <c r="D24" t="str">
        <f t="shared" si="3"/>
        <v>vis</v>
      </c>
      <c r="E24">
        <f>VLOOKUP(C24,Active!C$21:E$967,3,FALSE)</f>
        <v>7906.9996734510341</v>
      </c>
      <c r="F24" s="16" t="s">
        <v>229</v>
      </c>
      <c r="G24" t="str">
        <f t="shared" si="4"/>
        <v>41086.464</v>
      </c>
      <c r="H24" s="25">
        <f t="shared" si="5"/>
        <v>7907</v>
      </c>
      <c r="I24" s="71" t="s">
        <v>277</v>
      </c>
      <c r="J24" s="72" t="s">
        <v>278</v>
      </c>
      <c r="K24" s="71">
        <v>7907</v>
      </c>
      <c r="L24" s="71" t="s">
        <v>279</v>
      </c>
      <c r="M24" s="72" t="s">
        <v>233</v>
      </c>
      <c r="N24" s="72"/>
      <c r="O24" s="73" t="s">
        <v>258</v>
      </c>
      <c r="P24" s="73" t="s">
        <v>280</v>
      </c>
    </row>
    <row r="25" spans="1:16" ht="12.75" customHeight="1" x14ac:dyDescent="0.2">
      <c r="A25" s="25" t="str">
        <f t="shared" si="0"/>
        <v> BRNO 14 </v>
      </c>
      <c r="B25" s="16" t="str">
        <f t="shared" si="1"/>
        <v>I</v>
      </c>
      <c r="C25" s="25">
        <f t="shared" si="2"/>
        <v>41086.466999999997</v>
      </c>
      <c r="D25" t="str">
        <f t="shared" si="3"/>
        <v>vis</v>
      </c>
      <c r="E25">
        <f>VLOOKUP(C25,Active!C$21:E$967,3,FALSE)</f>
        <v>7907.0030850717731</v>
      </c>
      <c r="F25" s="16" t="s">
        <v>229</v>
      </c>
      <c r="G25" t="str">
        <f t="shared" si="4"/>
        <v>41086.467</v>
      </c>
      <c r="H25" s="25">
        <f t="shared" si="5"/>
        <v>7907</v>
      </c>
      <c r="I25" s="71" t="s">
        <v>281</v>
      </c>
      <c r="J25" s="72" t="s">
        <v>282</v>
      </c>
      <c r="K25" s="71">
        <v>7907</v>
      </c>
      <c r="L25" s="71" t="s">
        <v>283</v>
      </c>
      <c r="M25" s="72" t="s">
        <v>233</v>
      </c>
      <c r="N25" s="72"/>
      <c r="O25" s="73" t="s">
        <v>284</v>
      </c>
      <c r="P25" s="73" t="s">
        <v>280</v>
      </c>
    </row>
    <row r="26" spans="1:16" ht="12.75" customHeight="1" x14ac:dyDescent="0.2">
      <c r="A26" s="25" t="str">
        <f t="shared" si="0"/>
        <v> BRNO 14 </v>
      </c>
      <c r="B26" s="16" t="str">
        <f t="shared" si="1"/>
        <v>I</v>
      </c>
      <c r="C26" s="25">
        <f t="shared" si="2"/>
        <v>41086.47</v>
      </c>
      <c r="D26" t="str">
        <f t="shared" si="3"/>
        <v>vis</v>
      </c>
      <c r="E26">
        <f>VLOOKUP(C26,Active!C$21:E$967,3,FALSE)</f>
        <v>7907.0064966925202</v>
      </c>
      <c r="F26" s="16" t="s">
        <v>229</v>
      </c>
      <c r="G26" t="str">
        <f t="shared" si="4"/>
        <v>41086.470</v>
      </c>
      <c r="H26" s="25">
        <f t="shared" si="5"/>
        <v>7907</v>
      </c>
      <c r="I26" s="71" t="s">
        <v>285</v>
      </c>
      <c r="J26" s="72" t="s">
        <v>286</v>
      </c>
      <c r="K26" s="71">
        <v>7907</v>
      </c>
      <c r="L26" s="71" t="s">
        <v>273</v>
      </c>
      <c r="M26" s="72" t="s">
        <v>233</v>
      </c>
      <c r="N26" s="72"/>
      <c r="O26" s="73" t="s">
        <v>287</v>
      </c>
      <c r="P26" s="73" t="s">
        <v>280</v>
      </c>
    </row>
    <row r="27" spans="1:16" ht="12.75" customHeight="1" x14ac:dyDescent="0.2">
      <c r="A27" s="25" t="str">
        <f t="shared" si="0"/>
        <v> ORI 126 </v>
      </c>
      <c r="B27" s="16" t="str">
        <f t="shared" si="1"/>
        <v>I</v>
      </c>
      <c r="C27" s="25">
        <f t="shared" si="2"/>
        <v>41130.43</v>
      </c>
      <c r="D27" t="str">
        <f t="shared" si="3"/>
        <v>vis</v>
      </c>
      <c r="E27">
        <f>VLOOKUP(C27,Active!C$21:E$967,3,FALSE)</f>
        <v>7956.9981126345456</v>
      </c>
      <c r="F27" s="16" t="s">
        <v>229</v>
      </c>
      <c r="G27" t="str">
        <f t="shared" si="4"/>
        <v>41130.430</v>
      </c>
      <c r="H27" s="25">
        <f t="shared" si="5"/>
        <v>7957</v>
      </c>
      <c r="I27" s="71" t="s">
        <v>288</v>
      </c>
      <c r="J27" s="72" t="s">
        <v>289</v>
      </c>
      <c r="K27" s="71">
        <v>7957</v>
      </c>
      <c r="L27" s="71" t="s">
        <v>269</v>
      </c>
      <c r="M27" s="72" t="s">
        <v>233</v>
      </c>
      <c r="N27" s="72"/>
      <c r="O27" s="73" t="s">
        <v>234</v>
      </c>
      <c r="P27" s="73" t="s">
        <v>290</v>
      </c>
    </row>
    <row r="28" spans="1:16" ht="12.75" customHeight="1" x14ac:dyDescent="0.2">
      <c r="A28" s="25" t="str">
        <f t="shared" si="0"/>
        <v> ORI 126 </v>
      </c>
      <c r="B28" s="16" t="str">
        <f t="shared" si="1"/>
        <v>I</v>
      </c>
      <c r="C28" s="25">
        <f t="shared" si="2"/>
        <v>41137.459000000003</v>
      </c>
      <c r="D28" t="str">
        <f t="shared" si="3"/>
        <v>vis</v>
      </c>
      <c r="E28">
        <f>VLOOKUP(C28,Active!C$21:E$967,3,FALSE)</f>
        <v>7964.9915400334676</v>
      </c>
      <c r="F28" s="16" t="str">
        <f>LEFT(M28,1)</f>
        <v>V</v>
      </c>
      <c r="G28" t="str">
        <f t="shared" si="4"/>
        <v>41137.459</v>
      </c>
      <c r="H28" s="25">
        <f t="shared" si="5"/>
        <v>7965</v>
      </c>
      <c r="I28" s="71" t="s">
        <v>291</v>
      </c>
      <c r="J28" s="72" t="s">
        <v>292</v>
      </c>
      <c r="K28" s="71">
        <v>7965</v>
      </c>
      <c r="L28" s="71" t="s">
        <v>262</v>
      </c>
      <c r="M28" s="72" t="s">
        <v>233</v>
      </c>
      <c r="N28" s="72"/>
      <c r="O28" s="73" t="s">
        <v>293</v>
      </c>
      <c r="P28" s="73" t="s">
        <v>290</v>
      </c>
    </row>
    <row r="29" spans="1:16" ht="12.75" customHeight="1" x14ac:dyDescent="0.2">
      <c r="A29" s="25" t="str">
        <f t="shared" si="0"/>
        <v> ORI 126 </v>
      </c>
      <c r="B29" s="16" t="str">
        <f t="shared" si="1"/>
        <v>I</v>
      </c>
      <c r="C29" s="25">
        <f t="shared" si="2"/>
        <v>41159.444000000003</v>
      </c>
      <c r="D29" t="str">
        <f t="shared" si="3"/>
        <v>vis</v>
      </c>
      <c r="E29">
        <f>VLOOKUP(C29,Active!C$21:E$967,3,FALSE)</f>
        <v>7989.9930340390511</v>
      </c>
      <c r="F29" s="16" t="str">
        <f>LEFT(M29,1)</f>
        <v>V</v>
      </c>
      <c r="G29" t="str">
        <f t="shared" si="4"/>
        <v>41159.444</v>
      </c>
      <c r="H29" s="25">
        <f t="shared" si="5"/>
        <v>7990</v>
      </c>
      <c r="I29" s="71" t="s">
        <v>294</v>
      </c>
      <c r="J29" s="72" t="s">
        <v>295</v>
      </c>
      <c r="K29" s="71">
        <v>7990</v>
      </c>
      <c r="L29" s="71" t="s">
        <v>238</v>
      </c>
      <c r="M29" s="72" t="s">
        <v>233</v>
      </c>
      <c r="N29" s="72"/>
      <c r="O29" s="73" t="s">
        <v>293</v>
      </c>
      <c r="P29" s="73" t="s">
        <v>290</v>
      </c>
    </row>
    <row r="30" spans="1:16" ht="12.75" customHeight="1" x14ac:dyDescent="0.2">
      <c r="A30" s="25" t="str">
        <f t="shared" si="0"/>
        <v> ORI 126 </v>
      </c>
      <c r="B30" s="16" t="str">
        <f t="shared" si="1"/>
        <v>I</v>
      </c>
      <c r="C30" s="25">
        <f t="shared" si="2"/>
        <v>41159.449000000001</v>
      </c>
      <c r="D30" t="str">
        <f t="shared" si="3"/>
        <v>vis</v>
      </c>
      <c r="E30">
        <f>VLOOKUP(C30,Active!C$21:E$967,3,FALSE)</f>
        <v>7989.9987200736186</v>
      </c>
      <c r="F30" s="16" t="str">
        <f>LEFT(M30,1)</f>
        <v>V</v>
      </c>
      <c r="G30" t="str">
        <f t="shared" si="4"/>
        <v>41159.449</v>
      </c>
      <c r="H30" s="25">
        <f t="shared" si="5"/>
        <v>7990</v>
      </c>
      <c r="I30" s="71" t="s">
        <v>296</v>
      </c>
      <c r="J30" s="72" t="s">
        <v>297</v>
      </c>
      <c r="K30" s="71">
        <v>7990</v>
      </c>
      <c r="L30" s="71" t="s">
        <v>232</v>
      </c>
      <c r="M30" s="72" t="s">
        <v>233</v>
      </c>
      <c r="N30" s="72"/>
      <c r="O30" s="73" t="s">
        <v>298</v>
      </c>
      <c r="P30" s="73" t="s">
        <v>290</v>
      </c>
    </row>
    <row r="31" spans="1:16" ht="12.75" customHeight="1" x14ac:dyDescent="0.2">
      <c r="A31" s="25" t="str">
        <f t="shared" si="0"/>
        <v> ORI 126 </v>
      </c>
      <c r="B31" s="16" t="str">
        <f t="shared" si="1"/>
        <v>I</v>
      </c>
      <c r="C31" s="25">
        <f t="shared" si="2"/>
        <v>41181.43</v>
      </c>
      <c r="D31" t="str">
        <f t="shared" si="3"/>
        <v>vis</v>
      </c>
      <c r="E31">
        <f>VLOOKUP(C31,Active!C$21:E$967,3,FALSE)</f>
        <v>8014.9956652515457</v>
      </c>
      <c r="F31" s="16" t="str">
        <f>LEFT(M31,1)</f>
        <v>V</v>
      </c>
      <c r="G31" t="str">
        <f t="shared" si="4"/>
        <v>41181.430</v>
      </c>
      <c r="H31" s="25">
        <f t="shared" si="5"/>
        <v>8015</v>
      </c>
      <c r="I31" s="71" t="s">
        <v>299</v>
      </c>
      <c r="J31" s="72" t="s">
        <v>300</v>
      </c>
      <c r="K31" s="71">
        <v>8015</v>
      </c>
      <c r="L31" s="71" t="s">
        <v>245</v>
      </c>
      <c r="M31" s="72" t="s">
        <v>233</v>
      </c>
      <c r="N31" s="72"/>
      <c r="O31" s="73" t="s">
        <v>298</v>
      </c>
      <c r="P31" s="73" t="s">
        <v>290</v>
      </c>
    </row>
    <row r="32" spans="1:16" ht="12.75" customHeight="1" x14ac:dyDescent="0.2">
      <c r="A32" s="25" t="str">
        <f t="shared" si="0"/>
        <v> BBS 2 </v>
      </c>
      <c r="B32" s="16" t="str">
        <f t="shared" si="1"/>
        <v>I</v>
      </c>
      <c r="C32" s="25">
        <f t="shared" si="2"/>
        <v>41391.599999999999</v>
      </c>
      <c r="D32" t="str">
        <f t="shared" si="3"/>
        <v>vis</v>
      </c>
      <c r="E32">
        <f>VLOOKUP(C32,Active!C$21:E$967,3,FALSE)</f>
        <v>8254.0024423792875</v>
      </c>
      <c r="F32" s="16" t="str">
        <f>LEFT(M32,1)</f>
        <v>V</v>
      </c>
      <c r="G32" t="str">
        <f t="shared" si="4"/>
        <v>41391.600</v>
      </c>
      <c r="H32" s="25">
        <f t="shared" si="5"/>
        <v>8254</v>
      </c>
      <c r="I32" s="71" t="s">
        <v>301</v>
      </c>
      <c r="J32" s="72" t="s">
        <v>302</v>
      </c>
      <c r="K32" s="71">
        <v>8254</v>
      </c>
      <c r="L32" s="71" t="s">
        <v>303</v>
      </c>
      <c r="M32" s="72" t="s">
        <v>233</v>
      </c>
      <c r="N32" s="72"/>
      <c r="O32" s="73" t="s">
        <v>234</v>
      </c>
      <c r="P32" s="73" t="s">
        <v>304</v>
      </c>
    </row>
    <row r="33" spans="1:16" ht="12.75" customHeight="1" x14ac:dyDescent="0.2">
      <c r="A33" s="25" t="str">
        <f t="shared" si="0"/>
        <v> BBS 3 </v>
      </c>
      <c r="B33" s="16" t="str">
        <f t="shared" si="1"/>
        <v>I</v>
      </c>
      <c r="C33" s="25">
        <f t="shared" si="2"/>
        <v>41487.438000000002</v>
      </c>
      <c r="D33" t="str">
        <f t="shared" si="3"/>
        <v>vis</v>
      </c>
      <c r="E33">
        <f>VLOOKUP(C33,Active!C$21:E$967,3,FALSE)</f>
        <v>8362.9900786088619</v>
      </c>
      <c r="F33" s="16" t="s">
        <v>229</v>
      </c>
      <c r="G33" t="str">
        <f t="shared" si="4"/>
        <v>41487.438</v>
      </c>
      <c r="H33" s="25">
        <f t="shared" si="5"/>
        <v>8363</v>
      </c>
      <c r="I33" s="71" t="s">
        <v>305</v>
      </c>
      <c r="J33" s="72" t="s">
        <v>306</v>
      </c>
      <c r="K33" s="71">
        <v>8363</v>
      </c>
      <c r="L33" s="71" t="s">
        <v>307</v>
      </c>
      <c r="M33" s="72" t="s">
        <v>233</v>
      </c>
      <c r="N33" s="72"/>
      <c r="O33" s="73" t="s">
        <v>234</v>
      </c>
      <c r="P33" s="73" t="s">
        <v>308</v>
      </c>
    </row>
    <row r="34" spans="1:16" ht="12.75" customHeight="1" x14ac:dyDescent="0.2">
      <c r="A34" s="25" t="str">
        <f t="shared" si="0"/>
        <v> BBS 5 </v>
      </c>
      <c r="B34" s="16" t="str">
        <f t="shared" si="1"/>
        <v>I</v>
      </c>
      <c r="C34" s="25">
        <f t="shared" si="2"/>
        <v>41531.415999999997</v>
      </c>
      <c r="D34" t="str">
        <f t="shared" si="3"/>
        <v>vis</v>
      </c>
      <c r="E34">
        <f>VLOOKUP(C34,Active!C$21:E$967,3,FALSE)</f>
        <v>8413.0021642753345</v>
      </c>
      <c r="F34" s="16" t="s">
        <v>229</v>
      </c>
      <c r="G34" t="str">
        <f t="shared" si="4"/>
        <v>41531.416</v>
      </c>
      <c r="H34" s="25">
        <f t="shared" si="5"/>
        <v>8413</v>
      </c>
      <c r="I34" s="71" t="s">
        <v>309</v>
      </c>
      <c r="J34" s="72" t="s">
        <v>310</v>
      </c>
      <c r="K34" s="71">
        <v>8413</v>
      </c>
      <c r="L34" s="71" t="s">
        <v>303</v>
      </c>
      <c r="M34" s="72" t="s">
        <v>233</v>
      </c>
      <c r="N34" s="72"/>
      <c r="O34" s="73" t="s">
        <v>234</v>
      </c>
      <c r="P34" s="73" t="s">
        <v>311</v>
      </c>
    </row>
    <row r="35" spans="1:16" ht="12.75" customHeight="1" x14ac:dyDescent="0.2">
      <c r="A35" s="25" t="str">
        <f t="shared" si="0"/>
        <v> BBS 6 </v>
      </c>
      <c r="B35" s="16" t="str">
        <f t="shared" si="1"/>
        <v>I</v>
      </c>
      <c r="C35" s="25">
        <f t="shared" si="2"/>
        <v>41627.26</v>
      </c>
      <c r="D35" t="str">
        <f t="shared" si="3"/>
        <v>vis</v>
      </c>
      <c r="E35">
        <f>VLOOKUP(C35,Active!C$21:E$967,3,FALSE)</f>
        <v>8521.9966237463941</v>
      </c>
      <c r="F35" s="16" t="s">
        <v>229</v>
      </c>
      <c r="G35" t="str">
        <f t="shared" si="4"/>
        <v>41627.260</v>
      </c>
      <c r="H35" s="25">
        <f t="shared" si="5"/>
        <v>8522</v>
      </c>
      <c r="I35" s="71" t="s">
        <v>312</v>
      </c>
      <c r="J35" s="72" t="s">
        <v>313</v>
      </c>
      <c r="K35" s="71">
        <v>8522</v>
      </c>
      <c r="L35" s="71" t="s">
        <v>242</v>
      </c>
      <c r="M35" s="72" t="s">
        <v>233</v>
      </c>
      <c r="N35" s="72"/>
      <c r="O35" s="73" t="s">
        <v>234</v>
      </c>
      <c r="P35" s="73" t="s">
        <v>314</v>
      </c>
    </row>
    <row r="36" spans="1:16" ht="12.75" customHeight="1" x14ac:dyDescent="0.2">
      <c r="A36" s="25" t="str">
        <f t="shared" si="0"/>
        <v> BBS 9 </v>
      </c>
      <c r="B36" s="16" t="str">
        <f t="shared" si="1"/>
        <v>I</v>
      </c>
      <c r="C36" s="25">
        <f t="shared" si="2"/>
        <v>41777.631000000001</v>
      </c>
      <c r="D36" t="str">
        <f t="shared" si="3"/>
        <v>vis</v>
      </c>
      <c r="E36">
        <f>VLOOKUP(C36,Active!C$21:E$967,3,FALSE)</f>
        <v>8692.9995646203333</v>
      </c>
      <c r="F36" s="16" t="s">
        <v>229</v>
      </c>
      <c r="G36" t="str">
        <f t="shared" si="4"/>
        <v>41777.631</v>
      </c>
      <c r="H36" s="25">
        <f t="shared" si="5"/>
        <v>8693</v>
      </c>
      <c r="I36" s="71" t="s">
        <v>315</v>
      </c>
      <c r="J36" s="72" t="s">
        <v>316</v>
      </c>
      <c r="K36" s="71">
        <v>8693</v>
      </c>
      <c r="L36" s="71" t="s">
        <v>279</v>
      </c>
      <c r="M36" s="72" t="s">
        <v>233</v>
      </c>
      <c r="N36" s="72"/>
      <c r="O36" s="73" t="s">
        <v>234</v>
      </c>
      <c r="P36" s="73" t="s">
        <v>317</v>
      </c>
    </row>
    <row r="37" spans="1:16" ht="12.75" customHeight="1" x14ac:dyDescent="0.2">
      <c r="A37" s="25" t="str">
        <f t="shared" si="0"/>
        <v> BBS 9 </v>
      </c>
      <c r="B37" s="16" t="str">
        <f t="shared" si="1"/>
        <v>I</v>
      </c>
      <c r="C37" s="25">
        <f t="shared" si="2"/>
        <v>41778.502999999997</v>
      </c>
      <c r="D37" t="str">
        <f t="shared" si="3"/>
        <v>vis</v>
      </c>
      <c r="E37">
        <f>VLOOKUP(C37,Active!C$21:E$967,3,FALSE)</f>
        <v>8693.991209049389</v>
      </c>
      <c r="F37" s="16" t="s">
        <v>229</v>
      </c>
      <c r="G37" t="str">
        <f t="shared" si="4"/>
        <v>41778.503</v>
      </c>
      <c r="H37" s="25">
        <f t="shared" si="5"/>
        <v>8694</v>
      </c>
      <c r="I37" s="71" t="s">
        <v>318</v>
      </c>
      <c r="J37" s="72" t="s">
        <v>319</v>
      </c>
      <c r="K37" s="71">
        <v>8694</v>
      </c>
      <c r="L37" s="71" t="s">
        <v>320</v>
      </c>
      <c r="M37" s="72" t="s">
        <v>233</v>
      </c>
      <c r="N37" s="72"/>
      <c r="O37" s="73" t="s">
        <v>234</v>
      </c>
      <c r="P37" s="73" t="s">
        <v>317</v>
      </c>
    </row>
    <row r="38" spans="1:16" ht="12.75" customHeight="1" x14ac:dyDescent="0.2">
      <c r="A38" s="25" t="str">
        <f t="shared" si="0"/>
        <v> BBS 9 </v>
      </c>
      <c r="B38" s="16" t="str">
        <f t="shared" si="1"/>
        <v>I</v>
      </c>
      <c r="C38" s="25">
        <f t="shared" si="2"/>
        <v>41799.618999999999</v>
      </c>
      <c r="D38" t="str">
        <f t="shared" si="3"/>
        <v>vis</v>
      </c>
      <c r="E38">
        <f>VLOOKUP(C38,Active!C$21:E$967,3,FALSE)</f>
        <v>8718.0044702466566</v>
      </c>
      <c r="F38" s="16" t="s">
        <v>229</v>
      </c>
      <c r="G38" t="str">
        <f t="shared" si="4"/>
        <v>41799.619</v>
      </c>
      <c r="H38" s="25">
        <f t="shared" si="5"/>
        <v>8718</v>
      </c>
      <c r="I38" s="71" t="s">
        <v>321</v>
      </c>
      <c r="J38" s="72" t="s">
        <v>322</v>
      </c>
      <c r="K38" s="71">
        <v>8718</v>
      </c>
      <c r="L38" s="71" t="s">
        <v>323</v>
      </c>
      <c r="M38" s="72" t="s">
        <v>233</v>
      </c>
      <c r="N38" s="72"/>
      <c r="O38" s="73" t="s">
        <v>234</v>
      </c>
      <c r="P38" s="73" t="s">
        <v>317</v>
      </c>
    </row>
    <row r="39" spans="1:16" ht="12.75" customHeight="1" x14ac:dyDescent="0.2">
      <c r="A39" s="25" t="str">
        <f t="shared" si="0"/>
        <v> BBS 9 </v>
      </c>
      <c r="B39" s="16" t="str">
        <f t="shared" si="1"/>
        <v>I</v>
      </c>
      <c r="C39" s="25">
        <f t="shared" si="2"/>
        <v>41815.440999999999</v>
      </c>
      <c r="D39" t="str">
        <f t="shared" si="3"/>
        <v>vis</v>
      </c>
      <c r="E39">
        <f>VLOOKUP(C39,Active!C$21:E$967,3,FALSE)</f>
        <v>8735.9973580408951</v>
      </c>
      <c r="F39" s="16" t="s">
        <v>229</v>
      </c>
      <c r="G39" t="str">
        <f t="shared" si="4"/>
        <v>41815.441</v>
      </c>
      <c r="H39" s="25">
        <f t="shared" si="5"/>
        <v>8736</v>
      </c>
      <c r="I39" s="71" t="s">
        <v>324</v>
      </c>
      <c r="J39" s="72" t="s">
        <v>325</v>
      </c>
      <c r="K39" s="71">
        <v>8736</v>
      </c>
      <c r="L39" s="71" t="s">
        <v>269</v>
      </c>
      <c r="M39" s="72" t="s">
        <v>233</v>
      </c>
      <c r="N39" s="72"/>
      <c r="O39" s="73" t="s">
        <v>293</v>
      </c>
      <c r="P39" s="73" t="s">
        <v>317</v>
      </c>
    </row>
    <row r="40" spans="1:16" ht="12.75" customHeight="1" x14ac:dyDescent="0.2">
      <c r="A40" s="25" t="str">
        <f t="shared" si="0"/>
        <v> BBS 10 </v>
      </c>
      <c r="B40" s="16" t="str">
        <f t="shared" si="1"/>
        <v>I</v>
      </c>
      <c r="C40" s="25">
        <f t="shared" si="2"/>
        <v>41837.427000000003</v>
      </c>
      <c r="D40" t="str">
        <f t="shared" si="3"/>
        <v>vis</v>
      </c>
      <c r="E40">
        <f>VLOOKUP(C40,Active!C$21:E$967,3,FALSE)</f>
        <v>8760.9999892533979</v>
      </c>
      <c r="F40" s="16" t="s">
        <v>229</v>
      </c>
      <c r="G40" t="str">
        <f t="shared" si="4"/>
        <v>41837.427</v>
      </c>
      <c r="H40" s="25">
        <f t="shared" si="5"/>
        <v>8761</v>
      </c>
      <c r="I40" s="71" t="s">
        <v>326</v>
      </c>
      <c r="J40" s="72" t="s">
        <v>327</v>
      </c>
      <c r="K40" s="71">
        <v>8761</v>
      </c>
      <c r="L40" s="71" t="s">
        <v>279</v>
      </c>
      <c r="M40" s="72" t="s">
        <v>233</v>
      </c>
      <c r="N40" s="72"/>
      <c r="O40" s="73" t="s">
        <v>234</v>
      </c>
      <c r="P40" s="73" t="s">
        <v>328</v>
      </c>
    </row>
    <row r="41" spans="1:16" ht="12.75" customHeight="1" x14ac:dyDescent="0.2">
      <c r="A41" s="25" t="str">
        <f t="shared" si="0"/>
        <v> BBS 10 </v>
      </c>
      <c r="B41" s="16" t="str">
        <f t="shared" si="1"/>
        <v>I</v>
      </c>
      <c r="C41" s="25">
        <f t="shared" si="2"/>
        <v>41859.408000000003</v>
      </c>
      <c r="D41" t="str">
        <f t="shared" si="3"/>
        <v>vis</v>
      </c>
      <c r="E41">
        <f>VLOOKUP(C41,Active!C$21:E$967,3,FALSE)</f>
        <v>8785.9969344313249</v>
      </c>
      <c r="F41" s="16" t="s">
        <v>229</v>
      </c>
      <c r="G41" t="str">
        <f t="shared" si="4"/>
        <v>41859.408</v>
      </c>
      <c r="H41" s="25">
        <f t="shared" si="5"/>
        <v>8786</v>
      </c>
      <c r="I41" s="71" t="s">
        <v>329</v>
      </c>
      <c r="J41" s="72" t="s">
        <v>330</v>
      </c>
      <c r="K41" s="71">
        <v>8786</v>
      </c>
      <c r="L41" s="71" t="s">
        <v>242</v>
      </c>
      <c r="M41" s="72" t="s">
        <v>233</v>
      </c>
      <c r="N41" s="72"/>
      <c r="O41" s="73" t="s">
        <v>234</v>
      </c>
      <c r="P41" s="73" t="s">
        <v>328</v>
      </c>
    </row>
    <row r="42" spans="1:16" ht="12.75" customHeight="1" x14ac:dyDescent="0.2">
      <c r="A42" s="25" t="str">
        <f t="shared" si="0"/>
        <v> BBS 10 </v>
      </c>
      <c r="B42" s="16" t="str">
        <f t="shared" si="1"/>
        <v>I</v>
      </c>
      <c r="C42" s="25">
        <f t="shared" si="2"/>
        <v>41895.463000000003</v>
      </c>
      <c r="D42" t="str">
        <f t="shared" si="3"/>
        <v>vis</v>
      </c>
      <c r="E42">
        <f>VLOOKUP(C42,Active!C$21:E$967,3,FALSE)</f>
        <v>8826.9989297177162</v>
      </c>
      <c r="F42" s="16" t="s">
        <v>229</v>
      </c>
      <c r="G42" t="str">
        <f t="shared" si="4"/>
        <v>41895.463</v>
      </c>
      <c r="H42" s="25">
        <f t="shared" si="5"/>
        <v>8827</v>
      </c>
      <c r="I42" s="71" t="s">
        <v>331</v>
      </c>
      <c r="J42" s="72" t="s">
        <v>332</v>
      </c>
      <c r="K42" s="71">
        <v>8827</v>
      </c>
      <c r="L42" s="71" t="s">
        <v>232</v>
      </c>
      <c r="M42" s="72" t="s">
        <v>233</v>
      </c>
      <c r="N42" s="72"/>
      <c r="O42" s="73" t="s">
        <v>293</v>
      </c>
      <c r="P42" s="73" t="s">
        <v>328</v>
      </c>
    </row>
    <row r="43" spans="1:16" ht="12.75" customHeight="1" x14ac:dyDescent="0.2">
      <c r="A43" s="25" t="str">
        <f t="shared" si="0"/>
        <v> BBS 11 </v>
      </c>
      <c r="B43" s="16" t="str">
        <f t="shared" si="1"/>
        <v>I</v>
      </c>
      <c r="C43" s="25">
        <f t="shared" si="2"/>
        <v>41903.370999999999</v>
      </c>
      <c r="D43" t="str">
        <f t="shared" si="3"/>
        <v>vis</v>
      </c>
      <c r="E43">
        <f>VLOOKUP(C43,Active!C$21:E$967,3,FALSE)</f>
        <v>8835.9919619940883</v>
      </c>
      <c r="F43" s="16" t="s">
        <v>229</v>
      </c>
      <c r="G43" t="str">
        <f t="shared" si="4"/>
        <v>41903.371</v>
      </c>
      <c r="H43" s="25">
        <f t="shared" si="5"/>
        <v>8836</v>
      </c>
      <c r="I43" s="71" t="s">
        <v>333</v>
      </c>
      <c r="J43" s="72" t="s">
        <v>334</v>
      </c>
      <c r="K43" s="71">
        <v>8836</v>
      </c>
      <c r="L43" s="71" t="s">
        <v>262</v>
      </c>
      <c r="M43" s="72" t="s">
        <v>233</v>
      </c>
      <c r="N43" s="72"/>
      <c r="O43" s="73" t="s">
        <v>234</v>
      </c>
      <c r="P43" s="73" t="s">
        <v>335</v>
      </c>
    </row>
    <row r="44" spans="1:16" ht="12.75" customHeight="1" x14ac:dyDescent="0.2">
      <c r="A44" s="25" t="str">
        <f t="shared" si="0"/>
        <v> BBS 14 </v>
      </c>
      <c r="B44" s="16" t="str">
        <f t="shared" si="1"/>
        <v>I</v>
      </c>
      <c r="C44" s="25">
        <f t="shared" si="2"/>
        <v>42127.607000000004</v>
      </c>
      <c r="D44" t="str">
        <f t="shared" si="3"/>
        <v>vis</v>
      </c>
      <c r="E44">
        <f>VLOOKUP(C44,Active!C$21:E$967,3,FALSE)</f>
        <v>9090.9946915749897</v>
      </c>
      <c r="F44" s="16" t="s">
        <v>229</v>
      </c>
      <c r="G44" t="str">
        <f t="shared" si="4"/>
        <v>42127.607</v>
      </c>
      <c r="H44" s="25">
        <f t="shared" si="5"/>
        <v>9091</v>
      </c>
      <c r="I44" s="71" t="s">
        <v>336</v>
      </c>
      <c r="J44" s="72" t="s">
        <v>337</v>
      </c>
      <c r="K44" s="71">
        <v>9091</v>
      </c>
      <c r="L44" s="71" t="s">
        <v>338</v>
      </c>
      <c r="M44" s="72" t="s">
        <v>233</v>
      </c>
      <c r="N44" s="72"/>
      <c r="O44" s="73" t="s">
        <v>234</v>
      </c>
      <c r="P44" s="73" t="s">
        <v>339</v>
      </c>
    </row>
    <row r="45" spans="1:16" ht="12.75" customHeight="1" x14ac:dyDescent="0.2">
      <c r="A45" s="25" t="str">
        <f t="shared" si="0"/>
        <v> BBS 14 </v>
      </c>
      <c r="B45" s="16" t="str">
        <f t="shared" si="1"/>
        <v>I</v>
      </c>
      <c r="C45" s="25">
        <f t="shared" si="2"/>
        <v>42134.644</v>
      </c>
      <c r="D45" t="str">
        <f t="shared" si="3"/>
        <v>vis</v>
      </c>
      <c r="E45">
        <f>VLOOKUP(C45,Active!C$21:E$967,3,FALSE)</f>
        <v>9098.9972166292173</v>
      </c>
      <c r="F45" s="16" t="s">
        <v>229</v>
      </c>
      <c r="G45" t="str">
        <f t="shared" si="4"/>
        <v>42134.644</v>
      </c>
      <c r="H45" s="25">
        <f t="shared" si="5"/>
        <v>9099</v>
      </c>
      <c r="I45" s="71" t="s">
        <v>340</v>
      </c>
      <c r="J45" s="72" t="s">
        <v>341</v>
      </c>
      <c r="K45" s="71">
        <v>9099</v>
      </c>
      <c r="L45" s="71" t="s">
        <v>269</v>
      </c>
      <c r="M45" s="72" t="s">
        <v>233</v>
      </c>
      <c r="N45" s="72"/>
      <c r="O45" s="73" t="s">
        <v>234</v>
      </c>
      <c r="P45" s="73" t="s">
        <v>339</v>
      </c>
    </row>
    <row r="46" spans="1:16" ht="12.75" customHeight="1" x14ac:dyDescent="0.2">
      <c r="A46" s="25" t="str">
        <f t="shared" si="0"/>
        <v> BBS 15 </v>
      </c>
      <c r="B46" s="16" t="str">
        <f t="shared" si="1"/>
        <v>I</v>
      </c>
      <c r="C46" s="25">
        <f t="shared" si="2"/>
        <v>42156.627</v>
      </c>
      <c r="D46" t="str">
        <f t="shared" si="3"/>
        <v>vis</v>
      </c>
      <c r="E46">
        <f>VLOOKUP(C46,Active!C$21:E$967,3,FALSE)</f>
        <v>9123.9964362209721</v>
      </c>
      <c r="F46" s="16" t="s">
        <v>229</v>
      </c>
      <c r="G46" t="str">
        <f t="shared" si="4"/>
        <v>42156.627</v>
      </c>
      <c r="H46" s="25">
        <f t="shared" si="5"/>
        <v>9124</v>
      </c>
      <c r="I46" s="71" t="s">
        <v>342</v>
      </c>
      <c r="J46" s="72" t="s">
        <v>343</v>
      </c>
      <c r="K46" s="71">
        <v>9124</v>
      </c>
      <c r="L46" s="71" t="s">
        <v>242</v>
      </c>
      <c r="M46" s="72" t="s">
        <v>233</v>
      </c>
      <c r="N46" s="72"/>
      <c r="O46" s="73" t="s">
        <v>234</v>
      </c>
      <c r="P46" s="73" t="s">
        <v>344</v>
      </c>
    </row>
    <row r="47" spans="1:16" ht="12.75" customHeight="1" x14ac:dyDescent="0.2">
      <c r="A47" s="25" t="str">
        <f t="shared" si="0"/>
        <v> BBS 15 </v>
      </c>
      <c r="B47" s="16" t="str">
        <f t="shared" si="1"/>
        <v>I</v>
      </c>
      <c r="C47" s="25">
        <f t="shared" si="2"/>
        <v>42157.506000000001</v>
      </c>
      <c r="D47" t="str">
        <f t="shared" si="3"/>
        <v>vis</v>
      </c>
      <c r="E47">
        <f>VLOOKUP(C47,Active!C$21:E$967,3,FALSE)</f>
        <v>9124.9960410984313</v>
      </c>
      <c r="F47" s="16" t="s">
        <v>229</v>
      </c>
      <c r="G47" t="str">
        <f t="shared" si="4"/>
        <v>42157.506</v>
      </c>
      <c r="H47" s="25">
        <f t="shared" si="5"/>
        <v>9125</v>
      </c>
      <c r="I47" s="71" t="s">
        <v>345</v>
      </c>
      <c r="J47" s="72" t="s">
        <v>346</v>
      </c>
      <c r="K47" s="71">
        <v>9125</v>
      </c>
      <c r="L47" s="71" t="s">
        <v>242</v>
      </c>
      <c r="M47" s="72" t="s">
        <v>233</v>
      </c>
      <c r="N47" s="72"/>
      <c r="O47" s="73" t="s">
        <v>298</v>
      </c>
      <c r="P47" s="73" t="s">
        <v>344</v>
      </c>
    </row>
    <row r="48" spans="1:16" ht="12.75" customHeight="1" x14ac:dyDescent="0.2">
      <c r="A48" s="25" t="str">
        <f t="shared" si="0"/>
        <v> BBS 15 </v>
      </c>
      <c r="B48" s="16" t="str">
        <f t="shared" si="1"/>
        <v>I</v>
      </c>
      <c r="C48" s="25">
        <f t="shared" si="2"/>
        <v>42179.504999999997</v>
      </c>
      <c r="D48" t="str">
        <f t="shared" si="3"/>
        <v>vis</v>
      </c>
      <c r="E48">
        <f>VLOOKUP(C48,Active!C$21:E$967,3,FALSE)</f>
        <v>9150.0134560008082</v>
      </c>
      <c r="F48" s="16" t="s">
        <v>229</v>
      </c>
      <c r="G48" t="str">
        <f t="shared" si="4"/>
        <v>42179.505</v>
      </c>
      <c r="H48" s="25">
        <f t="shared" si="5"/>
        <v>9150</v>
      </c>
      <c r="I48" s="71" t="s">
        <v>347</v>
      </c>
      <c r="J48" s="72" t="s">
        <v>348</v>
      </c>
      <c r="K48" s="71">
        <v>9150</v>
      </c>
      <c r="L48" s="71" t="s">
        <v>349</v>
      </c>
      <c r="M48" s="72" t="s">
        <v>233</v>
      </c>
      <c r="N48" s="72"/>
      <c r="O48" s="73" t="s">
        <v>234</v>
      </c>
      <c r="P48" s="73" t="s">
        <v>344</v>
      </c>
    </row>
    <row r="49" spans="1:16" ht="12.75" customHeight="1" x14ac:dyDescent="0.2">
      <c r="A49" s="25" t="str">
        <f t="shared" si="0"/>
        <v> BBS 16 </v>
      </c>
      <c r="B49" s="16" t="str">
        <f t="shared" si="1"/>
        <v>I</v>
      </c>
      <c r="C49" s="25">
        <f t="shared" si="2"/>
        <v>42201.476999999999</v>
      </c>
      <c r="D49" t="str">
        <f t="shared" si="3"/>
        <v>vis</v>
      </c>
      <c r="E49">
        <f>VLOOKUP(C49,Active!C$21:E$967,3,FALSE)</f>
        <v>9175.0001663165094</v>
      </c>
      <c r="F49" s="16" t="s">
        <v>229</v>
      </c>
      <c r="G49" t="str">
        <f t="shared" si="4"/>
        <v>42201.477</v>
      </c>
      <c r="H49" s="25">
        <f t="shared" si="5"/>
        <v>9175</v>
      </c>
      <c r="I49" s="71" t="s">
        <v>350</v>
      </c>
      <c r="J49" s="72" t="s">
        <v>351</v>
      </c>
      <c r="K49" s="71">
        <v>9175</v>
      </c>
      <c r="L49" s="71" t="s">
        <v>352</v>
      </c>
      <c r="M49" s="72" t="s">
        <v>233</v>
      </c>
      <c r="N49" s="72"/>
      <c r="O49" s="73" t="s">
        <v>293</v>
      </c>
      <c r="P49" s="73" t="s">
        <v>353</v>
      </c>
    </row>
    <row r="50" spans="1:16" ht="12.75" customHeight="1" x14ac:dyDescent="0.2">
      <c r="A50" s="25" t="str">
        <f t="shared" si="0"/>
        <v> BBS 16 </v>
      </c>
      <c r="B50" s="16" t="str">
        <f t="shared" si="1"/>
        <v>I</v>
      </c>
      <c r="C50" s="25">
        <f t="shared" si="2"/>
        <v>42223.457999999999</v>
      </c>
      <c r="D50" t="str">
        <f t="shared" si="3"/>
        <v>vis</v>
      </c>
      <c r="E50">
        <f>VLOOKUP(C50,Active!C$21:E$967,3,FALSE)</f>
        <v>9199.9971114944365</v>
      </c>
      <c r="F50" s="16" t="s">
        <v>229</v>
      </c>
      <c r="G50" t="str">
        <f t="shared" si="4"/>
        <v>42223.458</v>
      </c>
      <c r="H50" s="25">
        <f t="shared" si="5"/>
        <v>9200</v>
      </c>
      <c r="I50" s="71" t="s">
        <v>354</v>
      </c>
      <c r="J50" s="72" t="s">
        <v>355</v>
      </c>
      <c r="K50" s="71">
        <v>9200</v>
      </c>
      <c r="L50" s="71" t="s">
        <v>242</v>
      </c>
      <c r="M50" s="72" t="s">
        <v>233</v>
      </c>
      <c r="N50" s="72"/>
      <c r="O50" s="73" t="s">
        <v>298</v>
      </c>
      <c r="P50" s="73" t="s">
        <v>353</v>
      </c>
    </row>
    <row r="51" spans="1:16" ht="12.75" customHeight="1" x14ac:dyDescent="0.2">
      <c r="A51" s="25" t="str">
        <f t="shared" si="0"/>
        <v> BBS 17 </v>
      </c>
      <c r="B51" s="16" t="str">
        <f t="shared" si="1"/>
        <v>I</v>
      </c>
      <c r="C51" s="25">
        <f t="shared" si="2"/>
        <v>42267.423999999999</v>
      </c>
      <c r="D51" t="str">
        <f t="shared" si="3"/>
        <v>vis</v>
      </c>
      <c r="E51">
        <f>VLOOKUP(C51,Active!C$21:E$967,3,FALSE)</f>
        <v>9249.9955506779479</v>
      </c>
      <c r="F51" s="16" t="s">
        <v>229</v>
      </c>
      <c r="G51" t="str">
        <f t="shared" si="4"/>
        <v>42267.424</v>
      </c>
      <c r="H51" s="25">
        <f t="shared" si="5"/>
        <v>9250</v>
      </c>
      <c r="I51" s="71" t="s">
        <v>356</v>
      </c>
      <c r="J51" s="72" t="s">
        <v>357</v>
      </c>
      <c r="K51" s="71">
        <v>9250</v>
      </c>
      <c r="L51" s="71" t="s">
        <v>245</v>
      </c>
      <c r="M51" s="72" t="s">
        <v>233</v>
      </c>
      <c r="N51" s="72"/>
      <c r="O51" s="73" t="s">
        <v>234</v>
      </c>
      <c r="P51" s="73" t="s">
        <v>358</v>
      </c>
    </row>
    <row r="52" spans="1:16" ht="12.75" customHeight="1" x14ac:dyDescent="0.2">
      <c r="A52" s="25" t="str">
        <f t="shared" si="0"/>
        <v> BBS 17 </v>
      </c>
      <c r="B52" s="16" t="str">
        <f t="shared" si="1"/>
        <v>I</v>
      </c>
      <c r="C52" s="25">
        <f t="shared" si="2"/>
        <v>42267.428</v>
      </c>
      <c r="D52" t="str">
        <f t="shared" si="3"/>
        <v>vis</v>
      </c>
      <c r="E52">
        <f>VLOOKUP(C52,Active!C$21:E$967,3,FALSE)</f>
        <v>9250.0000995056052</v>
      </c>
      <c r="F52" s="16" t="s">
        <v>229</v>
      </c>
      <c r="G52" t="str">
        <f t="shared" si="4"/>
        <v>42267.428</v>
      </c>
      <c r="H52" s="25">
        <f t="shared" si="5"/>
        <v>9250</v>
      </c>
      <c r="I52" s="71" t="s">
        <v>359</v>
      </c>
      <c r="J52" s="72" t="s">
        <v>360</v>
      </c>
      <c r="K52" s="71">
        <v>9250</v>
      </c>
      <c r="L52" s="71" t="s">
        <v>352</v>
      </c>
      <c r="M52" s="72" t="s">
        <v>233</v>
      </c>
      <c r="N52" s="72"/>
      <c r="O52" s="73" t="s">
        <v>298</v>
      </c>
      <c r="P52" s="73" t="s">
        <v>358</v>
      </c>
    </row>
    <row r="53" spans="1:16" ht="12.75" customHeight="1" x14ac:dyDescent="0.2">
      <c r="A53" s="25" t="str">
        <f t="shared" si="0"/>
        <v> BBS 17 </v>
      </c>
      <c r="B53" s="16" t="str">
        <f t="shared" si="1"/>
        <v>I</v>
      </c>
      <c r="C53" s="25">
        <f t="shared" si="2"/>
        <v>42275.34</v>
      </c>
      <c r="D53" t="str">
        <f t="shared" si="3"/>
        <v>vis</v>
      </c>
      <c r="E53">
        <f>VLOOKUP(C53,Active!C$21:E$967,3,FALSE)</f>
        <v>9258.9976806096347</v>
      </c>
      <c r="F53" s="16" t="s">
        <v>229</v>
      </c>
      <c r="G53" t="str">
        <f t="shared" si="4"/>
        <v>42275.340</v>
      </c>
      <c r="H53" s="25">
        <f t="shared" si="5"/>
        <v>9259</v>
      </c>
      <c r="I53" s="71" t="s">
        <v>361</v>
      </c>
      <c r="J53" s="72" t="s">
        <v>362</v>
      </c>
      <c r="K53" s="71">
        <v>9259</v>
      </c>
      <c r="L53" s="71" t="s">
        <v>269</v>
      </c>
      <c r="M53" s="72" t="s">
        <v>233</v>
      </c>
      <c r="N53" s="72"/>
      <c r="O53" s="73" t="s">
        <v>234</v>
      </c>
      <c r="P53" s="73" t="s">
        <v>358</v>
      </c>
    </row>
    <row r="54" spans="1:16" ht="12.75" customHeight="1" x14ac:dyDescent="0.2">
      <c r="A54" s="25" t="str">
        <f t="shared" si="0"/>
        <v> BBS 17 </v>
      </c>
      <c r="B54" s="16" t="str">
        <f t="shared" si="1"/>
        <v>I</v>
      </c>
      <c r="C54" s="25">
        <f t="shared" si="2"/>
        <v>42275.343000000001</v>
      </c>
      <c r="D54" t="str">
        <f t="shared" si="3"/>
        <v>vis</v>
      </c>
      <c r="E54">
        <f>VLOOKUP(C54,Active!C$21:E$967,3,FALSE)</f>
        <v>9259.0010922303809</v>
      </c>
      <c r="F54" s="16" t="s">
        <v>229</v>
      </c>
      <c r="G54" t="str">
        <f t="shared" si="4"/>
        <v>42275.343</v>
      </c>
      <c r="H54" s="25">
        <f t="shared" si="5"/>
        <v>9259</v>
      </c>
      <c r="I54" s="71" t="s">
        <v>363</v>
      </c>
      <c r="J54" s="72" t="s">
        <v>364</v>
      </c>
      <c r="K54" s="71">
        <v>9259</v>
      </c>
      <c r="L54" s="71" t="s">
        <v>248</v>
      </c>
      <c r="M54" s="72" t="s">
        <v>233</v>
      </c>
      <c r="N54" s="72"/>
      <c r="O54" s="73" t="s">
        <v>298</v>
      </c>
      <c r="P54" s="73" t="s">
        <v>358</v>
      </c>
    </row>
    <row r="55" spans="1:16" ht="12.75" customHeight="1" x14ac:dyDescent="0.2">
      <c r="A55" s="25" t="str">
        <f t="shared" si="0"/>
        <v> BBS 22 </v>
      </c>
      <c r="B55" s="16" t="str">
        <f t="shared" si="1"/>
        <v>I</v>
      </c>
      <c r="C55" s="25">
        <f t="shared" si="2"/>
        <v>42521.56</v>
      </c>
      <c r="D55" t="str">
        <f t="shared" si="3"/>
        <v>vis</v>
      </c>
      <c r="E55">
        <f>VLOOKUP(C55,Active!C$21:E$967,3,FALSE)</f>
        <v>9539.0007669892002</v>
      </c>
      <c r="F55" s="16" t="s">
        <v>229</v>
      </c>
      <c r="G55" t="str">
        <f t="shared" si="4"/>
        <v>42521.560</v>
      </c>
      <c r="H55" s="25">
        <f t="shared" si="5"/>
        <v>9539</v>
      </c>
      <c r="I55" s="71" t="s">
        <v>365</v>
      </c>
      <c r="J55" s="72" t="s">
        <v>366</v>
      </c>
      <c r="K55" s="71">
        <v>9539</v>
      </c>
      <c r="L55" s="71" t="s">
        <v>248</v>
      </c>
      <c r="M55" s="72" t="s">
        <v>233</v>
      </c>
      <c r="N55" s="72"/>
      <c r="O55" s="73" t="s">
        <v>234</v>
      </c>
      <c r="P55" s="73" t="s">
        <v>367</v>
      </c>
    </row>
    <row r="56" spans="1:16" ht="12.75" customHeight="1" x14ac:dyDescent="0.2">
      <c r="A56" s="25" t="str">
        <f t="shared" si="0"/>
        <v> BBS 22 </v>
      </c>
      <c r="B56" s="16" t="str">
        <f t="shared" si="1"/>
        <v>I</v>
      </c>
      <c r="C56" s="25">
        <f t="shared" si="2"/>
        <v>42528.597999999998</v>
      </c>
      <c r="D56" t="str">
        <f t="shared" si="3"/>
        <v>vis</v>
      </c>
      <c r="E56">
        <f>VLOOKUP(C56,Active!C$21:E$967,3,FALSE)</f>
        <v>9547.0044292503462</v>
      </c>
      <c r="F56" s="16" t="s">
        <v>229</v>
      </c>
      <c r="G56" t="str">
        <f t="shared" si="4"/>
        <v>42528.598</v>
      </c>
      <c r="H56" s="25">
        <f t="shared" si="5"/>
        <v>9547</v>
      </c>
      <c r="I56" s="71" t="s">
        <v>368</v>
      </c>
      <c r="J56" s="72" t="s">
        <v>369</v>
      </c>
      <c r="K56" s="71">
        <v>9547</v>
      </c>
      <c r="L56" s="71" t="s">
        <v>323</v>
      </c>
      <c r="M56" s="72" t="s">
        <v>233</v>
      </c>
      <c r="N56" s="72"/>
      <c r="O56" s="73" t="s">
        <v>234</v>
      </c>
      <c r="P56" s="73" t="s">
        <v>367</v>
      </c>
    </row>
    <row r="57" spans="1:16" ht="12.75" customHeight="1" x14ac:dyDescent="0.2">
      <c r="A57" s="25" t="str">
        <f t="shared" si="0"/>
        <v> BBS 22 </v>
      </c>
      <c r="B57" s="16" t="str">
        <f t="shared" si="1"/>
        <v>I</v>
      </c>
      <c r="C57" s="25">
        <f t="shared" si="2"/>
        <v>42530.353999999999</v>
      </c>
      <c r="D57" t="str">
        <f t="shared" si="3"/>
        <v>vis</v>
      </c>
      <c r="E57">
        <f>VLOOKUP(C57,Active!C$21:E$967,3,FALSE)</f>
        <v>9549.001364591435</v>
      </c>
      <c r="F57" s="16" t="s">
        <v>229</v>
      </c>
      <c r="G57" t="str">
        <f t="shared" si="4"/>
        <v>42530.354</v>
      </c>
      <c r="H57" s="25">
        <f t="shared" si="5"/>
        <v>9549</v>
      </c>
      <c r="I57" s="71" t="s">
        <v>370</v>
      </c>
      <c r="J57" s="72" t="s">
        <v>371</v>
      </c>
      <c r="K57" s="71">
        <v>9549</v>
      </c>
      <c r="L57" s="71" t="s">
        <v>248</v>
      </c>
      <c r="M57" s="72" t="s">
        <v>233</v>
      </c>
      <c r="N57" s="72"/>
      <c r="O57" s="73" t="s">
        <v>234</v>
      </c>
      <c r="P57" s="73" t="s">
        <v>367</v>
      </c>
    </row>
    <row r="58" spans="1:16" ht="12.75" customHeight="1" x14ac:dyDescent="0.2">
      <c r="A58" s="25" t="str">
        <f t="shared" si="0"/>
        <v> BBS 22 </v>
      </c>
      <c r="B58" s="16" t="str">
        <f t="shared" si="1"/>
        <v>I</v>
      </c>
      <c r="C58" s="25">
        <f t="shared" si="2"/>
        <v>42550.57</v>
      </c>
      <c r="D58" t="str">
        <f t="shared" si="3"/>
        <v>vis</v>
      </c>
      <c r="E58">
        <f>VLOOKUP(C58,Active!C$21:E$967,3,FALSE)</f>
        <v>9571.9911395660492</v>
      </c>
      <c r="F58" s="16" t="s">
        <v>229</v>
      </c>
      <c r="G58" t="str">
        <f t="shared" si="4"/>
        <v>42550.570</v>
      </c>
      <c r="H58" s="25">
        <f t="shared" si="5"/>
        <v>9572</v>
      </c>
      <c r="I58" s="71" t="s">
        <v>372</v>
      </c>
      <c r="J58" s="72" t="s">
        <v>373</v>
      </c>
      <c r="K58" s="71">
        <v>9572</v>
      </c>
      <c r="L58" s="71" t="s">
        <v>320</v>
      </c>
      <c r="M58" s="72" t="s">
        <v>233</v>
      </c>
      <c r="N58" s="72"/>
      <c r="O58" s="73" t="s">
        <v>234</v>
      </c>
      <c r="P58" s="73" t="s">
        <v>367</v>
      </c>
    </row>
    <row r="59" spans="1:16" ht="12.75" customHeight="1" x14ac:dyDescent="0.2">
      <c r="A59" s="25" t="str">
        <f t="shared" si="0"/>
        <v> BBS 22 </v>
      </c>
      <c r="B59" s="16" t="str">
        <f t="shared" si="1"/>
        <v>I</v>
      </c>
      <c r="C59" s="25">
        <f t="shared" si="2"/>
        <v>42551.457000000002</v>
      </c>
      <c r="D59" t="str">
        <f t="shared" si="3"/>
        <v>vis</v>
      </c>
      <c r="E59">
        <f>VLOOKUP(C59,Active!C$21:E$967,3,FALSE)</f>
        <v>9572.9998420988213</v>
      </c>
      <c r="F59" s="16" t="s">
        <v>229</v>
      </c>
      <c r="G59" t="str">
        <f t="shared" si="4"/>
        <v>42551.457</v>
      </c>
      <c r="H59" s="25">
        <f t="shared" si="5"/>
        <v>9573</v>
      </c>
      <c r="I59" s="71" t="s">
        <v>374</v>
      </c>
      <c r="J59" s="72" t="s">
        <v>375</v>
      </c>
      <c r="K59" s="71">
        <v>9573</v>
      </c>
      <c r="L59" s="71" t="s">
        <v>279</v>
      </c>
      <c r="M59" s="72" t="s">
        <v>233</v>
      </c>
      <c r="N59" s="72"/>
      <c r="O59" s="73" t="s">
        <v>234</v>
      </c>
      <c r="P59" s="73" t="s">
        <v>367</v>
      </c>
    </row>
    <row r="60" spans="1:16" ht="12.75" customHeight="1" x14ac:dyDescent="0.2">
      <c r="A60" s="25" t="str">
        <f t="shared" si="0"/>
        <v> BBS 22 </v>
      </c>
      <c r="B60" s="16" t="str">
        <f t="shared" si="1"/>
        <v>I</v>
      </c>
      <c r="C60" s="25">
        <f t="shared" si="2"/>
        <v>42551.466999999997</v>
      </c>
      <c r="D60" t="str">
        <f t="shared" si="3"/>
        <v>vis</v>
      </c>
      <c r="E60">
        <f>VLOOKUP(C60,Active!C$21:E$967,3,FALSE)</f>
        <v>9573.0112141679565</v>
      </c>
      <c r="F60" s="16" t="s">
        <v>229</v>
      </c>
      <c r="G60" t="str">
        <f t="shared" si="4"/>
        <v>42551.467</v>
      </c>
      <c r="H60" s="25">
        <f t="shared" si="5"/>
        <v>9573</v>
      </c>
      <c r="I60" s="71" t="s">
        <v>376</v>
      </c>
      <c r="J60" s="72" t="s">
        <v>377</v>
      </c>
      <c r="K60" s="71">
        <v>9573</v>
      </c>
      <c r="L60" s="71" t="s">
        <v>378</v>
      </c>
      <c r="M60" s="72" t="s">
        <v>233</v>
      </c>
      <c r="N60" s="72"/>
      <c r="O60" s="73" t="s">
        <v>293</v>
      </c>
      <c r="P60" s="73" t="s">
        <v>367</v>
      </c>
    </row>
    <row r="61" spans="1:16" ht="12.75" customHeight="1" x14ac:dyDescent="0.2">
      <c r="A61" s="25" t="str">
        <f t="shared" si="0"/>
        <v> BBS 23 </v>
      </c>
      <c r="B61" s="16" t="str">
        <f t="shared" si="1"/>
        <v>I</v>
      </c>
      <c r="C61" s="25">
        <f t="shared" si="2"/>
        <v>42617.404999999999</v>
      </c>
      <c r="D61" t="str">
        <f t="shared" si="3"/>
        <v>vis</v>
      </c>
      <c r="E61">
        <f>VLOOKUP(C61,Active!C$21:E$967,3,FALSE)</f>
        <v>9647.9963636671691</v>
      </c>
      <c r="F61" s="16" t="s">
        <v>229</v>
      </c>
      <c r="G61" t="str">
        <f t="shared" si="4"/>
        <v>42617.405</v>
      </c>
      <c r="H61" s="25">
        <f t="shared" si="5"/>
        <v>9648</v>
      </c>
      <c r="I61" s="71" t="s">
        <v>379</v>
      </c>
      <c r="J61" s="72" t="s">
        <v>380</v>
      </c>
      <c r="K61" s="71">
        <v>9648</v>
      </c>
      <c r="L61" s="71" t="s">
        <v>242</v>
      </c>
      <c r="M61" s="72" t="s">
        <v>233</v>
      </c>
      <c r="N61" s="72"/>
      <c r="O61" s="73" t="s">
        <v>293</v>
      </c>
      <c r="P61" s="73" t="s">
        <v>381</v>
      </c>
    </row>
    <row r="62" spans="1:16" ht="12.75" customHeight="1" x14ac:dyDescent="0.2">
      <c r="A62" s="25" t="str">
        <f t="shared" si="0"/>
        <v> BBS 27 </v>
      </c>
      <c r="B62" s="16" t="str">
        <f t="shared" si="1"/>
        <v>I</v>
      </c>
      <c r="C62" s="25">
        <f t="shared" si="2"/>
        <v>42878.567000000003</v>
      </c>
      <c r="D62" t="str">
        <f t="shared" si="3"/>
        <v>vis</v>
      </c>
      <c r="E62">
        <f>VLOOKUP(C62,Active!C$21:E$967,3,FALSE)</f>
        <v>9944.9915957566063</v>
      </c>
      <c r="F62" s="16" t="s">
        <v>229</v>
      </c>
      <c r="G62" t="str">
        <f t="shared" si="4"/>
        <v>42878.567</v>
      </c>
      <c r="H62" s="25">
        <f t="shared" si="5"/>
        <v>9945</v>
      </c>
      <c r="I62" s="71" t="s">
        <v>382</v>
      </c>
      <c r="J62" s="72" t="s">
        <v>383</v>
      </c>
      <c r="K62" s="71">
        <v>9945</v>
      </c>
      <c r="L62" s="71" t="s">
        <v>262</v>
      </c>
      <c r="M62" s="72" t="s">
        <v>233</v>
      </c>
      <c r="N62" s="72"/>
      <c r="O62" s="73" t="s">
        <v>234</v>
      </c>
      <c r="P62" s="73" t="s">
        <v>384</v>
      </c>
    </row>
    <row r="63" spans="1:16" ht="12.75" customHeight="1" x14ac:dyDescent="0.2">
      <c r="A63" s="25" t="str">
        <f t="shared" si="0"/>
        <v> BBS 27 </v>
      </c>
      <c r="B63" s="16" t="str">
        <f t="shared" si="1"/>
        <v>I</v>
      </c>
      <c r="C63" s="25">
        <f t="shared" si="2"/>
        <v>42885.61</v>
      </c>
      <c r="D63" t="str">
        <f t="shared" si="3"/>
        <v>vis</v>
      </c>
      <c r="E63">
        <f>VLOOKUP(C63,Active!C$21:E$967,3,FALSE)</f>
        <v>9953.0009440523208</v>
      </c>
      <c r="F63" s="16" t="s">
        <v>229</v>
      </c>
      <c r="G63" t="str">
        <f t="shared" si="4"/>
        <v>42885.610</v>
      </c>
      <c r="H63" s="25">
        <f t="shared" si="5"/>
        <v>9953</v>
      </c>
      <c r="I63" s="71" t="s">
        <v>385</v>
      </c>
      <c r="J63" s="72" t="s">
        <v>386</v>
      </c>
      <c r="K63" s="71">
        <v>9953</v>
      </c>
      <c r="L63" s="71" t="s">
        <v>248</v>
      </c>
      <c r="M63" s="72" t="s">
        <v>233</v>
      </c>
      <c r="N63" s="72"/>
      <c r="O63" s="73" t="s">
        <v>234</v>
      </c>
      <c r="P63" s="73" t="s">
        <v>384</v>
      </c>
    </row>
    <row r="64" spans="1:16" ht="12.75" customHeight="1" x14ac:dyDescent="0.2">
      <c r="A64" s="25" t="str">
        <f t="shared" si="0"/>
        <v> BBS 27 </v>
      </c>
      <c r="B64" s="16" t="str">
        <f t="shared" si="1"/>
        <v>I</v>
      </c>
      <c r="C64" s="25">
        <f t="shared" si="2"/>
        <v>42886.489000000001</v>
      </c>
      <c r="D64" t="str">
        <f t="shared" si="3"/>
        <v>vis</v>
      </c>
      <c r="E64">
        <f>VLOOKUP(C64,Active!C$21:E$967,3,FALSE)</f>
        <v>9954.0005489297782</v>
      </c>
      <c r="F64" s="16" t="s">
        <v>229</v>
      </c>
      <c r="G64" t="str">
        <f t="shared" si="4"/>
        <v>42886.489</v>
      </c>
      <c r="H64" s="25">
        <f t="shared" si="5"/>
        <v>9954</v>
      </c>
      <c r="I64" s="71" t="s">
        <v>387</v>
      </c>
      <c r="J64" s="72" t="s">
        <v>388</v>
      </c>
      <c r="K64" s="71">
        <v>9954</v>
      </c>
      <c r="L64" s="71" t="s">
        <v>352</v>
      </c>
      <c r="M64" s="72" t="s">
        <v>233</v>
      </c>
      <c r="N64" s="72"/>
      <c r="O64" s="73" t="s">
        <v>234</v>
      </c>
      <c r="P64" s="73" t="s">
        <v>384</v>
      </c>
    </row>
    <row r="65" spans="1:16" ht="12.75" customHeight="1" x14ac:dyDescent="0.2">
      <c r="A65" s="25" t="str">
        <f t="shared" si="0"/>
        <v> BBS 27 </v>
      </c>
      <c r="B65" s="16" t="str">
        <f t="shared" si="1"/>
        <v>I</v>
      </c>
      <c r="C65" s="25">
        <f t="shared" si="2"/>
        <v>42886.49</v>
      </c>
      <c r="D65" t="str">
        <f t="shared" si="3"/>
        <v>vis</v>
      </c>
      <c r="E65">
        <f>VLOOKUP(C65,Active!C$21:E$967,3,FALSE)</f>
        <v>9954.0016861366894</v>
      </c>
      <c r="F65" s="16" t="s">
        <v>229</v>
      </c>
      <c r="G65" t="str">
        <f t="shared" si="4"/>
        <v>42886.490</v>
      </c>
      <c r="H65" s="25">
        <f t="shared" si="5"/>
        <v>9954</v>
      </c>
      <c r="I65" s="71" t="s">
        <v>389</v>
      </c>
      <c r="J65" s="72" t="s">
        <v>390</v>
      </c>
      <c r="K65" s="71">
        <v>9954</v>
      </c>
      <c r="L65" s="71" t="s">
        <v>248</v>
      </c>
      <c r="M65" s="72" t="s">
        <v>233</v>
      </c>
      <c r="N65" s="72"/>
      <c r="O65" s="73" t="s">
        <v>293</v>
      </c>
      <c r="P65" s="73" t="s">
        <v>384</v>
      </c>
    </row>
    <row r="66" spans="1:16" ht="12.75" customHeight="1" x14ac:dyDescent="0.2">
      <c r="A66" s="25" t="str">
        <f t="shared" si="0"/>
        <v> BBS 28 </v>
      </c>
      <c r="B66" s="16" t="str">
        <f t="shared" si="1"/>
        <v>I</v>
      </c>
      <c r="C66" s="25">
        <f t="shared" si="2"/>
        <v>42944.52</v>
      </c>
      <c r="D66" t="str">
        <f t="shared" si="3"/>
        <v>vis</v>
      </c>
      <c r="E66">
        <f>VLOOKUP(C66,Active!C$21:E$967,3,FALSE)</f>
        <v>10019.993803359521</v>
      </c>
      <c r="F66" s="16" t="s">
        <v>229</v>
      </c>
      <c r="G66" t="str">
        <f t="shared" si="4"/>
        <v>42944.520</v>
      </c>
      <c r="H66" s="25">
        <f t="shared" si="5"/>
        <v>10020</v>
      </c>
      <c r="I66" s="71" t="s">
        <v>391</v>
      </c>
      <c r="J66" s="72" t="s">
        <v>392</v>
      </c>
      <c r="K66" s="71">
        <v>10020</v>
      </c>
      <c r="L66" s="71" t="s">
        <v>338</v>
      </c>
      <c r="M66" s="72" t="s">
        <v>233</v>
      </c>
      <c r="N66" s="72"/>
      <c r="O66" s="73" t="s">
        <v>234</v>
      </c>
      <c r="P66" s="73" t="s">
        <v>393</v>
      </c>
    </row>
    <row r="67" spans="1:16" ht="12.75" customHeight="1" x14ac:dyDescent="0.2">
      <c r="A67" s="25" t="str">
        <f t="shared" si="0"/>
        <v> BBS 29 </v>
      </c>
      <c r="B67" s="16" t="str">
        <f t="shared" si="1"/>
        <v>I</v>
      </c>
      <c r="C67" s="25">
        <f t="shared" si="2"/>
        <v>42959.478000000003</v>
      </c>
      <c r="D67" t="str">
        <f t="shared" si="3"/>
        <v>vis</v>
      </c>
      <c r="E67">
        <f>VLOOKUP(C67,Active!C$21:E$967,3,FALSE)</f>
        <v>10037.00414438002</v>
      </c>
      <c r="F67" s="16" t="s">
        <v>229</v>
      </c>
      <c r="G67" t="str">
        <f t="shared" si="4"/>
        <v>42959.478</v>
      </c>
      <c r="H67" s="25">
        <f t="shared" si="5"/>
        <v>10037</v>
      </c>
      <c r="I67" s="71" t="s">
        <v>394</v>
      </c>
      <c r="J67" s="72" t="s">
        <v>395</v>
      </c>
      <c r="K67" s="71">
        <v>10037</v>
      </c>
      <c r="L67" s="71" t="s">
        <v>323</v>
      </c>
      <c r="M67" s="72" t="s">
        <v>233</v>
      </c>
      <c r="N67" s="72"/>
      <c r="O67" s="73" t="s">
        <v>293</v>
      </c>
      <c r="P67" s="73" t="s">
        <v>396</v>
      </c>
    </row>
    <row r="68" spans="1:16" ht="12.75" customHeight="1" x14ac:dyDescent="0.2">
      <c r="A68" s="25" t="str">
        <f t="shared" si="0"/>
        <v> BBS 29 </v>
      </c>
      <c r="B68" s="16" t="str">
        <f t="shared" si="1"/>
        <v>I</v>
      </c>
      <c r="C68" s="25">
        <f t="shared" si="2"/>
        <v>42974.42</v>
      </c>
      <c r="D68" t="str">
        <f t="shared" si="3"/>
        <v>vis</v>
      </c>
      <c r="E68">
        <f>VLOOKUP(C68,Active!C$21:E$967,3,FALSE)</f>
        <v>10053.996290089883</v>
      </c>
      <c r="F68" s="16" t="s">
        <v>229</v>
      </c>
      <c r="G68" t="str">
        <f t="shared" si="4"/>
        <v>42974.420</v>
      </c>
      <c r="H68" s="25">
        <f t="shared" si="5"/>
        <v>10054</v>
      </c>
      <c r="I68" s="71" t="s">
        <v>397</v>
      </c>
      <c r="J68" s="72" t="s">
        <v>398</v>
      </c>
      <c r="K68" s="71">
        <v>10054</v>
      </c>
      <c r="L68" s="71" t="s">
        <v>242</v>
      </c>
      <c r="M68" s="72" t="s">
        <v>233</v>
      </c>
      <c r="N68" s="72"/>
      <c r="O68" s="73" t="s">
        <v>234</v>
      </c>
      <c r="P68" s="73" t="s">
        <v>396</v>
      </c>
    </row>
    <row r="69" spans="1:16" ht="12.75" customHeight="1" x14ac:dyDescent="0.2">
      <c r="A69" s="25" t="str">
        <f t="shared" si="0"/>
        <v> AOEB 3 </v>
      </c>
      <c r="B69" s="16" t="str">
        <f t="shared" si="1"/>
        <v>I</v>
      </c>
      <c r="C69" s="25">
        <f t="shared" si="2"/>
        <v>42986.732000000004</v>
      </c>
      <c r="D69" t="str">
        <f t="shared" si="3"/>
        <v>vis</v>
      </c>
      <c r="E69">
        <f>VLOOKUP(C69,Active!C$21:E$967,3,FALSE)</f>
        <v>10067.99758161578</v>
      </c>
      <c r="F69" s="16" t="s">
        <v>229</v>
      </c>
      <c r="G69" t="str">
        <f t="shared" si="4"/>
        <v>42986.732</v>
      </c>
      <c r="H69" s="25">
        <f t="shared" si="5"/>
        <v>10068</v>
      </c>
      <c r="I69" s="71" t="s">
        <v>399</v>
      </c>
      <c r="J69" s="72" t="s">
        <v>400</v>
      </c>
      <c r="K69" s="71">
        <v>10068</v>
      </c>
      <c r="L69" s="71" t="s">
        <v>269</v>
      </c>
      <c r="M69" s="72" t="s">
        <v>233</v>
      </c>
      <c r="N69" s="72"/>
      <c r="O69" s="73" t="s">
        <v>401</v>
      </c>
      <c r="P69" s="73" t="s">
        <v>402</v>
      </c>
    </row>
    <row r="70" spans="1:16" ht="12.75" customHeight="1" x14ac:dyDescent="0.2">
      <c r="A70" s="25" t="str">
        <f t="shared" si="0"/>
        <v> BBS 29 </v>
      </c>
      <c r="B70" s="16" t="str">
        <f t="shared" si="1"/>
        <v>I</v>
      </c>
      <c r="C70" s="25">
        <f t="shared" si="2"/>
        <v>42996.41</v>
      </c>
      <c r="D70" t="str">
        <f t="shared" si="3"/>
        <v>vis</v>
      </c>
      <c r="E70">
        <f>VLOOKUP(C70,Active!C$21:E$967,3,FALSE)</f>
        <v>10079.003470130041</v>
      </c>
      <c r="F70" s="16" t="s">
        <v>229</v>
      </c>
      <c r="G70" t="str">
        <f t="shared" si="4"/>
        <v>42996.410</v>
      </c>
      <c r="H70" s="25">
        <f t="shared" si="5"/>
        <v>10079</v>
      </c>
      <c r="I70" s="71" t="s">
        <v>403</v>
      </c>
      <c r="J70" s="72" t="s">
        <v>404</v>
      </c>
      <c r="K70" s="71">
        <v>10079</v>
      </c>
      <c r="L70" s="71" t="s">
        <v>283</v>
      </c>
      <c r="M70" s="72" t="s">
        <v>233</v>
      </c>
      <c r="N70" s="72"/>
      <c r="O70" s="73" t="s">
        <v>293</v>
      </c>
      <c r="P70" s="73" t="s">
        <v>396</v>
      </c>
    </row>
    <row r="71" spans="1:16" ht="12.75" customHeight="1" x14ac:dyDescent="0.2">
      <c r="A71" s="25" t="str">
        <f t="shared" si="0"/>
        <v> BBS 29 </v>
      </c>
      <c r="B71" s="16" t="str">
        <f t="shared" si="1"/>
        <v>I</v>
      </c>
      <c r="C71" s="25">
        <f t="shared" si="2"/>
        <v>43011.351999999999</v>
      </c>
      <c r="D71" t="str">
        <f t="shared" si="3"/>
        <v>vis</v>
      </c>
      <c r="E71">
        <f>VLOOKUP(C71,Active!C$21:E$967,3,FALSE)</f>
        <v>10095.995615839904</v>
      </c>
      <c r="F71" s="16" t="s">
        <v>229</v>
      </c>
      <c r="G71" t="str">
        <f t="shared" si="4"/>
        <v>43011.352</v>
      </c>
      <c r="H71" s="25">
        <f t="shared" si="5"/>
        <v>10096</v>
      </c>
      <c r="I71" s="71" t="s">
        <v>405</v>
      </c>
      <c r="J71" s="72" t="s">
        <v>406</v>
      </c>
      <c r="K71" s="71">
        <v>10096</v>
      </c>
      <c r="L71" s="71" t="s">
        <v>245</v>
      </c>
      <c r="M71" s="72" t="s">
        <v>233</v>
      </c>
      <c r="N71" s="72"/>
      <c r="O71" s="73" t="s">
        <v>293</v>
      </c>
      <c r="P71" s="73" t="s">
        <v>396</v>
      </c>
    </row>
    <row r="72" spans="1:16" ht="12.75" customHeight="1" x14ac:dyDescent="0.2">
      <c r="A72" s="25" t="str">
        <f t="shared" si="0"/>
        <v> BBS 33 </v>
      </c>
      <c r="B72" s="16" t="str">
        <f t="shared" si="1"/>
        <v>I</v>
      </c>
      <c r="C72" s="25">
        <f t="shared" si="2"/>
        <v>43205.694000000003</v>
      </c>
      <c r="D72" t="str">
        <f t="shared" si="3"/>
        <v>vis</v>
      </c>
      <c r="E72">
        <f>VLOOKUP(C72,Active!C$21:E$967,3,FALSE)</f>
        <v>10317.002681931928</v>
      </c>
      <c r="F72" s="16" t="s">
        <v>229</v>
      </c>
      <c r="G72" t="str">
        <f t="shared" si="4"/>
        <v>43205.694</v>
      </c>
      <c r="H72" s="25">
        <f t="shared" si="5"/>
        <v>10317</v>
      </c>
      <c r="I72" s="71" t="s">
        <v>407</v>
      </c>
      <c r="J72" s="72" t="s">
        <v>408</v>
      </c>
      <c r="K72" s="71">
        <v>10317</v>
      </c>
      <c r="L72" s="71" t="s">
        <v>303</v>
      </c>
      <c r="M72" s="72" t="s">
        <v>233</v>
      </c>
      <c r="N72" s="72"/>
      <c r="O72" s="73" t="s">
        <v>234</v>
      </c>
      <c r="P72" s="73" t="s">
        <v>409</v>
      </c>
    </row>
    <row r="73" spans="1:16" ht="12.75" customHeight="1" x14ac:dyDescent="0.2">
      <c r="A73" s="25" t="str">
        <f t="shared" si="0"/>
        <v> AOEB 3 </v>
      </c>
      <c r="B73" s="16" t="str">
        <f t="shared" si="1"/>
        <v>I</v>
      </c>
      <c r="C73" s="25">
        <f t="shared" si="2"/>
        <v>43262.845999999998</v>
      </c>
      <c r="D73" t="str">
        <f t="shared" si="3"/>
        <v>vis</v>
      </c>
      <c r="E73">
        <f>VLOOKUP(C73,Active!C$21:E$967,3,FALSE)</f>
        <v>10381.996331484213</v>
      </c>
      <c r="F73" s="16" t="s">
        <v>229</v>
      </c>
      <c r="G73" t="str">
        <f t="shared" si="4"/>
        <v>43262.846</v>
      </c>
      <c r="H73" s="25">
        <f t="shared" si="5"/>
        <v>10382</v>
      </c>
      <c r="I73" s="71" t="s">
        <v>410</v>
      </c>
      <c r="J73" s="72" t="s">
        <v>411</v>
      </c>
      <c r="K73" s="71">
        <v>10382</v>
      </c>
      <c r="L73" s="71" t="s">
        <v>242</v>
      </c>
      <c r="M73" s="72" t="s">
        <v>233</v>
      </c>
      <c r="N73" s="72"/>
      <c r="O73" s="73" t="s">
        <v>401</v>
      </c>
      <c r="P73" s="73" t="s">
        <v>402</v>
      </c>
    </row>
    <row r="74" spans="1:16" ht="12.75" customHeight="1" x14ac:dyDescent="0.2">
      <c r="A74" s="25" t="str">
        <f t="shared" si="0"/>
        <v> AOEB 3 </v>
      </c>
      <c r="B74" s="16" t="str">
        <f t="shared" si="1"/>
        <v>I</v>
      </c>
      <c r="C74" s="25">
        <f t="shared" si="2"/>
        <v>43262.849000000002</v>
      </c>
      <c r="D74" t="str">
        <f t="shared" si="3"/>
        <v>vis</v>
      </c>
      <c r="E74">
        <f>VLOOKUP(C74,Active!C$21:E$967,3,FALSE)</f>
        <v>10381.99974310496</v>
      </c>
      <c r="F74" s="16" t="s">
        <v>229</v>
      </c>
      <c r="G74" t="str">
        <f t="shared" si="4"/>
        <v>43262.849</v>
      </c>
      <c r="H74" s="25">
        <f t="shared" si="5"/>
        <v>10382</v>
      </c>
      <c r="I74" s="71" t="s">
        <v>412</v>
      </c>
      <c r="J74" s="72" t="s">
        <v>413</v>
      </c>
      <c r="K74" s="71">
        <v>10382</v>
      </c>
      <c r="L74" s="71" t="s">
        <v>279</v>
      </c>
      <c r="M74" s="72" t="s">
        <v>233</v>
      </c>
      <c r="N74" s="72"/>
      <c r="O74" s="73" t="s">
        <v>414</v>
      </c>
      <c r="P74" s="73" t="s">
        <v>402</v>
      </c>
    </row>
    <row r="75" spans="1:16" ht="12.75" customHeight="1" x14ac:dyDescent="0.2">
      <c r="A75" s="25" t="str">
        <f t="shared" ref="A75:A138" si="6">P75</f>
        <v> BBS 33 </v>
      </c>
      <c r="B75" s="16" t="str">
        <f t="shared" ref="B75:B138" si="7">IF(H75=INT(H75),"I","II")</f>
        <v>I</v>
      </c>
      <c r="C75" s="25">
        <f t="shared" ref="C75:C138" si="8">1*G75</f>
        <v>43279.56</v>
      </c>
      <c r="D75" t="str">
        <f t="shared" ref="D75:D138" si="9">VLOOKUP(F75,I$1:J$5,2,FALSE)</f>
        <v>vis</v>
      </c>
      <c r="E75">
        <f>VLOOKUP(C75,Active!C$21:E$967,3,FALSE)</f>
        <v>10401.003607845792</v>
      </c>
      <c r="F75" s="16" t="s">
        <v>229</v>
      </c>
      <c r="G75" t="str">
        <f t="shared" ref="G75:G138" si="10">MID(I75,3,LEN(I75)-3)</f>
        <v>43279.560</v>
      </c>
      <c r="H75" s="25">
        <f t="shared" ref="H75:H138" si="11">1*K75</f>
        <v>10401</v>
      </c>
      <c r="I75" s="71" t="s">
        <v>415</v>
      </c>
      <c r="J75" s="72" t="s">
        <v>416</v>
      </c>
      <c r="K75" s="71">
        <v>10401</v>
      </c>
      <c r="L75" s="71" t="s">
        <v>283</v>
      </c>
      <c r="M75" s="72" t="s">
        <v>233</v>
      </c>
      <c r="N75" s="72"/>
      <c r="O75" s="73" t="s">
        <v>234</v>
      </c>
      <c r="P75" s="73" t="s">
        <v>409</v>
      </c>
    </row>
    <row r="76" spans="1:16" ht="12.75" customHeight="1" x14ac:dyDescent="0.2">
      <c r="A76" s="25" t="str">
        <f t="shared" si="6"/>
        <v> BBS 37 </v>
      </c>
      <c r="B76" s="16" t="str">
        <f t="shared" si="7"/>
        <v>I</v>
      </c>
      <c r="C76" s="25">
        <f t="shared" si="8"/>
        <v>43584.688000000002</v>
      </c>
      <c r="D76" t="str">
        <f t="shared" si="9"/>
        <v>vis</v>
      </c>
      <c r="E76">
        <f>VLOOKUP(C76,Active!C$21:E$967,3,FALSE)</f>
        <v>10747.997279118739</v>
      </c>
      <c r="F76" s="16" t="s">
        <v>229</v>
      </c>
      <c r="G76" t="str">
        <f t="shared" si="10"/>
        <v>43584.688</v>
      </c>
      <c r="H76" s="25">
        <f t="shared" si="11"/>
        <v>10748</v>
      </c>
      <c r="I76" s="71" t="s">
        <v>417</v>
      </c>
      <c r="J76" s="72" t="s">
        <v>418</v>
      </c>
      <c r="K76" s="71">
        <v>10748</v>
      </c>
      <c r="L76" s="71" t="s">
        <v>269</v>
      </c>
      <c r="M76" s="72" t="s">
        <v>233</v>
      </c>
      <c r="N76" s="72"/>
      <c r="O76" s="73" t="s">
        <v>234</v>
      </c>
      <c r="P76" s="73" t="s">
        <v>419</v>
      </c>
    </row>
    <row r="77" spans="1:16" ht="12.75" customHeight="1" x14ac:dyDescent="0.2">
      <c r="A77" s="25" t="str">
        <f t="shared" si="6"/>
        <v> BBS 37 </v>
      </c>
      <c r="B77" s="16" t="str">
        <f t="shared" si="7"/>
        <v>I</v>
      </c>
      <c r="C77" s="25">
        <f t="shared" si="8"/>
        <v>43623.381999999998</v>
      </c>
      <c r="D77" t="str">
        <f t="shared" si="9"/>
        <v>vis</v>
      </c>
      <c r="E77">
        <f>VLOOKUP(C77,Active!C$21:E$967,3,FALSE)</f>
        <v>10792.000363451327</v>
      </c>
      <c r="F77" s="16" t="s">
        <v>229</v>
      </c>
      <c r="G77" t="str">
        <f t="shared" si="10"/>
        <v>43623.382</v>
      </c>
      <c r="H77" s="25">
        <f t="shared" si="11"/>
        <v>10792</v>
      </c>
      <c r="I77" s="71" t="s">
        <v>420</v>
      </c>
      <c r="J77" s="72" t="s">
        <v>421</v>
      </c>
      <c r="K77" s="71">
        <v>10792</v>
      </c>
      <c r="L77" s="71" t="s">
        <v>352</v>
      </c>
      <c r="M77" s="72" t="s">
        <v>233</v>
      </c>
      <c r="N77" s="72"/>
      <c r="O77" s="73" t="s">
        <v>234</v>
      </c>
      <c r="P77" s="73" t="s">
        <v>419</v>
      </c>
    </row>
    <row r="78" spans="1:16" ht="12.75" customHeight="1" x14ac:dyDescent="0.2">
      <c r="A78" s="25" t="str">
        <f t="shared" si="6"/>
        <v> BBS 37 </v>
      </c>
      <c r="B78" s="16" t="str">
        <f t="shared" si="7"/>
        <v>I</v>
      </c>
      <c r="C78" s="25">
        <f t="shared" si="8"/>
        <v>43659.434000000001</v>
      </c>
      <c r="D78" t="str">
        <f t="shared" si="9"/>
        <v>vis</v>
      </c>
      <c r="E78">
        <f>VLOOKUP(C78,Active!C$21:E$967,3,FALSE)</f>
        <v>10832.998947116979</v>
      </c>
      <c r="F78" s="16" t="s">
        <v>229</v>
      </c>
      <c r="G78" t="str">
        <f t="shared" si="10"/>
        <v>43659.434</v>
      </c>
      <c r="H78" s="25">
        <f t="shared" si="11"/>
        <v>10833</v>
      </c>
      <c r="I78" s="71" t="s">
        <v>422</v>
      </c>
      <c r="J78" s="72" t="s">
        <v>423</v>
      </c>
      <c r="K78" s="71">
        <v>10833</v>
      </c>
      <c r="L78" s="71" t="s">
        <v>232</v>
      </c>
      <c r="M78" s="72" t="s">
        <v>233</v>
      </c>
      <c r="N78" s="72"/>
      <c r="O78" s="73" t="s">
        <v>293</v>
      </c>
      <c r="P78" s="73" t="s">
        <v>419</v>
      </c>
    </row>
    <row r="79" spans="1:16" ht="12.75" customHeight="1" x14ac:dyDescent="0.2">
      <c r="A79" s="25" t="str">
        <f t="shared" si="6"/>
        <v> BRNO 23 </v>
      </c>
      <c r="B79" s="16" t="str">
        <f t="shared" si="7"/>
        <v>I</v>
      </c>
      <c r="C79" s="25">
        <f t="shared" si="8"/>
        <v>43666.457000000002</v>
      </c>
      <c r="D79" t="str">
        <f t="shared" si="9"/>
        <v>vis</v>
      </c>
      <c r="E79">
        <f>VLOOKUP(C79,Active!C$21:E$967,3,FALSE)</f>
        <v>10840.985551274416</v>
      </c>
      <c r="F79" s="16" t="s">
        <v>229</v>
      </c>
      <c r="G79" t="str">
        <f t="shared" si="10"/>
        <v>43666.457</v>
      </c>
      <c r="H79" s="25">
        <f t="shared" si="11"/>
        <v>10841</v>
      </c>
      <c r="I79" s="71" t="s">
        <v>424</v>
      </c>
      <c r="J79" s="72" t="s">
        <v>425</v>
      </c>
      <c r="K79" s="71">
        <v>10841</v>
      </c>
      <c r="L79" s="71" t="s">
        <v>426</v>
      </c>
      <c r="M79" s="72" t="s">
        <v>233</v>
      </c>
      <c r="N79" s="72"/>
      <c r="O79" s="73" t="s">
        <v>427</v>
      </c>
      <c r="P79" s="73" t="s">
        <v>428</v>
      </c>
    </row>
    <row r="80" spans="1:16" ht="12.75" customHeight="1" x14ac:dyDescent="0.2">
      <c r="A80" s="25" t="str">
        <f t="shared" si="6"/>
        <v> AOEB 3 </v>
      </c>
      <c r="B80" s="16" t="str">
        <f t="shared" si="7"/>
        <v>I</v>
      </c>
      <c r="C80" s="25">
        <f t="shared" si="8"/>
        <v>43693.728000000003</v>
      </c>
      <c r="D80" t="str">
        <f t="shared" si="9"/>
        <v>vis</v>
      </c>
      <c r="E80">
        <f>VLOOKUP(C80,Active!C$21:E$967,3,FALSE)</f>
        <v>10871.998321027715</v>
      </c>
      <c r="F80" s="16" t="s">
        <v>229</v>
      </c>
      <c r="G80" t="str">
        <f t="shared" si="10"/>
        <v>43693.728</v>
      </c>
      <c r="H80" s="25">
        <f t="shared" si="11"/>
        <v>10872</v>
      </c>
      <c r="I80" s="71" t="s">
        <v>429</v>
      </c>
      <c r="J80" s="72" t="s">
        <v>430</v>
      </c>
      <c r="K80" s="71">
        <v>10872</v>
      </c>
      <c r="L80" s="71" t="s">
        <v>232</v>
      </c>
      <c r="M80" s="72" t="s">
        <v>233</v>
      </c>
      <c r="N80" s="72"/>
      <c r="O80" s="73" t="s">
        <v>414</v>
      </c>
      <c r="P80" s="73" t="s">
        <v>402</v>
      </c>
    </row>
    <row r="81" spans="1:16" ht="12.75" customHeight="1" x14ac:dyDescent="0.2">
      <c r="A81" s="25" t="str">
        <f t="shared" si="6"/>
        <v> BBS 38 </v>
      </c>
      <c r="B81" s="16" t="str">
        <f t="shared" si="7"/>
        <v>I</v>
      </c>
      <c r="C81" s="25">
        <f t="shared" si="8"/>
        <v>43703.396000000001</v>
      </c>
      <c r="D81" t="str">
        <f t="shared" si="9"/>
        <v>vis</v>
      </c>
      <c r="E81">
        <f>VLOOKUP(C81,Active!C$21:E$967,3,FALSE)</f>
        <v>10882.992837472833</v>
      </c>
      <c r="F81" s="16" t="s">
        <v>229</v>
      </c>
      <c r="G81" t="str">
        <f t="shared" si="10"/>
        <v>43703.396</v>
      </c>
      <c r="H81" s="25">
        <f t="shared" si="11"/>
        <v>10883</v>
      </c>
      <c r="I81" s="71" t="s">
        <v>431</v>
      </c>
      <c r="J81" s="72" t="s">
        <v>432</v>
      </c>
      <c r="K81" s="71">
        <v>10883</v>
      </c>
      <c r="L81" s="71" t="s">
        <v>238</v>
      </c>
      <c r="M81" s="72" t="s">
        <v>233</v>
      </c>
      <c r="N81" s="72"/>
      <c r="O81" s="73" t="s">
        <v>234</v>
      </c>
      <c r="P81" s="73" t="s">
        <v>433</v>
      </c>
    </row>
    <row r="82" spans="1:16" ht="12.75" customHeight="1" x14ac:dyDescent="0.2">
      <c r="A82" s="25" t="str">
        <f t="shared" si="6"/>
        <v> BBS 38 </v>
      </c>
      <c r="B82" s="16" t="str">
        <f t="shared" si="7"/>
        <v>I</v>
      </c>
      <c r="C82" s="25">
        <f t="shared" si="8"/>
        <v>43740.328000000001</v>
      </c>
      <c r="D82" t="str">
        <f t="shared" si="9"/>
        <v>vis</v>
      </c>
      <c r="E82">
        <f>VLOOKUP(C82,Active!C$21:E$967,3,FALSE)</f>
        <v>10924.992163222854</v>
      </c>
      <c r="F82" s="16" t="s">
        <v>229</v>
      </c>
      <c r="G82" t="str">
        <f t="shared" si="10"/>
        <v>43740.328</v>
      </c>
      <c r="H82" s="25">
        <f t="shared" si="11"/>
        <v>10925</v>
      </c>
      <c r="I82" s="71" t="s">
        <v>434</v>
      </c>
      <c r="J82" s="72" t="s">
        <v>435</v>
      </c>
      <c r="K82" s="71">
        <v>10925</v>
      </c>
      <c r="L82" s="71" t="s">
        <v>262</v>
      </c>
      <c r="M82" s="72" t="s">
        <v>233</v>
      </c>
      <c r="N82" s="72"/>
      <c r="O82" s="73" t="s">
        <v>234</v>
      </c>
      <c r="P82" s="73" t="s">
        <v>433</v>
      </c>
    </row>
    <row r="83" spans="1:16" ht="12.75" customHeight="1" x14ac:dyDescent="0.2">
      <c r="A83" s="25" t="str">
        <f t="shared" si="6"/>
        <v> BBS 39 </v>
      </c>
      <c r="B83" s="16" t="str">
        <f t="shared" si="7"/>
        <v>I</v>
      </c>
      <c r="C83" s="25">
        <f t="shared" si="8"/>
        <v>43762.315999999999</v>
      </c>
      <c r="D83" t="str">
        <f t="shared" si="9"/>
        <v>vis</v>
      </c>
      <c r="E83">
        <f>VLOOKUP(C83,Active!C$21:E$967,3,FALSE)</f>
        <v>10949.997068849178</v>
      </c>
      <c r="F83" s="16" t="s">
        <v>229</v>
      </c>
      <c r="G83" t="str">
        <f t="shared" si="10"/>
        <v>43762.316</v>
      </c>
      <c r="H83" s="25">
        <f t="shared" si="11"/>
        <v>10950</v>
      </c>
      <c r="I83" s="71" t="s">
        <v>436</v>
      </c>
      <c r="J83" s="72" t="s">
        <v>437</v>
      </c>
      <c r="K83" s="71">
        <v>10950</v>
      </c>
      <c r="L83" s="71" t="s">
        <v>242</v>
      </c>
      <c r="M83" s="72" t="s">
        <v>233</v>
      </c>
      <c r="N83" s="72"/>
      <c r="O83" s="73" t="s">
        <v>293</v>
      </c>
      <c r="P83" s="73" t="s">
        <v>438</v>
      </c>
    </row>
    <row r="84" spans="1:16" ht="12.75" customHeight="1" x14ac:dyDescent="0.2">
      <c r="A84" s="25" t="str">
        <f t="shared" si="6"/>
        <v> BBS 43 </v>
      </c>
      <c r="B84" s="16" t="str">
        <f t="shared" si="7"/>
        <v>I</v>
      </c>
      <c r="C84" s="25">
        <f t="shared" si="8"/>
        <v>43971.597999999998</v>
      </c>
      <c r="D84" t="str">
        <f t="shared" si="9"/>
        <v>vis</v>
      </c>
      <c r="E84">
        <f>VLOOKUP(C84,Active!C$21:E$967,3,FALSE)</f>
        <v>11187.994006237237</v>
      </c>
      <c r="F84" s="16" t="s">
        <v>229</v>
      </c>
      <c r="G84" t="str">
        <f t="shared" si="10"/>
        <v>43971.598</v>
      </c>
      <c r="H84" s="25">
        <f t="shared" si="11"/>
        <v>11188</v>
      </c>
      <c r="I84" s="71" t="s">
        <v>439</v>
      </c>
      <c r="J84" s="72" t="s">
        <v>440</v>
      </c>
      <c r="K84" s="71">
        <v>11188</v>
      </c>
      <c r="L84" s="71" t="s">
        <v>338</v>
      </c>
      <c r="M84" s="72" t="s">
        <v>233</v>
      </c>
      <c r="N84" s="72"/>
      <c r="O84" s="73" t="s">
        <v>234</v>
      </c>
      <c r="P84" s="73" t="s">
        <v>441</v>
      </c>
    </row>
    <row r="85" spans="1:16" ht="12.75" customHeight="1" x14ac:dyDescent="0.2">
      <c r="A85" s="25" t="str">
        <f t="shared" si="6"/>
        <v> BBS 43 </v>
      </c>
      <c r="B85" s="16" t="str">
        <f t="shared" si="7"/>
        <v>I</v>
      </c>
      <c r="C85" s="25">
        <f t="shared" si="8"/>
        <v>43979.519</v>
      </c>
      <c r="D85" t="str">
        <f t="shared" si="9"/>
        <v>vis</v>
      </c>
      <c r="E85">
        <f>VLOOKUP(C85,Active!C$21:E$967,3,FALSE)</f>
        <v>11197.001822203498</v>
      </c>
      <c r="F85" s="16" t="s">
        <v>229</v>
      </c>
      <c r="G85" t="str">
        <f t="shared" si="10"/>
        <v>43979.519</v>
      </c>
      <c r="H85" s="25">
        <f t="shared" si="11"/>
        <v>11197</v>
      </c>
      <c r="I85" s="71" t="s">
        <v>442</v>
      </c>
      <c r="J85" s="72" t="s">
        <v>443</v>
      </c>
      <c r="K85" s="71">
        <v>11197</v>
      </c>
      <c r="L85" s="71" t="s">
        <v>303</v>
      </c>
      <c r="M85" s="72" t="s">
        <v>233</v>
      </c>
      <c r="N85" s="72"/>
      <c r="O85" s="73" t="s">
        <v>234</v>
      </c>
      <c r="P85" s="73" t="s">
        <v>441</v>
      </c>
    </row>
    <row r="86" spans="1:16" ht="12.75" customHeight="1" x14ac:dyDescent="0.2">
      <c r="A86" s="25" t="str">
        <f t="shared" si="6"/>
        <v> BBS 43 </v>
      </c>
      <c r="B86" s="16" t="str">
        <f t="shared" si="7"/>
        <v>I</v>
      </c>
      <c r="C86" s="25">
        <f t="shared" si="8"/>
        <v>44008.535000000003</v>
      </c>
      <c r="D86" t="str">
        <f t="shared" si="9"/>
        <v>vis</v>
      </c>
      <c r="E86">
        <f>VLOOKUP(C86,Active!C$21:E$967,3,FALSE)</f>
        <v>11229.999018021834</v>
      </c>
      <c r="F86" s="16" t="s">
        <v>229</v>
      </c>
      <c r="G86" t="str">
        <f t="shared" si="10"/>
        <v>44008.535</v>
      </c>
      <c r="H86" s="25">
        <f t="shared" si="11"/>
        <v>11230</v>
      </c>
      <c r="I86" s="71" t="s">
        <v>444</v>
      </c>
      <c r="J86" s="72" t="s">
        <v>445</v>
      </c>
      <c r="K86" s="71">
        <v>11230</v>
      </c>
      <c r="L86" s="71" t="s">
        <v>232</v>
      </c>
      <c r="M86" s="72" t="s">
        <v>233</v>
      </c>
      <c r="N86" s="72"/>
      <c r="O86" s="73" t="s">
        <v>234</v>
      </c>
      <c r="P86" s="73" t="s">
        <v>441</v>
      </c>
    </row>
    <row r="87" spans="1:16" ht="12.75" customHeight="1" x14ac:dyDescent="0.2">
      <c r="A87" s="25" t="str">
        <f t="shared" si="6"/>
        <v> BBS 43 </v>
      </c>
      <c r="B87" s="16" t="str">
        <f t="shared" si="7"/>
        <v>I</v>
      </c>
      <c r="C87" s="25">
        <f t="shared" si="8"/>
        <v>44023.478999999999</v>
      </c>
      <c r="D87" t="str">
        <f t="shared" si="9"/>
        <v>vis</v>
      </c>
      <c r="E87">
        <f>VLOOKUP(C87,Active!C$21:E$967,3,FALSE)</f>
        <v>11246.993438145524</v>
      </c>
      <c r="F87" s="16" t="s">
        <v>229</v>
      </c>
      <c r="G87" t="str">
        <f t="shared" si="10"/>
        <v>44023.479</v>
      </c>
      <c r="H87" s="25">
        <f t="shared" si="11"/>
        <v>11247</v>
      </c>
      <c r="I87" s="71" t="s">
        <v>446</v>
      </c>
      <c r="J87" s="72" t="s">
        <v>447</v>
      </c>
      <c r="K87" s="71">
        <v>11247</v>
      </c>
      <c r="L87" s="71" t="s">
        <v>238</v>
      </c>
      <c r="M87" s="72" t="s">
        <v>233</v>
      </c>
      <c r="N87" s="72"/>
      <c r="O87" s="73" t="s">
        <v>234</v>
      </c>
      <c r="P87" s="73" t="s">
        <v>441</v>
      </c>
    </row>
    <row r="88" spans="1:16" ht="12.75" customHeight="1" x14ac:dyDescent="0.2">
      <c r="A88" s="25" t="str">
        <f t="shared" si="6"/>
        <v> AOEB 3 </v>
      </c>
      <c r="B88" s="16" t="str">
        <f t="shared" si="7"/>
        <v>I</v>
      </c>
      <c r="C88" s="25">
        <f t="shared" si="8"/>
        <v>44348.841999999997</v>
      </c>
      <c r="D88" t="str">
        <f t="shared" si="9"/>
        <v>vis</v>
      </c>
      <c r="E88">
        <f>VLOOKUP(C88,Active!C$21:E$967,3,FALSE)</f>
        <v>11616.998491324444</v>
      </c>
      <c r="F88" s="16" t="s">
        <v>229</v>
      </c>
      <c r="G88" t="str">
        <f t="shared" si="10"/>
        <v>44348.842</v>
      </c>
      <c r="H88" s="25">
        <f t="shared" si="11"/>
        <v>11617</v>
      </c>
      <c r="I88" s="71" t="s">
        <v>448</v>
      </c>
      <c r="J88" s="72" t="s">
        <v>449</v>
      </c>
      <c r="K88" s="71">
        <v>11617</v>
      </c>
      <c r="L88" s="71" t="s">
        <v>232</v>
      </c>
      <c r="M88" s="72" t="s">
        <v>233</v>
      </c>
      <c r="N88" s="72"/>
      <c r="O88" s="73" t="s">
        <v>414</v>
      </c>
      <c r="P88" s="73" t="s">
        <v>402</v>
      </c>
    </row>
    <row r="89" spans="1:16" ht="12.75" customHeight="1" x14ac:dyDescent="0.2">
      <c r="A89" s="25" t="str">
        <f t="shared" si="6"/>
        <v> BBS 48 </v>
      </c>
      <c r="B89" s="16" t="str">
        <f t="shared" si="7"/>
        <v>I</v>
      </c>
      <c r="C89" s="25">
        <f t="shared" si="8"/>
        <v>44380.500999999997</v>
      </c>
      <c r="D89" t="str">
        <f t="shared" si="9"/>
        <v>vis</v>
      </c>
      <c r="E89">
        <f>VLOOKUP(C89,Active!C$21:E$967,3,FALSE)</f>
        <v>11653.001325016632</v>
      </c>
      <c r="F89" s="16" t="s">
        <v>229</v>
      </c>
      <c r="G89" t="str">
        <f t="shared" si="10"/>
        <v>44380.501</v>
      </c>
      <c r="H89" s="25">
        <f t="shared" si="11"/>
        <v>11653</v>
      </c>
      <c r="I89" s="71" t="s">
        <v>450</v>
      </c>
      <c r="J89" s="72" t="s">
        <v>451</v>
      </c>
      <c r="K89" s="71">
        <v>11653</v>
      </c>
      <c r="L89" s="71" t="s">
        <v>248</v>
      </c>
      <c r="M89" s="72" t="s">
        <v>233</v>
      </c>
      <c r="N89" s="72"/>
      <c r="O89" s="73" t="s">
        <v>234</v>
      </c>
      <c r="P89" s="73" t="s">
        <v>452</v>
      </c>
    </row>
    <row r="90" spans="1:16" ht="12.75" customHeight="1" x14ac:dyDescent="0.2">
      <c r="A90" s="25" t="str">
        <f t="shared" si="6"/>
        <v> BBS 48 </v>
      </c>
      <c r="B90" s="16" t="str">
        <f t="shared" si="7"/>
        <v>I</v>
      </c>
      <c r="C90" s="25">
        <f t="shared" si="8"/>
        <v>44395.447</v>
      </c>
      <c r="D90" t="str">
        <f t="shared" si="9"/>
        <v>vis</v>
      </c>
      <c r="E90">
        <f>VLOOKUP(C90,Active!C$21:E$967,3,FALSE)</f>
        <v>11669.998019554159</v>
      </c>
      <c r="F90" s="16" t="s">
        <v>229</v>
      </c>
      <c r="G90" t="str">
        <f t="shared" si="10"/>
        <v>44395.447</v>
      </c>
      <c r="H90" s="25">
        <f t="shared" si="11"/>
        <v>11670</v>
      </c>
      <c r="I90" s="71" t="s">
        <v>453</v>
      </c>
      <c r="J90" s="72" t="s">
        <v>454</v>
      </c>
      <c r="K90" s="71">
        <v>11670</v>
      </c>
      <c r="L90" s="71" t="s">
        <v>269</v>
      </c>
      <c r="M90" s="72" t="s">
        <v>233</v>
      </c>
      <c r="N90" s="72"/>
      <c r="O90" s="73" t="s">
        <v>234</v>
      </c>
      <c r="P90" s="73" t="s">
        <v>452</v>
      </c>
    </row>
    <row r="91" spans="1:16" ht="12.75" customHeight="1" x14ac:dyDescent="0.2">
      <c r="A91" s="25" t="str">
        <f t="shared" si="6"/>
        <v> BBS 48 </v>
      </c>
      <c r="B91" s="16" t="str">
        <f t="shared" si="7"/>
        <v>I</v>
      </c>
      <c r="C91" s="25">
        <f t="shared" si="8"/>
        <v>44395.449000000001</v>
      </c>
      <c r="D91" t="str">
        <f t="shared" si="9"/>
        <v>vis</v>
      </c>
      <c r="E91">
        <f>VLOOKUP(C91,Active!C$21:E$967,3,FALSE)</f>
        <v>11670.000293967987</v>
      </c>
      <c r="F91" s="16" t="s">
        <v>229</v>
      </c>
      <c r="G91" t="str">
        <f t="shared" si="10"/>
        <v>44395.449</v>
      </c>
      <c r="H91" s="25">
        <f t="shared" si="11"/>
        <v>11670</v>
      </c>
      <c r="I91" s="71" t="s">
        <v>455</v>
      </c>
      <c r="J91" s="72" t="s">
        <v>456</v>
      </c>
      <c r="K91" s="71">
        <v>11670</v>
      </c>
      <c r="L91" s="71" t="s">
        <v>352</v>
      </c>
      <c r="M91" s="72" t="s">
        <v>233</v>
      </c>
      <c r="N91" s="72"/>
      <c r="O91" s="73" t="s">
        <v>293</v>
      </c>
      <c r="P91" s="73" t="s">
        <v>452</v>
      </c>
    </row>
    <row r="92" spans="1:16" ht="12.75" customHeight="1" x14ac:dyDescent="0.2">
      <c r="A92" s="25" t="str">
        <f t="shared" si="6"/>
        <v> BBS 49 </v>
      </c>
      <c r="B92" s="16" t="str">
        <f t="shared" si="7"/>
        <v>I</v>
      </c>
      <c r="C92" s="25">
        <f t="shared" si="8"/>
        <v>44476.351000000002</v>
      </c>
      <c r="D92" t="str">
        <f t="shared" si="9"/>
        <v>vis</v>
      </c>
      <c r="E92">
        <f>VLOOKUP(C92,Active!C$21:E$967,3,FALSE)</f>
        <v>11762.002607729177</v>
      </c>
      <c r="F92" s="16" t="s">
        <v>229</v>
      </c>
      <c r="G92" t="str">
        <f t="shared" si="10"/>
        <v>44476.351</v>
      </c>
      <c r="H92" s="25">
        <f t="shared" si="11"/>
        <v>11762</v>
      </c>
      <c r="I92" s="71" t="s">
        <v>457</v>
      </c>
      <c r="J92" s="72" t="s">
        <v>458</v>
      </c>
      <c r="K92" s="71">
        <v>11762</v>
      </c>
      <c r="L92" s="71" t="s">
        <v>303</v>
      </c>
      <c r="M92" s="72" t="s">
        <v>233</v>
      </c>
      <c r="N92" s="72"/>
      <c r="O92" s="73" t="s">
        <v>234</v>
      </c>
      <c r="P92" s="73" t="s">
        <v>459</v>
      </c>
    </row>
    <row r="93" spans="1:16" ht="12.75" customHeight="1" x14ac:dyDescent="0.2">
      <c r="A93" s="25" t="str">
        <f t="shared" si="6"/>
        <v> BBS 50 </v>
      </c>
      <c r="B93" s="16" t="str">
        <f t="shared" si="7"/>
        <v>I</v>
      </c>
      <c r="C93" s="25">
        <f t="shared" si="8"/>
        <v>44491.296999999999</v>
      </c>
      <c r="D93" t="str">
        <f t="shared" si="9"/>
        <v>vis</v>
      </c>
      <c r="E93">
        <f>VLOOKUP(C93,Active!C$21:E$967,3,FALSE)</f>
        <v>11778.999302266697</v>
      </c>
      <c r="F93" s="16" t="s">
        <v>229</v>
      </c>
      <c r="G93" t="str">
        <f t="shared" si="10"/>
        <v>44491.297</v>
      </c>
      <c r="H93" s="25">
        <f t="shared" si="11"/>
        <v>11779</v>
      </c>
      <c r="I93" s="71" t="s">
        <v>460</v>
      </c>
      <c r="J93" s="72" t="s">
        <v>461</v>
      </c>
      <c r="K93" s="71">
        <v>11779</v>
      </c>
      <c r="L93" s="71" t="s">
        <v>232</v>
      </c>
      <c r="M93" s="72" t="s">
        <v>233</v>
      </c>
      <c r="N93" s="72"/>
      <c r="O93" s="73" t="s">
        <v>234</v>
      </c>
      <c r="P93" s="73" t="s">
        <v>462</v>
      </c>
    </row>
    <row r="94" spans="1:16" ht="12.75" customHeight="1" x14ac:dyDescent="0.2">
      <c r="A94" s="25" t="str">
        <f t="shared" si="6"/>
        <v> BBS 52 </v>
      </c>
      <c r="B94" s="16" t="str">
        <f t="shared" si="7"/>
        <v>I</v>
      </c>
      <c r="C94" s="25">
        <f t="shared" si="8"/>
        <v>44612.648000000001</v>
      </c>
      <c r="D94" t="str">
        <f t="shared" si="9"/>
        <v>vis</v>
      </c>
      <c r="E94">
        <f>VLOOKUP(C94,Active!C$21:E$967,3,FALSE)</f>
        <v>11917.000498494652</v>
      </c>
      <c r="F94" s="16" t="s">
        <v>229</v>
      </c>
      <c r="G94" t="str">
        <f t="shared" si="10"/>
        <v>44612.648</v>
      </c>
      <c r="H94" s="25">
        <f t="shared" si="11"/>
        <v>11917</v>
      </c>
      <c r="I94" s="71" t="s">
        <v>463</v>
      </c>
      <c r="J94" s="72" t="s">
        <v>464</v>
      </c>
      <c r="K94" s="71">
        <v>11917</v>
      </c>
      <c r="L94" s="71" t="s">
        <v>352</v>
      </c>
      <c r="M94" s="72" t="s">
        <v>233</v>
      </c>
      <c r="N94" s="72"/>
      <c r="O94" s="73" t="s">
        <v>234</v>
      </c>
      <c r="P94" s="73" t="s">
        <v>465</v>
      </c>
    </row>
    <row r="95" spans="1:16" ht="12.75" customHeight="1" x14ac:dyDescent="0.2">
      <c r="A95" s="25" t="str">
        <f t="shared" si="6"/>
        <v> BBS 52 </v>
      </c>
      <c r="B95" s="16" t="str">
        <f t="shared" si="7"/>
        <v>I</v>
      </c>
      <c r="C95" s="25">
        <f t="shared" si="8"/>
        <v>44626.720000000001</v>
      </c>
      <c r="D95" t="str">
        <f t="shared" si="9"/>
        <v>vis</v>
      </c>
      <c r="E95">
        <f>VLOOKUP(C95,Active!C$21:E$967,3,FALSE)</f>
        <v>11933.003274189288</v>
      </c>
      <c r="F95" s="16" t="s">
        <v>229</v>
      </c>
      <c r="G95" t="str">
        <f t="shared" si="10"/>
        <v>44626.720</v>
      </c>
      <c r="H95" s="25">
        <f t="shared" si="11"/>
        <v>11933</v>
      </c>
      <c r="I95" s="71" t="s">
        <v>466</v>
      </c>
      <c r="J95" s="72" t="s">
        <v>467</v>
      </c>
      <c r="K95" s="71">
        <v>11933</v>
      </c>
      <c r="L95" s="71" t="s">
        <v>283</v>
      </c>
      <c r="M95" s="72" t="s">
        <v>233</v>
      </c>
      <c r="N95" s="72"/>
      <c r="O95" s="73" t="s">
        <v>234</v>
      </c>
      <c r="P95" s="73" t="s">
        <v>465</v>
      </c>
    </row>
    <row r="96" spans="1:16" ht="12.75" customHeight="1" x14ac:dyDescent="0.2">
      <c r="A96" s="25" t="str">
        <f t="shared" si="6"/>
        <v> BBS 53 </v>
      </c>
      <c r="B96" s="16" t="str">
        <f t="shared" si="7"/>
        <v>I</v>
      </c>
      <c r="C96" s="25">
        <f t="shared" si="8"/>
        <v>44648.703000000001</v>
      </c>
      <c r="D96" t="str">
        <f t="shared" si="9"/>
        <v>vis</v>
      </c>
      <c r="E96">
        <f>VLOOKUP(C96,Active!C$21:E$967,3,FALSE)</f>
        <v>11958.002493781043</v>
      </c>
      <c r="F96" s="16" t="s">
        <v>229</v>
      </c>
      <c r="G96" t="str">
        <f t="shared" si="10"/>
        <v>44648.703</v>
      </c>
      <c r="H96" s="25">
        <f t="shared" si="11"/>
        <v>11958</v>
      </c>
      <c r="I96" s="71" t="s">
        <v>468</v>
      </c>
      <c r="J96" s="72" t="s">
        <v>469</v>
      </c>
      <c r="K96" s="71">
        <v>11958</v>
      </c>
      <c r="L96" s="71" t="s">
        <v>303</v>
      </c>
      <c r="M96" s="72" t="s">
        <v>233</v>
      </c>
      <c r="N96" s="72"/>
      <c r="O96" s="73" t="s">
        <v>234</v>
      </c>
      <c r="P96" s="73" t="s">
        <v>470</v>
      </c>
    </row>
    <row r="97" spans="1:16" ht="12.75" customHeight="1" x14ac:dyDescent="0.2">
      <c r="A97" s="25" t="str">
        <f t="shared" si="6"/>
        <v> BBS 54 </v>
      </c>
      <c r="B97" s="16" t="str">
        <f t="shared" si="7"/>
        <v>I</v>
      </c>
      <c r="C97" s="25">
        <f t="shared" si="8"/>
        <v>44693.538</v>
      </c>
      <c r="D97" t="str">
        <f t="shared" si="9"/>
        <v>vis</v>
      </c>
      <c r="E97">
        <f>VLOOKUP(C97,Active!C$21:E$967,3,FALSE)</f>
        <v>12008.989165772869</v>
      </c>
      <c r="F97" s="16" t="s">
        <v>229</v>
      </c>
      <c r="G97" t="str">
        <f t="shared" si="10"/>
        <v>44693.538</v>
      </c>
      <c r="H97" s="25">
        <f t="shared" si="11"/>
        <v>12009</v>
      </c>
      <c r="I97" s="71" t="s">
        <v>471</v>
      </c>
      <c r="J97" s="72" t="s">
        <v>472</v>
      </c>
      <c r="K97" s="71">
        <v>12009</v>
      </c>
      <c r="L97" s="71" t="s">
        <v>257</v>
      </c>
      <c r="M97" s="72" t="s">
        <v>233</v>
      </c>
      <c r="N97" s="72"/>
      <c r="O97" s="73" t="s">
        <v>473</v>
      </c>
      <c r="P97" s="73" t="s">
        <v>474</v>
      </c>
    </row>
    <row r="98" spans="1:16" ht="12.75" customHeight="1" x14ac:dyDescent="0.2">
      <c r="A98" s="25" t="str">
        <f t="shared" si="6"/>
        <v> BBS 54 </v>
      </c>
      <c r="B98" s="16" t="str">
        <f t="shared" si="7"/>
        <v>I</v>
      </c>
      <c r="C98" s="25">
        <f t="shared" si="8"/>
        <v>44693.548000000003</v>
      </c>
      <c r="D98" t="str">
        <f t="shared" si="9"/>
        <v>vis</v>
      </c>
      <c r="E98">
        <f>VLOOKUP(C98,Active!C$21:E$967,3,FALSE)</f>
        <v>12009.000537842012</v>
      </c>
      <c r="F98" s="16" t="s">
        <v>229</v>
      </c>
      <c r="G98" t="str">
        <f t="shared" si="10"/>
        <v>44693.548</v>
      </c>
      <c r="H98" s="25">
        <f t="shared" si="11"/>
        <v>12009</v>
      </c>
      <c r="I98" s="71" t="s">
        <v>475</v>
      </c>
      <c r="J98" s="72" t="s">
        <v>476</v>
      </c>
      <c r="K98" s="71">
        <v>12009</v>
      </c>
      <c r="L98" s="71" t="s">
        <v>352</v>
      </c>
      <c r="M98" s="72" t="s">
        <v>233</v>
      </c>
      <c r="N98" s="72"/>
      <c r="O98" s="73" t="s">
        <v>477</v>
      </c>
      <c r="P98" s="73" t="s">
        <v>474</v>
      </c>
    </row>
    <row r="99" spans="1:16" ht="12.75" customHeight="1" x14ac:dyDescent="0.2">
      <c r="A99" s="25" t="str">
        <f t="shared" si="6"/>
        <v> BBS 55 </v>
      </c>
      <c r="B99" s="16" t="str">
        <f t="shared" si="7"/>
        <v>I</v>
      </c>
      <c r="C99" s="25">
        <f t="shared" si="8"/>
        <v>44701.462399999997</v>
      </c>
      <c r="D99" t="str">
        <f t="shared" si="9"/>
        <v>vis</v>
      </c>
      <c r="E99">
        <f>VLOOKUP(C99,Active!C$21:E$967,3,FALSE)</f>
        <v>12018.000848242633</v>
      </c>
      <c r="F99" s="16" t="s">
        <v>229</v>
      </c>
      <c r="G99" t="str">
        <f t="shared" si="10"/>
        <v>44701.4624</v>
      </c>
      <c r="H99" s="25">
        <f t="shared" si="11"/>
        <v>12018</v>
      </c>
      <c r="I99" s="71" t="s">
        <v>478</v>
      </c>
      <c r="J99" s="72" t="s">
        <v>479</v>
      </c>
      <c r="K99" s="71">
        <v>12018</v>
      </c>
      <c r="L99" s="71" t="s">
        <v>480</v>
      </c>
      <c r="M99" s="72" t="s">
        <v>481</v>
      </c>
      <c r="N99" s="72" t="s">
        <v>482</v>
      </c>
      <c r="O99" s="73" t="s">
        <v>483</v>
      </c>
      <c r="P99" s="73" t="s">
        <v>484</v>
      </c>
    </row>
    <row r="100" spans="1:16" ht="12.75" customHeight="1" x14ac:dyDescent="0.2">
      <c r="A100" s="25" t="str">
        <f t="shared" si="6"/>
        <v> BRNO 26 </v>
      </c>
      <c r="B100" s="16" t="str">
        <f t="shared" si="7"/>
        <v>I</v>
      </c>
      <c r="C100" s="25">
        <f t="shared" si="8"/>
        <v>44752.468000000001</v>
      </c>
      <c r="D100" t="str">
        <f t="shared" si="9"/>
        <v>vis</v>
      </c>
      <c r="E100">
        <f>VLOOKUP(C100,Active!C$21:E$967,3,FALSE)</f>
        <v>12076.004769218356</v>
      </c>
      <c r="F100" s="16" t="s">
        <v>229</v>
      </c>
      <c r="G100" t="str">
        <f t="shared" si="10"/>
        <v>44752.468</v>
      </c>
      <c r="H100" s="25">
        <f t="shared" si="11"/>
        <v>12076</v>
      </c>
      <c r="I100" s="71" t="s">
        <v>485</v>
      </c>
      <c r="J100" s="72" t="s">
        <v>486</v>
      </c>
      <c r="K100" s="71">
        <v>12076</v>
      </c>
      <c r="L100" s="71" t="s">
        <v>323</v>
      </c>
      <c r="M100" s="72" t="s">
        <v>233</v>
      </c>
      <c r="N100" s="72"/>
      <c r="O100" s="73" t="s">
        <v>487</v>
      </c>
      <c r="P100" s="73" t="s">
        <v>488</v>
      </c>
    </row>
    <row r="101" spans="1:16" ht="12.75" customHeight="1" x14ac:dyDescent="0.2">
      <c r="A101" s="25" t="str">
        <f t="shared" si="6"/>
        <v> BBS 55 </v>
      </c>
      <c r="B101" s="16" t="str">
        <f t="shared" si="7"/>
        <v>I</v>
      </c>
      <c r="C101" s="25">
        <f t="shared" si="8"/>
        <v>44766.53</v>
      </c>
      <c r="D101" t="str">
        <f t="shared" si="9"/>
        <v>vis</v>
      </c>
      <c r="E101">
        <f>VLOOKUP(C101,Active!C$21:E$967,3,FALSE)</f>
        <v>12091.99617284385</v>
      </c>
      <c r="F101" s="16" t="s">
        <v>229</v>
      </c>
      <c r="G101" t="str">
        <f t="shared" si="10"/>
        <v>44766.530</v>
      </c>
      <c r="H101" s="25">
        <f t="shared" si="11"/>
        <v>12092</v>
      </c>
      <c r="I101" s="71" t="s">
        <v>489</v>
      </c>
      <c r="J101" s="72" t="s">
        <v>490</v>
      </c>
      <c r="K101" s="71">
        <v>12092</v>
      </c>
      <c r="L101" s="71" t="s">
        <v>242</v>
      </c>
      <c r="M101" s="72" t="s">
        <v>233</v>
      </c>
      <c r="N101" s="72"/>
      <c r="O101" s="73" t="s">
        <v>234</v>
      </c>
      <c r="P101" s="73" t="s">
        <v>484</v>
      </c>
    </row>
    <row r="102" spans="1:16" ht="12.75" customHeight="1" x14ac:dyDescent="0.2">
      <c r="A102" s="25" t="str">
        <f t="shared" si="6"/>
        <v> BBS 55 </v>
      </c>
      <c r="B102" s="16" t="str">
        <f t="shared" si="7"/>
        <v>I</v>
      </c>
      <c r="C102" s="25">
        <f t="shared" si="8"/>
        <v>44767.417999999998</v>
      </c>
      <c r="D102" t="str">
        <f t="shared" si="9"/>
        <v>vis</v>
      </c>
      <c r="E102">
        <f>VLOOKUP(C102,Active!C$21:E$967,3,FALSE)</f>
        <v>12093.006012583533</v>
      </c>
      <c r="F102" s="16" t="s">
        <v>229</v>
      </c>
      <c r="G102" t="str">
        <f t="shared" si="10"/>
        <v>44767.418</v>
      </c>
      <c r="H102" s="25">
        <f t="shared" si="11"/>
        <v>12093</v>
      </c>
      <c r="I102" s="71" t="s">
        <v>491</v>
      </c>
      <c r="J102" s="72" t="s">
        <v>492</v>
      </c>
      <c r="K102" s="71">
        <v>12093</v>
      </c>
      <c r="L102" s="71" t="s">
        <v>493</v>
      </c>
      <c r="M102" s="72" t="s">
        <v>233</v>
      </c>
      <c r="N102" s="72"/>
      <c r="O102" s="73" t="s">
        <v>293</v>
      </c>
      <c r="P102" s="73" t="s">
        <v>484</v>
      </c>
    </row>
    <row r="103" spans="1:16" ht="12.75" customHeight="1" x14ac:dyDescent="0.2">
      <c r="A103" s="25" t="str">
        <f t="shared" si="6"/>
        <v> AOEB 3 </v>
      </c>
      <c r="B103" s="16" t="str">
        <f t="shared" si="7"/>
        <v>I</v>
      </c>
      <c r="C103" s="25">
        <f t="shared" si="8"/>
        <v>44786.76</v>
      </c>
      <c r="D103" t="str">
        <f t="shared" si="9"/>
        <v>vis</v>
      </c>
      <c r="E103">
        <f>VLOOKUP(C103,Active!C$21:E$967,3,FALSE)</f>
        <v>12115.001868715264</v>
      </c>
      <c r="F103" s="16" t="s">
        <v>229</v>
      </c>
      <c r="G103" t="str">
        <f t="shared" si="10"/>
        <v>44786.760</v>
      </c>
      <c r="H103" s="25">
        <f t="shared" si="11"/>
        <v>12115</v>
      </c>
      <c r="I103" s="71" t="s">
        <v>494</v>
      </c>
      <c r="J103" s="72" t="s">
        <v>495</v>
      </c>
      <c r="K103" s="71">
        <v>12115</v>
      </c>
      <c r="L103" s="71" t="s">
        <v>303</v>
      </c>
      <c r="M103" s="72" t="s">
        <v>233</v>
      </c>
      <c r="N103" s="72"/>
      <c r="O103" s="73" t="s">
        <v>414</v>
      </c>
      <c r="P103" s="73" t="s">
        <v>402</v>
      </c>
    </row>
    <row r="104" spans="1:16" ht="12.75" customHeight="1" x14ac:dyDescent="0.2">
      <c r="A104" s="25" t="str">
        <f t="shared" si="6"/>
        <v> BBS 59 </v>
      </c>
      <c r="B104" s="16" t="str">
        <f t="shared" si="7"/>
        <v>I</v>
      </c>
      <c r="C104" s="25">
        <f t="shared" si="8"/>
        <v>45050.571000000004</v>
      </c>
      <c r="D104" t="str">
        <f t="shared" si="9"/>
        <v>vis</v>
      </c>
      <c r="E104">
        <f>VLOOKUP(C104,Active!C$21:E$967,3,FALSE)</f>
        <v>12415.009561920038</v>
      </c>
      <c r="F104" s="16" t="s">
        <v>229</v>
      </c>
      <c r="G104" t="str">
        <f t="shared" si="10"/>
        <v>45050.571</v>
      </c>
      <c r="H104" s="25">
        <f t="shared" si="11"/>
        <v>12415</v>
      </c>
      <c r="I104" s="71" t="s">
        <v>496</v>
      </c>
      <c r="J104" s="72" t="s">
        <v>497</v>
      </c>
      <c r="K104" s="71">
        <v>12415</v>
      </c>
      <c r="L104" s="71" t="s">
        <v>498</v>
      </c>
      <c r="M104" s="72" t="s">
        <v>233</v>
      </c>
      <c r="N104" s="72"/>
      <c r="O104" s="73" t="s">
        <v>234</v>
      </c>
      <c r="P104" s="73" t="s">
        <v>499</v>
      </c>
    </row>
    <row r="105" spans="1:16" ht="12.75" customHeight="1" x14ac:dyDescent="0.2">
      <c r="A105" s="25" t="str">
        <f t="shared" si="6"/>
        <v> AOEB 3 </v>
      </c>
      <c r="B105" s="16" t="str">
        <f t="shared" si="7"/>
        <v>I</v>
      </c>
      <c r="C105" s="25">
        <f t="shared" si="8"/>
        <v>45122.678999999996</v>
      </c>
      <c r="D105" t="str">
        <f t="shared" si="9"/>
        <v>vis</v>
      </c>
      <c r="E105">
        <f>VLOOKUP(C105,Active!C$21:E$967,3,FALSE)</f>
        <v>12497.011278078984</v>
      </c>
      <c r="F105" s="16" t="s">
        <v>229</v>
      </c>
      <c r="G105" t="str">
        <f t="shared" si="10"/>
        <v>45122.679</v>
      </c>
      <c r="H105" s="25">
        <f t="shared" si="11"/>
        <v>12497</v>
      </c>
      <c r="I105" s="71" t="s">
        <v>500</v>
      </c>
      <c r="J105" s="72" t="s">
        <v>501</v>
      </c>
      <c r="K105" s="71">
        <v>12497</v>
      </c>
      <c r="L105" s="71" t="s">
        <v>378</v>
      </c>
      <c r="M105" s="72" t="s">
        <v>233</v>
      </c>
      <c r="N105" s="72"/>
      <c r="O105" s="73" t="s">
        <v>414</v>
      </c>
      <c r="P105" s="73" t="s">
        <v>402</v>
      </c>
    </row>
    <row r="106" spans="1:16" ht="12.75" customHeight="1" x14ac:dyDescent="0.2">
      <c r="A106" s="25" t="str">
        <f t="shared" si="6"/>
        <v> BBS 61 </v>
      </c>
      <c r="B106" s="16" t="str">
        <f t="shared" si="7"/>
        <v>I</v>
      </c>
      <c r="C106" s="25">
        <f t="shared" si="8"/>
        <v>45145.533000000003</v>
      </c>
      <c r="D106" t="str">
        <f t="shared" si="9"/>
        <v>vis</v>
      </c>
      <c r="E106">
        <f>VLOOKUP(C106,Active!C$21:E$967,3,FALSE)</f>
        <v>12523.001004892893</v>
      </c>
      <c r="F106" s="16" t="s">
        <v>229</v>
      </c>
      <c r="G106" t="str">
        <f t="shared" si="10"/>
        <v>45145.533</v>
      </c>
      <c r="H106" s="25">
        <f t="shared" si="11"/>
        <v>12523</v>
      </c>
      <c r="I106" s="71" t="s">
        <v>502</v>
      </c>
      <c r="J106" s="72" t="s">
        <v>503</v>
      </c>
      <c r="K106" s="71">
        <v>12523</v>
      </c>
      <c r="L106" s="71" t="s">
        <v>248</v>
      </c>
      <c r="M106" s="72" t="s">
        <v>233</v>
      </c>
      <c r="N106" s="72"/>
      <c r="O106" s="73" t="s">
        <v>293</v>
      </c>
      <c r="P106" s="73" t="s">
        <v>504</v>
      </c>
    </row>
    <row r="107" spans="1:16" ht="12.75" customHeight="1" x14ac:dyDescent="0.2">
      <c r="A107" s="25" t="str">
        <f t="shared" si="6"/>
        <v> BBS 61 </v>
      </c>
      <c r="B107" s="16" t="str">
        <f t="shared" si="7"/>
        <v>I</v>
      </c>
      <c r="C107" s="25">
        <f t="shared" si="8"/>
        <v>45182.468000000001</v>
      </c>
      <c r="D107" t="str">
        <f t="shared" si="9"/>
        <v>vis</v>
      </c>
      <c r="E107">
        <f>VLOOKUP(C107,Active!C$21:E$967,3,FALSE)</f>
        <v>12565.003742263652</v>
      </c>
      <c r="F107" s="16" t="s">
        <v>229</v>
      </c>
      <c r="G107" t="str">
        <f t="shared" si="10"/>
        <v>45182.468</v>
      </c>
      <c r="H107" s="25">
        <f t="shared" si="11"/>
        <v>12565</v>
      </c>
      <c r="I107" s="71" t="s">
        <v>505</v>
      </c>
      <c r="J107" s="72" t="s">
        <v>506</v>
      </c>
      <c r="K107" s="71">
        <v>12565</v>
      </c>
      <c r="L107" s="71" t="s">
        <v>283</v>
      </c>
      <c r="M107" s="72" t="s">
        <v>233</v>
      </c>
      <c r="N107" s="72"/>
      <c r="O107" s="73" t="s">
        <v>293</v>
      </c>
      <c r="P107" s="73" t="s">
        <v>504</v>
      </c>
    </row>
    <row r="108" spans="1:16" ht="12.75" customHeight="1" x14ac:dyDescent="0.2">
      <c r="A108" s="25" t="str">
        <f t="shared" si="6"/>
        <v> BBS 62 </v>
      </c>
      <c r="B108" s="16" t="str">
        <f t="shared" si="7"/>
        <v>I</v>
      </c>
      <c r="C108" s="25">
        <f t="shared" si="8"/>
        <v>45212.368999999999</v>
      </c>
      <c r="D108" t="str">
        <f t="shared" si="9"/>
        <v>vis</v>
      </c>
      <c r="E108">
        <f>VLOOKUP(C108,Active!C$21:E$967,3,FALSE)</f>
        <v>12599.007366200924</v>
      </c>
      <c r="F108" s="16" t="s">
        <v>229</v>
      </c>
      <c r="G108" t="str">
        <f t="shared" si="10"/>
        <v>45212.369</v>
      </c>
      <c r="H108" s="25">
        <f t="shared" si="11"/>
        <v>12599</v>
      </c>
      <c r="I108" s="71" t="s">
        <v>507</v>
      </c>
      <c r="J108" s="72" t="s">
        <v>508</v>
      </c>
      <c r="K108" s="71">
        <v>12599</v>
      </c>
      <c r="L108" s="71" t="s">
        <v>273</v>
      </c>
      <c r="M108" s="72" t="s">
        <v>233</v>
      </c>
      <c r="N108" s="72"/>
      <c r="O108" s="73" t="s">
        <v>293</v>
      </c>
      <c r="P108" s="73" t="s">
        <v>509</v>
      </c>
    </row>
    <row r="109" spans="1:16" ht="12.75" customHeight="1" x14ac:dyDescent="0.2">
      <c r="A109" s="25" t="str">
        <f t="shared" si="6"/>
        <v> BBS 62 </v>
      </c>
      <c r="B109" s="16" t="str">
        <f t="shared" si="7"/>
        <v>I</v>
      </c>
      <c r="C109" s="25">
        <f t="shared" si="8"/>
        <v>45227.315999999999</v>
      </c>
      <c r="D109" t="str">
        <f t="shared" si="9"/>
        <v>vis</v>
      </c>
      <c r="E109">
        <f>VLOOKUP(C109,Active!C$21:E$967,3,FALSE)</f>
        <v>12616.005197945362</v>
      </c>
      <c r="F109" s="16" t="s">
        <v>229</v>
      </c>
      <c r="G109" t="str">
        <f t="shared" si="10"/>
        <v>45227.316</v>
      </c>
      <c r="H109" s="25">
        <f t="shared" si="11"/>
        <v>12616</v>
      </c>
      <c r="I109" s="71" t="s">
        <v>510</v>
      </c>
      <c r="J109" s="72" t="s">
        <v>511</v>
      </c>
      <c r="K109" s="71">
        <v>12616</v>
      </c>
      <c r="L109" s="71" t="s">
        <v>493</v>
      </c>
      <c r="M109" s="72" t="s">
        <v>233</v>
      </c>
      <c r="N109" s="72"/>
      <c r="O109" s="73" t="s">
        <v>293</v>
      </c>
      <c r="P109" s="73" t="s">
        <v>509</v>
      </c>
    </row>
    <row r="110" spans="1:16" ht="12.75" customHeight="1" x14ac:dyDescent="0.2">
      <c r="A110" s="25" t="str">
        <f t="shared" si="6"/>
        <v> BBS 66 </v>
      </c>
      <c r="B110" s="16" t="str">
        <f t="shared" si="7"/>
        <v>I</v>
      </c>
      <c r="C110" s="25">
        <f t="shared" si="8"/>
        <v>45474.413</v>
      </c>
      <c r="D110" t="str">
        <f t="shared" si="9"/>
        <v>vis</v>
      </c>
      <c r="E110">
        <f>VLOOKUP(C110,Active!C$21:E$967,3,FALSE)</f>
        <v>12897.005614788557</v>
      </c>
      <c r="F110" s="16" t="s">
        <v>229</v>
      </c>
      <c r="G110" t="str">
        <f t="shared" si="10"/>
        <v>45474.413</v>
      </c>
      <c r="H110" s="25">
        <f t="shared" si="11"/>
        <v>12897</v>
      </c>
      <c r="I110" s="71" t="s">
        <v>512</v>
      </c>
      <c r="J110" s="72" t="s">
        <v>513</v>
      </c>
      <c r="K110" s="71">
        <v>12897</v>
      </c>
      <c r="L110" s="71" t="s">
        <v>493</v>
      </c>
      <c r="M110" s="72" t="s">
        <v>233</v>
      </c>
      <c r="N110" s="72"/>
      <c r="O110" s="73" t="s">
        <v>234</v>
      </c>
      <c r="P110" s="73" t="s">
        <v>514</v>
      </c>
    </row>
    <row r="111" spans="1:16" ht="12.75" customHeight="1" x14ac:dyDescent="0.2">
      <c r="A111" s="25" t="str">
        <f t="shared" si="6"/>
        <v> PASP 98.691 </v>
      </c>
      <c r="B111" s="16" t="str">
        <f t="shared" si="7"/>
        <v>I</v>
      </c>
      <c r="C111" s="25">
        <f t="shared" si="8"/>
        <v>45493.758000000002</v>
      </c>
      <c r="D111" t="str">
        <f t="shared" si="9"/>
        <v>vis</v>
      </c>
      <c r="E111">
        <f>VLOOKUP(C111,Active!C$21:E$967,3,FALSE)</f>
        <v>12919.004882541027</v>
      </c>
      <c r="F111" s="16" t="s">
        <v>229</v>
      </c>
      <c r="G111" t="str">
        <f t="shared" si="10"/>
        <v>45493.7580</v>
      </c>
      <c r="H111" s="25">
        <f t="shared" si="11"/>
        <v>12919</v>
      </c>
      <c r="I111" s="71" t="s">
        <v>515</v>
      </c>
      <c r="J111" s="72" t="s">
        <v>516</v>
      </c>
      <c r="K111" s="71">
        <v>12919</v>
      </c>
      <c r="L111" s="71" t="s">
        <v>517</v>
      </c>
      <c r="M111" s="72" t="s">
        <v>481</v>
      </c>
      <c r="N111" s="72" t="s">
        <v>482</v>
      </c>
      <c r="O111" s="73" t="s">
        <v>518</v>
      </c>
      <c r="P111" s="73" t="s">
        <v>519</v>
      </c>
    </row>
    <row r="112" spans="1:16" ht="12.75" customHeight="1" x14ac:dyDescent="0.2">
      <c r="A112" s="25" t="str">
        <f t="shared" si="6"/>
        <v> PASP 98.691 </v>
      </c>
      <c r="B112" s="16" t="str">
        <f t="shared" si="7"/>
        <v>I</v>
      </c>
      <c r="C112" s="25">
        <f t="shared" si="8"/>
        <v>45494.636599999998</v>
      </c>
      <c r="D112" t="str">
        <f t="shared" si="9"/>
        <v>vis</v>
      </c>
      <c r="E112">
        <f>VLOOKUP(C112,Active!C$21:E$967,3,FALSE)</f>
        <v>12920.004032535715</v>
      </c>
      <c r="F112" s="16" t="s">
        <v>229</v>
      </c>
      <c r="G112" t="str">
        <f t="shared" si="10"/>
        <v>45494.6366</v>
      </c>
      <c r="H112" s="25">
        <f t="shared" si="11"/>
        <v>12920</v>
      </c>
      <c r="I112" s="71" t="s">
        <v>520</v>
      </c>
      <c r="J112" s="72" t="s">
        <v>521</v>
      </c>
      <c r="K112" s="71">
        <v>12920</v>
      </c>
      <c r="L112" s="71" t="s">
        <v>522</v>
      </c>
      <c r="M112" s="72" t="s">
        <v>481</v>
      </c>
      <c r="N112" s="72" t="s">
        <v>482</v>
      </c>
      <c r="O112" s="73" t="s">
        <v>518</v>
      </c>
      <c r="P112" s="73" t="s">
        <v>519</v>
      </c>
    </row>
    <row r="113" spans="1:16" ht="12.75" customHeight="1" x14ac:dyDescent="0.2">
      <c r="A113" s="25" t="str">
        <f t="shared" si="6"/>
        <v> BBS 67 </v>
      </c>
      <c r="B113" s="16" t="str">
        <f t="shared" si="7"/>
        <v>I</v>
      </c>
      <c r="C113" s="25">
        <f t="shared" si="8"/>
        <v>45496.39</v>
      </c>
      <c r="D113" t="str">
        <f t="shared" si="9"/>
        <v>vis</v>
      </c>
      <c r="E113">
        <f>VLOOKUP(C113,Active!C$21:E$967,3,FALSE)</f>
        <v>12921.998011138827</v>
      </c>
      <c r="F113" s="16" t="s">
        <v>229</v>
      </c>
      <c r="G113" t="str">
        <f t="shared" si="10"/>
        <v>45496.390</v>
      </c>
      <c r="H113" s="25">
        <f t="shared" si="11"/>
        <v>12922</v>
      </c>
      <c r="I113" s="71" t="s">
        <v>523</v>
      </c>
      <c r="J113" s="72" t="s">
        <v>524</v>
      </c>
      <c r="K113" s="71">
        <v>12922</v>
      </c>
      <c r="L113" s="71" t="s">
        <v>269</v>
      </c>
      <c r="M113" s="72" t="s">
        <v>233</v>
      </c>
      <c r="N113" s="72"/>
      <c r="O113" s="73" t="s">
        <v>525</v>
      </c>
      <c r="P113" s="73" t="s">
        <v>526</v>
      </c>
    </row>
    <row r="114" spans="1:16" ht="12.75" customHeight="1" x14ac:dyDescent="0.2">
      <c r="A114" s="25" t="str">
        <f t="shared" si="6"/>
        <v> BBS 68 </v>
      </c>
      <c r="B114" s="16" t="str">
        <f t="shared" si="7"/>
        <v>I</v>
      </c>
      <c r="C114" s="25">
        <f t="shared" si="8"/>
        <v>45569.377999999997</v>
      </c>
      <c r="D114" t="str">
        <f t="shared" si="9"/>
        <v>vis</v>
      </c>
      <c r="E114">
        <f>VLOOKUP(C114,Active!C$21:E$967,3,FALSE)</f>
        <v>13005.00046938215</v>
      </c>
      <c r="F114" s="16" t="s">
        <v>229</v>
      </c>
      <c r="G114" t="str">
        <f t="shared" si="10"/>
        <v>45569.378</v>
      </c>
      <c r="H114" s="25">
        <f t="shared" si="11"/>
        <v>13005</v>
      </c>
      <c r="I114" s="71" t="s">
        <v>527</v>
      </c>
      <c r="J114" s="72" t="s">
        <v>528</v>
      </c>
      <c r="K114" s="71">
        <v>13005</v>
      </c>
      <c r="L114" s="71" t="s">
        <v>352</v>
      </c>
      <c r="M114" s="72" t="s">
        <v>233</v>
      </c>
      <c r="N114" s="72"/>
      <c r="O114" s="73" t="s">
        <v>234</v>
      </c>
      <c r="P114" s="73" t="s">
        <v>529</v>
      </c>
    </row>
    <row r="115" spans="1:16" ht="12.75" customHeight="1" x14ac:dyDescent="0.2">
      <c r="A115" s="25" t="str">
        <f t="shared" si="6"/>
        <v> BBS 68 </v>
      </c>
      <c r="B115" s="16" t="str">
        <f t="shared" si="7"/>
        <v>I</v>
      </c>
      <c r="C115" s="25">
        <f t="shared" si="8"/>
        <v>45606.317999999999</v>
      </c>
      <c r="D115" t="str">
        <f t="shared" si="9"/>
        <v>vis</v>
      </c>
      <c r="E115">
        <f>VLOOKUP(C115,Active!C$21:E$967,3,FALSE)</f>
        <v>13047.008892787486</v>
      </c>
      <c r="F115" s="16" t="s">
        <v>229</v>
      </c>
      <c r="G115" t="str">
        <f t="shared" si="10"/>
        <v>45606.318</v>
      </c>
      <c r="H115" s="25">
        <f t="shared" si="11"/>
        <v>13047</v>
      </c>
      <c r="I115" s="71" t="s">
        <v>530</v>
      </c>
      <c r="J115" s="72" t="s">
        <v>531</v>
      </c>
      <c r="K115" s="71">
        <v>13047</v>
      </c>
      <c r="L115" s="71" t="s">
        <v>498</v>
      </c>
      <c r="M115" s="72" t="s">
        <v>233</v>
      </c>
      <c r="N115" s="72"/>
      <c r="O115" s="73" t="s">
        <v>293</v>
      </c>
      <c r="P115" s="73" t="s">
        <v>529</v>
      </c>
    </row>
    <row r="116" spans="1:16" ht="12.75" customHeight="1" x14ac:dyDescent="0.2">
      <c r="A116" s="25" t="str">
        <f t="shared" si="6"/>
        <v> BBS 71 </v>
      </c>
      <c r="B116" s="16" t="str">
        <f t="shared" si="7"/>
        <v>I</v>
      </c>
      <c r="C116" s="25">
        <f t="shared" si="8"/>
        <v>45764.597000000002</v>
      </c>
      <c r="D116" t="str">
        <f t="shared" si="9"/>
        <v>vis</v>
      </c>
      <c r="E116">
        <f>VLOOKUP(C116,Active!C$21:E$967,3,FALSE)</f>
        <v>13227.004865937806</v>
      </c>
      <c r="F116" s="16" t="s">
        <v>229</v>
      </c>
      <c r="G116" t="str">
        <f t="shared" si="10"/>
        <v>45764.597</v>
      </c>
      <c r="H116" s="25">
        <f t="shared" si="11"/>
        <v>13227</v>
      </c>
      <c r="I116" s="71" t="s">
        <v>532</v>
      </c>
      <c r="J116" s="72" t="s">
        <v>533</v>
      </c>
      <c r="K116" s="71">
        <v>13227</v>
      </c>
      <c r="L116" s="71" t="s">
        <v>323</v>
      </c>
      <c r="M116" s="72" t="s">
        <v>233</v>
      </c>
      <c r="N116" s="72"/>
      <c r="O116" s="73" t="s">
        <v>234</v>
      </c>
      <c r="P116" s="73" t="s">
        <v>534</v>
      </c>
    </row>
    <row r="117" spans="1:16" ht="12.75" customHeight="1" x14ac:dyDescent="0.2">
      <c r="A117" s="25" t="str">
        <f t="shared" si="6"/>
        <v> BBS 71 </v>
      </c>
      <c r="B117" s="16" t="str">
        <f t="shared" si="7"/>
        <v>I</v>
      </c>
      <c r="C117" s="25">
        <f t="shared" si="8"/>
        <v>45771.635999999999</v>
      </c>
      <c r="D117" t="str">
        <f t="shared" si="9"/>
        <v>vis</v>
      </c>
      <c r="E117">
        <f>VLOOKUP(C117,Active!C$21:E$967,3,FALSE)</f>
        <v>13235.009665405862</v>
      </c>
      <c r="F117" s="16" t="s">
        <v>229</v>
      </c>
      <c r="G117" t="str">
        <f t="shared" si="10"/>
        <v>45771.636</v>
      </c>
      <c r="H117" s="25">
        <f t="shared" si="11"/>
        <v>13235</v>
      </c>
      <c r="I117" s="71" t="s">
        <v>535</v>
      </c>
      <c r="J117" s="72" t="s">
        <v>536</v>
      </c>
      <c r="K117" s="71">
        <v>13235</v>
      </c>
      <c r="L117" s="71" t="s">
        <v>498</v>
      </c>
      <c r="M117" s="72" t="s">
        <v>233</v>
      </c>
      <c r="N117" s="72"/>
      <c r="O117" s="73" t="s">
        <v>234</v>
      </c>
      <c r="P117" s="73" t="s">
        <v>534</v>
      </c>
    </row>
    <row r="118" spans="1:16" ht="12.75" customHeight="1" x14ac:dyDescent="0.2">
      <c r="A118" s="25" t="str">
        <f t="shared" si="6"/>
        <v> BRNO 27 </v>
      </c>
      <c r="B118" s="16" t="str">
        <f t="shared" si="7"/>
        <v>I</v>
      </c>
      <c r="C118" s="25">
        <f t="shared" si="8"/>
        <v>45809.442999999999</v>
      </c>
      <c r="D118" t="str">
        <f t="shared" si="9"/>
        <v>vis</v>
      </c>
      <c r="E118">
        <f>VLOOKUP(C118,Active!C$21:E$967,3,FALSE)</f>
        <v>13278.004047205684</v>
      </c>
      <c r="F118" s="16" t="s">
        <v>229</v>
      </c>
      <c r="G118" t="str">
        <f t="shared" si="10"/>
        <v>45809.443</v>
      </c>
      <c r="H118" s="25">
        <f t="shared" si="11"/>
        <v>13278</v>
      </c>
      <c r="I118" s="71" t="s">
        <v>537</v>
      </c>
      <c r="J118" s="72" t="s">
        <v>538</v>
      </c>
      <c r="K118" s="71">
        <v>13278</v>
      </c>
      <c r="L118" s="71" t="s">
        <v>323</v>
      </c>
      <c r="M118" s="72" t="s">
        <v>233</v>
      </c>
      <c r="N118" s="72"/>
      <c r="O118" s="73" t="s">
        <v>539</v>
      </c>
      <c r="P118" s="73" t="s">
        <v>540</v>
      </c>
    </row>
    <row r="119" spans="1:16" ht="12.75" customHeight="1" x14ac:dyDescent="0.2">
      <c r="A119" s="25" t="str">
        <f t="shared" si="6"/>
        <v> BBS 72 </v>
      </c>
      <c r="B119" s="16" t="str">
        <f t="shared" si="7"/>
        <v>I</v>
      </c>
      <c r="C119" s="25">
        <f t="shared" si="8"/>
        <v>45846.377999999997</v>
      </c>
      <c r="D119" t="str">
        <f t="shared" si="9"/>
        <v>vis</v>
      </c>
      <c r="E119">
        <f>VLOOKUP(C119,Active!C$21:E$967,3,FALSE)</f>
        <v>13320.006784576446</v>
      </c>
      <c r="F119" s="16" t="s">
        <v>229</v>
      </c>
      <c r="G119" t="str">
        <f t="shared" si="10"/>
        <v>45846.378</v>
      </c>
      <c r="H119" s="25">
        <f t="shared" si="11"/>
        <v>13320</v>
      </c>
      <c r="I119" s="71" t="s">
        <v>541</v>
      </c>
      <c r="J119" s="72" t="s">
        <v>542</v>
      </c>
      <c r="K119" s="71">
        <v>13320</v>
      </c>
      <c r="L119" s="71" t="s">
        <v>273</v>
      </c>
      <c r="M119" s="72" t="s">
        <v>233</v>
      </c>
      <c r="N119" s="72"/>
      <c r="O119" s="73" t="s">
        <v>543</v>
      </c>
      <c r="P119" s="73" t="s">
        <v>544</v>
      </c>
    </row>
    <row r="120" spans="1:16" ht="12.75" customHeight="1" x14ac:dyDescent="0.2">
      <c r="A120" s="25" t="str">
        <f t="shared" si="6"/>
        <v> BRNO 27 </v>
      </c>
      <c r="B120" s="16" t="str">
        <f t="shared" si="7"/>
        <v>I</v>
      </c>
      <c r="C120" s="25">
        <f t="shared" si="8"/>
        <v>45853.421999999999</v>
      </c>
      <c r="D120" t="str">
        <f t="shared" si="9"/>
        <v>vis</v>
      </c>
      <c r="E120">
        <f>VLOOKUP(C120,Active!C$21:E$967,3,FALSE)</f>
        <v>13328.017270079077</v>
      </c>
      <c r="F120" s="16" t="s">
        <v>229</v>
      </c>
      <c r="G120" t="str">
        <f t="shared" si="10"/>
        <v>45853.422</v>
      </c>
      <c r="H120" s="25">
        <f t="shared" si="11"/>
        <v>13328</v>
      </c>
      <c r="I120" s="71" t="s">
        <v>545</v>
      </c>
      <c r="J120" s="72" t="s">
        <v>546</v>
      </c>
      <c r="K120" s="71">
        <v>13328</v>
      </c>
      <c r="L120" s="71" t="s">
        <v>547</v>
      </c>
      <c r="M120" s="72" t="s">
        <v>233</v>
      </c>
      <c r="N120" s="72"/>
      <c r="O120" s="73" t="s">
        <v>548</v>
      </c>
      <c r="P120" s="73" t="s">
        <v>540</v>
      </c>
    </row>
    <row r="121" spans="1:16" ht="12.75" customHeight="1" x14ac:dyDescent="0.2">
      <c r="A121" s="25" t="str">
        <f t="shared" si="6"/>
        <v> BBS 72 </v>
      </c>
      <c r="B121" s="16" t="str">
        <f t="shared" si="7"/>
        <v>I</v>
      </c>
      <c r="C121" s="25">
        <f t="shared" si="8"/>
        <v>45867.491000000002</v>
      </c>
      <c r="D121" t="str">
        <f t="shared" si="9"/>
        <v>vis</v>
      </c>
      <c r="E121">
        <f>VLOOKUP(C121,Active!C$21:E$967,3,FALSE)</f>
        <v>13344.016634152975</v>
      </c>
      <c r="F121" s="16" t="s">
        <v>229</v>
      </c>
      <c r="G121" t="str">
        <f t="shared" si="10"/>
        <v>45867.491</v>
      </c>
      <c r="H121" s="25">
        <f t="shared" si="11"/>
        <v>13344</v>
      </c>
      <c r="I121" s="71" t="s">
        <v>549</v>
      </c>
      <c r="J121" s="72" t="s">
        <v>550</v>
      </c>
      <c r="K121" s="71">
        <v>13344</v>
      </c>
      <c r="L121" s="71" t="s">
        <v>547</v>
      </c>
      <c r="M121" s="72" t="s">
        <v>233</v>
      </c>
      <c r="N121" s="72"/>
      <c r="O121" s="73" t="s">
        <v>293</v>
      </c>
      <c r="P121" s="73" t="s">
        <v>544</v>
      </c>
    </row>
    <row r="122" spans="1:16" ht="12.75" customHeight="1" x14ac:dyDescent="0.2">
      <c r="A122" s="25" t="str">
        <f t="shared" si="6"/>
        <v> BBS 72 </v>
      </c>
      <c r="B122" s="16" t="str">
        <f t="shared" si="7"/>
        <v>I</v>
      </c>
      <c r="C122" s="25">
        <f t="shared" si="8"/>
        <v>45868.364000000001</v>
      </c>
      <c r="D122" t="str">
        <f t="shared" si="9"/>
        <v>vis</v>
      </c>
      <c r="E122">
        <f>VLOOKUP(C122,Active!C$21:E$967,3,FALSE)</f>
        <v>13345.009415788947</v>
      </c>
      <c r="F122" s="16" t="s">
        <v>229</v>
      </c>
      <c r="G122" t="str">
        <f t="shared" si="10"/>
        <v>45868.364</v>
      </c>
      <c r="H122" s="25">
        <f t="shared" si="11"/>
        <v>13345</v>
      </c>
      <c r="I122" s="71" t="s">
        <v>551</v>
      </c>
      <c r="J122" s="72" t="s">
        <v>552</v>
      </c>
      <c r="K122" s="71">
        <v>13345</v>
      </c>
      <c r="L122" s="71" t="s">
        <v>498</v>
      </c>
      <c r="M122" s="72" t="s">
        <v>233</v>
      </c>
      <c r="N122" s="72"/>
      <c r="O122" s="73" t="s">
        <v>234</v>
      </c>
      <c r="P122" s="73" t="s">
        <v>544</v>
      </c>
    </row>
    <row r="123" spans="1:16" ht="12.75" customHeight="1" x14ac:dyDescent="0.2">
      <c r="A123" s="25" t="str">
        <f t="shared" si="6"/>
        <v> BBS 73 </v>
      </c>
      <c r="B123" s="16" t="str">
        <f t="shared" si="7"/>
        <v>I</v>
      </c>
      <c r="C123" s="25">
        <f t="shared" si="8"/>
        <v>45889.464</v>
      </c>
      <c r="D123" t="str">
        <f t="shared" si="9"/>
        <v>vis</v>
      </c>
      <c r="E123">
        <f>VLOOKUP(C123,Active!C$21:E$967,3,FALSE)</f>
        <v>13369.004481675587</v>
      </c>
      <c r="F123" s="16" t="s">
        <v>229</v>
      </c>
      <c r="G123" t="str">
        <f t="shared" si="10"/>
        <v>45889.464</v>
      </c>
      <c r="H123" s="25">
        <f t="shared" si="11"/>
        <v>13369</v>
      </c>
      <c r="I123" s="71" t="s">
        <v>553</v>
      </c>
      <c r="J123" s="72" t="s">
        <v>554</v>
      </c>
      <c r="K123" s="71">
        <v>13369</v>
      </c>
      <c r="L123" s="71" t="s">
        <v>323</v>
      </c>
      <c r="M123" s="72" t="s">
        <v>233</v>
      </c>
      <c r="N123" s="72"/>
      <c r="O123" s="73" t="s">
        <v>234</v>
      </c>
      <c r="P123" s="73" t="s">
        <v>555</v>
      </c>
    </row>
    <row r="124" spans="1:16" ht="12.75" customHeight="1" x14ac:dyDescent="0.2">
      <c r="A124" s="25" t="str">
        <f t="shared" si="6"/>
        <v> BBS 73 </v>
      </c>
      <c r="B124" s="16" t="str">
        <f t="shared" si="7"/>
        <v>I</v>
      </c>
      <c r="C124" s="25">
        <f t="shared" si="8"/>
        <v>45889.468000000001</v>
      </c>
      <c r="D124" t="str">
        <f t="shared" si="9"/>
        <v>vis</v>
      </c>
      <c r="E124">
        <f>VLOOKUP(C124,Active!C$21:E$967,3,FALSE)</f>
        <v>13369.009030503245</v>
      </c>
      <c r="F124" s="16" t="s">
        <v>229</v>
      </c>
      <c r="G124" t="str">
        <f t="shared" si="10"/>
        <v>45889.468</v>
      </c>
      <c r="H124" s="25">
        <f t="shared" si="11"/>
        <v>13369</v>
      </c>
      <c r="I124" s="71" t="s">
        <v>556</v>
      </c>
      <c r="J124" s="72" t="s">
        <v>557</v>
      </c>
      <c r="K124" s="71">
        <v>13369</v>
      </c>
      <c r="L124" s="71" t="s">
        <v>498</v>
      </c>
      <c r="M124" s="72" t="s">
        <v>233</v>
      </c>
      <c r="N124" s="72"/>
      <c r="O124" s="73" t="s">
        <v>293</v>
      </c>
      <c r="P124" s="73" t="s">
        <v>555</v>
      </c>
    </row>
    <row r="125" spans="1:16" ht="12.75" customHeight="1" x14ac:dyDescent="0.2">
      <c r="A125" s="25" t="str">
        <f t="shared" si="6"/>
        <v> BBS 73 </v>
      </c>
      <c r="B125" s="16" t="str">
        <f t="shared" si="7"/>
        <v>I</v>
      </c>
      <c r="C125" s="25">
        <f t="shared" si="8"/>
        <v>45911.449000000001</v>
      </c>
      <c r="D125" t="str">
        <f t="shared" si="9"/>
        <v>vis</v>
      </c>
      <c r="E125">
        <f>VLOOKUP(C125,Active!C$21:E$967,3,FALSE)</f>
        <v>13394.005975681172</v>
      </c>
      <c r="F125" s="16" t="s">
        <v>229</v>
      </c>
      <c r="G125" t="str">
        <f t="shared" si="10"/>
        <v>45911.449</v>
      </c>
      <c r="H125" s="25">
        <f t="shared" si="11"/>
        <v>13394</v>
      </c>
      <c r="I125" s="71" t="s">
        <v>558</v>
      </c>
      <c r="J125" s="72" t="s">
        <v>559</v>
      </c>
      <c r="K125" s="71">
        <v>13394</v>
      </c>
      <c r="L125" s="71" t="s">
        <v>493</v>
      </c>
      <c r="M125" s="72" t="s">
        <v>233</v>
      </c>
      <c r="N125" s="72"/>
      <c r="O125" s="73" t="s">
        <v>293</v>
      </c>
      <c r="P125" s="73" t="s">
        <v>555</v>
      </c>
    </row>
    <row r="126" spans="1:16" ht="12.75" customHeight="1" x14ac:dyDescent="0.2">
      <c r="A126" s="25" t="str">
        <f t="shared" si="6"/>
        <v> BBS 73 </v>
      </c>
      <c r="B126" s="16" t="str">
        <f t="shared" si="7"/>
        <v>I</v>
      </c>
      <c r="C126" s="25">
        <f t="shared" si="8"/>
        <v>45912.334000000003</v>
      </c>
      <c r="D126" t="str">
        <f t="shared" si="9"/>
        <v>vis</v>
      </c>
      <c r="E126">
        <f>VLOOKUP(C126,Active!C$21:E$967,3,FALSE)</f>
        <v>13395.012403800116</v>
      </c>
      <c r="F126" s="16" t="s">
        <v>229</v>
      </c>
      <c r="G126" t="str">
        <f t="shared" si="10"/>
        <v>45912.334</v>
      </c>
      <c r="H126" s="25">
        <f t="shared" si="11"/>
        <v>13395</v>
      </c>
      <c r="I126" s="71" t="s">
        <v>560</v>
      </c>
      <c r="J126" s="72" t="s">
        <v>561</v>
      </c>
      <c r="K126" s="71">
        <v>13395</v>
      </c>
      <c r="L126" s="71" t="s">
        <v>562</v>
      </c>
      <c r="M126" s="72" t="s">
        <v>233</v>
      </c>
      <c r="N126" s="72"/>
      <c r="O126" s="73" t="s">
        <v>525</v>
      </c>
      <c r="P126" s="73" t="s">
        <v>555</v>
      </c>
    </row>
    <row r="127" spans="1:16" ht="12.75" customHeight="1" x14ac:dyDescent="0.2">
      <c r="A127" s="25" t="str">
        <f t="shared" si="6"/>
        <v> BRNO 27 </v>
      </c>
      <c r="B127" s="16" t="str">
        <f t="shared" si="7"/>
        <v>I</v>
      </c>
      <c r="C127" s="25">
        <f t="shared" si="8"/>
        <v>45941.337</v>
      </c>
      <c r="D127" t="str">
        <f t="shared" si="9"/>
        <v>vis</v>
      </c>
      <c r="E127">
        <f>VLOOKUP(C127,Active!C$21:E$967,3,FALSE)</f>
        <v>13427.994815928561</v>
      </c>
      <c r="F127" s="16" t="s">
        <v>229</v>
      </c>
      <c r="G127" t="str">
        <f t="shared" si="10"/>
        <v>45941.337</v>
      </c>
      <c r="H127" s="25">
        <f t="shared" si="11"/>
        <v>13428</v>
      </c>
      <c r="I127" s="71" t="s">
        <v>563</v>
      </c>
      <c r="J127" s="72" t="s">
        <v>564</v>
      </c>
      <c r="K127" s="71">
        <v>13428</v>
      </c>
      <c r="L127" s="71" t="s">
        <v>338</v>
      </c>
      <c r="M127" s="72" t="s">
        <v>233</v>
      </c>
      <c r="N127" s="72"/>
      <c r="O127" s="73" t="s">
        <v>565</v>
      </c>
      <c r="P127" s="73" t="s">
        <v>540</v>
      </c>
    </row>
    <row r="128" spans="1:16" ht="12.75" customHeight="1" x14ac:dyDescent="0.2">
      <c r="A128" s="25" t="str">
        <f t="shared" si="6"/>
        <v> BRNO 27 </v>
      </c>
      <c r="B128" s="16" t="str">
        <f t="shared" si="7"/>
        <v>I</v>
      </c>
      <c r="C128" s="25">
        <f t="shared" si="8"/>
        <v>46210.43</v>
      </c>
      <c r="D128" t="str">
        <f t="shared" si="9"/>
        <v>vis</v>
      </c>
      <c r="E128">
        <f>VLOOKUP(C128,Active!C$21:E$967,3,FALSE)</f>
        <v>13734.009236053394</v>
      </c>
      <c r="F128" s="16" t="s">
        <v>229</v>
      </c>
      <c r="G128" t="str">
        <f t="shared" si="10"/>
        <v>46210.430</v>
      </c>
      <c r="H128" s="25">
        <f t="shared" si="11"/>
        <v>13734</v>
      </c>
      <c r="I128" s="71" t="s">
        <v>566</v>
      </c>
      <c r="J128" s="72" t="s">
        <v>567</v>
      </c>
      <c r="K128" s="71">
        <v>13734</v>
      </c>
      <c r="L128" s="71" t="s">
        <v>498</v>
      </c>
      <c r="M128" s="72" t="s">
        <v>233</v>
      </c>
      <c r="N128" s="72"/>
      <c r="O128" s="73" t="s">
        <v>568</v>
      </c>
      <c r="P128" s="73" t="s">
        <v>540</v>
      </c>
    </row>
    <row r="129" spans="1:16" ht="12.75" customHeight="1" x14ac:dyDescent="0.2">
      <c r="A129" s="25" t="str">
        <f t="shared" si="6"/>
        <v> BBS 78 </v>
      </c>
      <c r="B129" s="16" t="str">
        <f t="shared" si="7"/>
        <v>I</v>
      </c>
      <c r="C129" s="25">
        <f t="shared" si="8"/>
        <v>46210.43</v>
      </c>
      <c r="D129" t="str">
        <f t="shared" si="9"/>
        <v>vis</v>
      </c>
      <c r="E129">
        <f>VLOOKUP(C129,Active!C$21:E$967,3,FALSE)</f>
        <v>13734.009236053394</v>
      </c>
      <c r="F129" s="16" t="s">
        <v>229</v>
      </c>
      <c r="G129" t="str">
        <f t="shared" si="10"/>
        <v>46210.430</v>
      </c>
      <c r="H129" s="25">
        <f t="shared" si="11"/>
        <v>13734</v>
      </c>
      <c r="I129" s="71" t="s">
        <v>566</v>
      </c>
      <c r="J129" s="72" t="s">
        <v>567</v>
      </c>
      <c r="K129" s="71">
        <v>13734</v>
      </c>
      <c r="L129" s="71" t="s">
        <v>498</v>
      </c>
      <c r="M129" s="72" t="s">
        <v>233</v>
      </c>
      <c r="N129" s="72"/>
      <c r="O129" s="73" t="s">
        <v>569</v>
      </c>
      <c r="P129" s="73" t="s">
        <v>570</v>
      </c>
    </row>
    <row r="130" spans="1:16" ht="12.75" customHeight="1" x14ac:dyDescent="0.2">
      <c r="A130" s="25" t="str">
        <f t="shared" si="6"/>
        <v> AOEB 3 </v>
      </c>
      <c r="B130" s="16" t="str">
        <f t="shared" si="7"/>
        <v>I</v>
      </c>
      <c r="C130" s="25">
        <f t="shared" si="8"/>
        <v>46230.656000000003</v>
      </c>
      <c r="D130" t="str">
        <f t="shared" si="9"/>
        <v>vis</v>
      </c>
      <c r="E130">
        <f>VLOOKUP(C130,Active!C$21:E$967,3,FALSE)</f>
        <v>13757.010383097151</v>
      </c>
      <c r="F130" s="16" t="s">
        <v>229</v>
      </c>
      <c r="G130" t="str">
        <f t="shared" si="10"/>
        <v>46230.656</v>
      </c>
      <c r="H130" s="25">
        <f t="shared" si="11"/>
        <v>13757</v>
      </c>
      <c r="I130" s="71" t="s">
        <v>571</v>
      </c>
      <c r="J130" s="72" t="s">
        <v>572</v>
      </c>
      <c r="K130" s="71">
        <v>13757</v>
      </c>
      <c r="L130" s="71" t="s">
        <v>573</v>
      </c>
      <c r="M130" s="72" t="s">
        <v>233</v>
      </c>
      <c r="N130" s="72"/>
      <c r="O130" s="73" t="s">
        <v>574</v>
      </c>
      <c r="P130" s="73" t="s">
        <v>402</v>
      </c>
    </row>
    <row r="131" spans="1:16" ht="12.75" customHeight="1" x14ac:dyDescent="0.2">
      <c r="A131" s="25" t="str">
        <f t="shared" si="6"/>
        <v> BRNO 27 </v>
      </c>
      <c r="B131" s="16" t="str">
        <f t="shared" si="7"/>
        <v>I</v>
      </c>
      <c r="C131" s="25">
        <f t="shared" si="8"/>
        <v>46232.415000000001</v>
      </c>
      <c r="D131" t="str">
        <f t="shared" si="9"/>
        <v>vis</v>
      </c>
      <c r="E131">
        <f>VLOOKUP(C131,Active!C$21:E$967,3,FALSE)</f>
        <v>13759.010730058977</v>
      </c>
      <c r="F131" s="16" t="s">
        <v>229</v>
      </c>
      <c r="G131" t="str">
        <f t="shared" si="10"/>
        <v>46232.415</v>
      </c>
      <c r="H131" s="25">
        <f t="shared" si="11"/>
        <v>13759</v>
      </c>
      <c r="I131" s="71" t="s">
        <v>575</v>
      </c>
      <c r="J131" s="72" t="s">
        <v>576</v>
      </c>
      <c r="K131" s="71">
        <v>13759</v>
      </c>
      <c r="L131" s="71" t="s">
        <v>573</v>
      </c>
      <c r="M131" s="72" t="s">
        <v>233</v>
      </c>
      <c r="N131" s="72"/>
      <c r="O131" s="73" t="s">
        <v>258</v>
      </c>
      <c r="P131" s="73" t="s">
        <v>540</v>
      </c>
    </row>
    <row r="132" spans="1:16" ht="12.75" customHeight="1" x14ac:dyDescent="0.2">
      <c r="A132" s="25" t="str">
        <f t="shared" si="6"/>
        <v> AOEB 3 </v>
      </c>
      <c r="B132" s="16" t="str">
        <f t="shared" si="7"/>
        <v>I</v>
      </c>
      <c r="C132" s="25">
        <f t="shared" si="8"/>
        <v>46237.692999999999</v>
      </c>
      <c r="D132" t="str">
        <f t="shared" si="9"/>
        <v>vis</v>
      </c>
      <c r="E132">
        <f>VLOOKUP(C132,Active!C$21:E$967,3,FALSE)</f>
        <v>13765.012908151379</v>
      </c>
      <c r="F132" s="16" t="s">
        <v>229</v>
      </c>
      <c r="G132" t="str">
        <f t="shared" si="10"/>
        <v>46237.693</v>
      </c>
      <c r="H132" s="25">
        <f t="shared" si="11"/>
        <v>13765</v>
      </c>
      <c r="I132" s="71" t="s">
        <v>577</v>
      </c>
      <c r="J132" s="72" t="s">
        <v>578</v>
      </c>
      <c r="K132" s="71">
        <v>13765</v>
      </c>
      <c r="L132" s="71" t="s">
        <v>562</v>
      </c>
      <c r="M132" s="72" t="s">
        <v>233</v>
      </c>
      <c r="N132" s="72"/>
      <c r="O132" s="73" t="s">
        <v>574</v>
      </c>
      <c r="P132" s="73" t="s">
        <v>402</v>
      </c>
    </row>
    <row r="133" spans="1:16" ht="12.75" customHeight="1" x14ac:dyDescent="0.2">
      <c r="A133" s="25" t="str">
        <f t="shared" si="6"/>
        <v> BRNO 27 </v>
      </c>
      <c r="B133" s="16" t="str">
        <f t="shared" si="7"/>
        <v>I</v>
      </c>
      <c r="C133" s="25">
        <f t="shared" si="8"/>
        <v>46254.406000000003</v>
      </c>
      <c r="D133" t="str">
        <f t="shared" si="9"/>
        <v>vis</v>
      </c>
      <c r="E133">
        <f>VLOOKUP(C133,Active!C$21:E$967,3,FALSE)</f>
        <v>13784.019047306048</v>
      </c>
      <c r="F133" s="16" t="s">
        <v>229</v>
      </c>
      <c r="G133" t="str">
        <f t="shared" si="10"/>
        <v>46254.406</v>
      </c>
      <c r="H133" s="25">
        <f t="shared" si="11"/>
        <v>13784</v>
      </c>
      <c r="I133" s="71" t="s">
        <v>579</v>
      </c>
      <c r="J133" s="72" t="s">
        <v>580</v>
      </c>
      <c r="K133" s="71">
        <v>13784</v>
      </c>
      <c r="L133" s="71" t="s">
        <v>581</v>
      </c>
      <c r="M133" s="72" t="s">
        <v>233</v>
      </c>
      <c r="N133" s="72"/>
      <c r="O133" s="73" t="s">
        <v>548</v>
      </c>
      <c r="P133" s="73" t="s">
        <v>540</v>
      </c>
    </row>
    <row r="134" spans="1:16" ht="12.75" customHeight="1" x14ac:dyDescent="0.2">
      <c r="A134" s="25" t="str">
        <f t="shared" si="6"/>
        <v> BBS 77 </v>
      </c>
      <c r="B134" s="16" t="str">
        <f t="shared" si="7"/>
        <v>I</v>
      </c>
      <c r="C134" s="25">
        <f t="shared" si="8"/>
        <v>46261.430999999997</v>
      </c>
      <c r="D134" t="str">
        <f t="shared" si="9"/>
        <v>vis</v>
      </c>
      <c r="E134">
        <f>VLOOKUP(C134,Active!C$21:E$967,3,FALSE)</f>
        <v>13792.007925877304</v>
      </c>
      <c r="F134" s="16" t="s">
        <v>229</v>
      </c>
      <c r="G134" t="str">
        <f t="shared" si="10"/>
        <v>46261.431</v>
      </c>
      <c r="H134" s="25">
        <f t="shared" si="11"/>
        <v>13792</v>
      </c>
      <c r="I134" s="71" t="s">
        <v>582</v>
      </c>
      <c r="J134" s="72" t="s">
        <v>583</v>
      </c>
      <c r="K134" s="71">
        <v>13792</v>
      </c>
      <c r="L134" s="71" t="s">
        <v>584</v>
      </c>
      <c r="M134" s="72" t="s">
        <v>233</v>
      </c>
      <c r="N134" s="72"/>
      <c r="O134" s="73" t="s">
        <v>293</v>
      </c>
      <c r="P134" s="73" t="s">
        <v>585</v>
      </c>
    </row>
    <row r="135" spans="1:16" ht="12.75" customHeight="1" x14ac:dyDescent="0.2">
      <c r="A135" s="25" t="str">
        <f t="shared" si="6"/>
        <v> BBS 77 </v>
      </c>
      <c r="B135" s="16" t="str">
        <f t="shared" si="7"/>
        <v>I</v>
      </c>
      <c r="C135" s="25">
        <f t="shared" si="8"/>
        <v>46261.434000000001</v>
      </c>
      <c r="D135" t="str">
        <f t="shared" si="9"/>
        <v>vis</v>
      </c>
      <c r="E135">
        <f>VLOOKUP(C135,Active!C$21:E$967,3,FALSE)</f>
        <v>13792.011337498052</v>
      </c>
      <c r="F135" s="16" t="s">
        <v>229</v>
      </c>
      <c r="G135" t="str">
        <f t="shared" si="10"/>
        <v>46261.434</v>
      </c>
      <c r="H135" s="25">
        <f t="shared" si="11"/>
        <v>13792</v>
      </c>
      <c r="I135" s="71" t="s">
        <v>586</v>
      </c>
      <c r="J135" s="72" t="s">
        <v>587</v>
      </c>
      <c r="K135" s="71">
        <v>13792</v>
      </c>
      <c r="L135" s="71" t="s">
        <v>378</v>
      </c>
      <c r="M135" s="72" t="s">
        <v>233</v>
      </c>
      <c r="N135" s="72"/>
      <c r="O135" s="73" t="s">
        <v>588</v>
      </c>
      <c r="P135" s="73" t="s">
        <v>585</v>
      </c>
    </row>
    <row r="136" spans="1:16" ht="12.75" customHeight="1" x14ac:dyDescent="0.2">
      <c r="A136" s="25" t="str">
        <f t="shared" si="6"/>
        <v> BRNO 27 </v>
      </c>
      <c r="B136" s="16" t="str">
        <f t="shared" si="7"/>
        <v>I</v>
      </c>
      <c r="C136" s="25">
        <f t="shared" si="8"/>
        <v>46268.462</v>
      </c>
      <c r="D136" t="str">
        <f t="shared" si="9"/>
        <v>vis</v>
      </c>
      <c r="E136">
        <f>VLOOKUP(C136,Active!C$21:E$967,3,FALSE)</f>
        <v>13800.003627690056</v>
      </c>
      <c r="F136" s="16" t="s">
        <v>229</v>
      </c>
      <c r="G136" t="str">
        <f t="shared" si="10"/>
        <v>46268.462</v>
      </c>
      <c r="H136" s="25">
        <f t="shared" si="11"/>
        <v>13800</v>
      </c>
      <c r="I136" s="71" t="s">
        <v>589</v>
      </c>
      <c r="J136" s="72" t="s">
        <v>590</v>
      </c>
      <c r="K136" s="71">
        <v>13800</v>
      </c>
      <c r="L136" s="71" t="s">
        <v>283</v>
      </c>
      <c r="M136" s="72" t="s">
        <v>233</v>
      </c>
      <c r="N136" s="72"/>
      <c r="O136" s="73" t="s">
        <v>591</v>
      </c>
      <c r="P136" s="73" t="s">
        <v>540</v>
      </c>
    </row>
    <row r="137" spans="1:16" x14ac:dyDescent="0.2">
      <c r="A137" s="25" t="str">
        <f t="shared" si="6"/>
        <v> BRNO 27 </v>
      </c>
      <c r="B137" s="16" t="str">
        <f t="shared" si="7"/>
        <v>I</v>
      </c>
      <c r="C137" s="25">
        <f t="shared" si="8"/>
        <v>46268.470999999998</v>
      </c>
      <c r="D137" t="str">
        <f t="shared" si="9"/>
        <v>vis</v>
      </c>
      <c r="E137">
        <f>VLOOKUP(C137,Active!C$21:E$967,3,FALSE)</f>
        <v>13800.01386255228</v>
      </c>
      <c r="F137" s="16" t="s">
        <v>229</v>
      </c>
      <c r="G137" t="str">
        <f t="shared" si="10"/>
        <v>46268.471</v>
      </c>
      <c r="H137" s="25">
        <f t="shared" si="11"/>
        <v>13800</v>
      </c>
      <c r="I137" s="71" t="s">
        <v>592</v>
      </c>
      <c r="J137" s="72" t="s">
        <v>593</v>
      </c>
      <c r="K137" s="71">
        <v>13800</v>
      </c>
      <c r="L137" s="71" t="s">
        <v>349</v>
      </c>
      <c r="M137" s="72" t="s">
        <v>233</v>
      </c>
      <c r="N137" s="72"/>
      <c r="O137" s="73" t="s">
        <v>594</v>
      </c>
      <c r="P137" s="73" t="s">
        <v>540</v>
      </c>
    </row>
    <row r="138" spans="1:16" x14ac:dyDescent="0.2">
      <c r="A138" s="25" t="str">
        <f t="shared" si="6"/>
        <v> BRNO 27 </v>
      </c>
      <c r="B138" s="16" t="str">
        <f t="shared" si="7"/>
        <v>I</v>
      </c>
      <c r="C138" s="25">
        <f t="shared" si="8"/>
        <v>46268.472999999998</v>
      </c>
      <c r="D138" t="str">
        <f t="shared" si="9"/>
        <v>vis</v>
      </c>
      <c r="E138">
        <f>VLOOKUP(C138,Active!C$21:E$967,3,FALSE)</f>
        <v>13800.016136966107</v>
      </c>
      <c r="F138" s="16" t="s">
        <v>229</v>
      </c>
      <c r="G138" t="str">
        <f t="shared" si="10"/>
        <v>46268.473</v>
      </c>
      <c r="H138" s="25">
        <f t="shared" si="11"/>
        <v>13800</v>
      </c>
      <c r="I138" s="71" t="s">
        <v>595</v>
      </c>
      <c r="J138" s="72" t="s">
        <v>596</v>
      </c>
      <c r="K138" s="71">
        <v>13800</v>
      </c>
      <c r="L138" s="71" t="s">
        <v>597</v>
      </c>
      <c r="M138" s="72" t="s">
        <v>233</v>
      </c>
      <c r="N138" s="72"/>
      <c r="O138" s="73" t="s">
        <v>598</v>
      </c>
      <c r="P138" s="73" t="s">
        <v>540</v>
      </c>
    </row>
    <row r="139" spans="1:16" x14ac:dyDescent="0.2">
      <c r="A139" s="25" t="str">
        <f t="shared" ref="A139:A202" si="12">P139</f>
        <v> BRNO 27 </v>
      </c>
      <c r="B139" s="16" t="str">
        <f t="shared" ref="B139:B202" si="13">IF(H139=INT(H139),"I","II")</f>
        <v>I</v>
      </c>
      <c r="C139" s="25">
        <f t="shared" ref="C139:C202" si="14">1*G139</f>
        <v>46268.474999999999</v>
      </c>
      <c r="D139" t="str">
        <f t="shared" ref="D139:D202" si="15">VLOOKUP(F139,I$1:J$5,2,FALSE)</f>
        <v>vis</v>
      </c>
      <c r="E139">
        <f>VLOOKUP(C139,Active!C$21:E$967,3,FALSE)</f>
        <v>13800.018411379937</v>
      </c>
      <c r="F139" s="16" t="s">
        <v>229</v>
      </c>
      <c r="G139" t="str">
        <f t="shared" ref="G139:G202" si="16">MID(I139,3,LEN(I139)-3)</f>
        <v>46268.475</v>
      </c>
      <c r="H139" s="25">
        <f t="shared" ref="H139:H202" si="17">1*K139</f>
        <v>13800</v>
      </c>
      <c r="I139" s="71" t="s">
        <v>599</v>
      </c>
      <c r="J139" s="72" t="s">
        <v>600</v>
      </c>
      <c r="K139" s="71">
        <v>13800</v>
      </c>
      <c r="L139" s="71" t="s">
        <v>601</v>
      </c>
      <c r="M139" s="72" t="s">
        <v>233</v>
      </c>
      <c r="N139" s="72"/>
      <c r="O139" s="73" t="s">
        <v>258</v>
      </c>
      <c r="P139" s="73" t="s">
        <v>540</v>
      </c>
    </row>
    <row r="140" spans="1:16" x14ac:dyDescent="0.2">
      <c r="A140" s="25" t="str">
        <f t="shared" si="12"/>
        <v> BRNO 27 </v>
      </c>
      <c r="B140" s="16" t="str">
        <f t="shared" si="13"/>
        <v>I</v>
      </c>
      <c r="C140" s="25">
        <f t="shared" si="14"/>
        <v>46268.476000000002</v>
      </c>
      <c r="D140" t="str">
        <f t="shared" si="15"/>
        <v>vis</v>
      </c>
      <c r="E140">
        <f>VLOOKUP(C140,Active!C$21:E$967,3,FALSE)</f>
        <v>13800.019548586855</v>
      </c>
      <c r="F140" s="16" t="s">
        <v>229</v>
      </c>
      <c r="G140" t="str">
        <f t="shared" si="16"/>
        <v>46268.476</v>
      </c>
      <c r="H140" s="25">
        <f t="shared" si="17"/>
        <v>13800</v>
      </c>
      <c r="I140" s="71" t="s">
        <v>602</v>
      </c>
      <c r="J140" s="72" t="s">
        <v>603</v>
      </c>
      <c r="K140" s="71">
        <v>13800</v>
      </c>
      <c r="L140" s="71" t="s">
        <v>581</v>
      </c>
      <c r="M140" s="72" t="s">
        <v>233</v>
      </c>
      <c r="N140" s="72"/>
      <c r="O140" s="73" t="s">
        <v>548</v>
      </c>
      <c r="P140" s="73" t="s">
        <v>540</v>
      </c>
    </row>
    <row r="141" spans="1:16" x14ac:dyDescent="0.2">
      <c r="A141" s="25" t="str">
        <f t="shared" si="12"/>
        <v> AOEB 3 </v>
      </c>
      <c r="B141" s="16" t="str">
        <f t="shared" si="13"/>
        <v>I</v>
      </c>
      <c r="C141" s="25">
        <f t="shared" si="14"/>
        <v>46273.745000000003</v>
      </c>
      <c r="D141" t="str">
        <f t="shared" si="15"/>
        <v>vis</v>
      </c>
      <c r="E141">
        <f>VLOOKUP(C141,Active!C$21:E$967,3,FALSE)</f>
        <v>13806.011491817031</v>
      </c>
      <c r="F141" s="16" t="s">
        <v>229</v>
      </c>
      <c r="G141" t="str">
        <f t="shared" si="16"/>
        <v>46273.745</v>
      </c>
      <c r="H141" s="25">
        <f t="shared" si="17"/>
        <v>13806</v>
      </c>
      <c r="I141" s="71" t="s">
        <v>604</v>
      </c>
      <c r="J141" s="72" t="s">
        <v>605</v>
      </c>
      <c r="K141" s="71">
        <v>13806</v>
      </c>
      <c r="L141" s="71" t="s">
        <v>378</v>
      </c>
      <c r="M141" s="72" t="s">
        <v>233</v>
      </c>
      <c r="N141" s="72"/>
      <c r="O141" s="73" t="s">
        <v>574</v>
      </c>
      <c r="P141" s="73" t="s">
        <v>402</v>
      </c>
    </row>
    <row r="142" spans="1:16" x14ac:dyDescent="0.2">
      <c r="A142" s="25" t="str">
        <f t="shared" si="12"/>
        <v> BBS 78 </v>
      </c>
      <c r="B142" s="16" t="str">
        <f t="shared" si="13"/>
        <v>I</v>
      </c>
      <c r="C142" s="25">
        <f t="shared" si="14"/>
        <v>46290.438000000002</v>
      </c>
      <c r="D142" t="str">
        <f t="shared" si="15"/>
        <v>vis</v>
      </c>
      <c r="E142">
        <f>VLOOKUP(C142,Active!C$21:E$967,3,FALSE)</f>
        <v>13824.994886833414</v>
      </c>
      <c r="F142" s="16" t="s">
        <v>229</v>
      </c>
      <c r="G142" t="str">
        <f t="shared" si="16"/>
        <v>46290.438</v>
      </c>
      <c r="H142" s="25">
        <f t="shared" si="17"/>
        <v>13825</v>
      </c>
      <c r="I142" s="71" t="s">
        <v>606</v>
      </c>
      <c r="J142" s="72" t="s">
        <v>607</v>
      </c>
      <c r="K142" s="71">
        <v>13825</v>
      </c>
      <c r="L142" s="71" t="s">
        <v>245</v>
      </c>
      <c r="M142" s="72" t="s">
        <v>233</v>
      </c>
      <c r="N142" s="72"/>
      <c r="O142" s="73" t="s">
        <v>293</v>
      </c>
      <c r="P142" s="73" t="s">
        <v>570</v>
      </c>
    </row>
    <row r="143" spans="1:16" x14ac:dyDescent="0.2">
      <c r="A143" s="25" t="str">
        <f t="shared" si="12"/>
        <v> BBS 78 </v>
      </c>
      <c r="B143" s="16" t="str">
        <f t="shared" si="13"/>
        <v>I</v>
      </c>
      <c r="C143" s="25">
        <f t="shared" si="14"/>
        <v>46320.353000000003</v>
      </c>
      <c r="D143" t="str">
        <f t="shared" si="15"/>
        <v>vis</v>
      </c>
      <c r="E143">
        <f>VLOOKUP(C143,Active!C$21:E$967,3,FALSE)</f>
        <v>13859.014431667485</v>
      </c>
      <c r="F143" s="16" t="s">
        <v>229</v>
      </c>
      <c r="G143" t="str">
        <f t="shared" si="16"/>
        <v>46320.353</v>
      </c>
      <c r="H143" s="25">
        <f t="shared" si="17"/>
        <v>13859</v>
      </c>
      <c r="I143" s="71" t="s">
        <v>608</v>
      </c>
      <c r="J143" s="72" t="s">
        <v>609</v>
      </c>
      <c r="K143" s="71">
        <v>13859</v>
      </c>
      <c r="L143" s="71" t="s">
        <v>610</v>
      </c>
      <c r="M143" s="72" t="s">
        <v>233</v>
      </c>
      <c r="N143" s="72"/>
      <c r="O143" s="73" t="s">
        <v>293</v>
      </c>
      <c r="P143" s="73" t="s">
        <v>570</v>
      </c>
    </row>
    <row r="144" spans="1:16" x14ac:dyDescent="0.2">
      <c r="A144" s="25" t="str">
        <f t="shared" si="12"/>
        <v> BRNO 28 </v>
      </c>
      <c r="B144" s="16" t="str">
        <f t="shared" si="13"/>
        <v>I</v>
      </c>
      <c r="C144" s="25">
        <f t="shared" si="14"/>
        <v>46552.489000000001</v>
      </c>
      <c r="D144" t="str">
        <f t="shared" si="15"/>
        <v>vis</v>
      </c>
      <c r="E144">
        <f>VLOOKUP(C144,Active!C$21:E$967,3,FALSE)</f>
        <v>14123.001095869444</v>
      </c>
      <c r="F144" s="16" t="s">
        <v>229</v>
      </c>
      <c r="G144" t="str">
        <f t="shared" si="16"/>
        <v>46552.489</v>
      </c>
      <c r="H144" s="25">
        <f t="shared" si="17"/>
        <v>14123</v>
      </c>
      <c r="I144" s="71" t="s">
        <v>611</v>
      </c>
      <c r="J144" s="72" t="s">
        <v>612</v>
      </c>
      <c r="K144" s="71">
        <v>14123</v>
      </c>
      <c r="L144" s="71" t="s">
        <v>248</v>
      </c>
      <c r="M144" s="72" t="s">
        <v>233</v>
      </c>
      <c r="N144" s="72"/>
      <c r="O144" s="73" t="s">
        <v>568</v>
      </c>
      <c r="P144" s="73" t="s">
        <v>613</v>
      </c>
    </row>
    <row r="145" spans="1:16" x14ac:dyDescent="0.2">
      <c r="A145" s="25" t="str">
        <f t="shared" si="12"/>
        <v> BRNO 28 </v>
      </c>
      <c r="B145" s="16" t="str">
        <f t="shared" si="13"/>
        <v>I</v>
      </c>
      <c r="C145" s="25">
        <f t="shared" si="14"/>
        <v>46552.491000000002</v>
      </c>
      <c r="D145" t="str">
        <f t="shared" si="15"/>
        <v>vis</v>
      </c>
      <c r="E145">
        <f>VLOOKUP(C145,Active!C$21:E$967,3,FALSE)</f>
        <v>14123.003370283272</v>
      </c>
      <c r="F145" s="16" t="s">
        <v>229</v>
      </c>
      <c r="G145" t="str">
        <f t="shared" si="16"/>
        <v>46552.491</v>
      </c>
      <c r="H145" s="25">
        <f t="shared" si="17"/>
        <v>14123</v>
      </c>
      <c r="I145" s="71" t="s">
        <v>614</v>
      </c>
      <c r="J145" s="72" t="s">
        <v>615</v>
      </c>
      <c r="K145" s="71">
        <v>14123</v>
      </c>
      <c r="L145" s="71" t="s">
        <v>283</v>
      </c>
      <c r="M145" s="72" t="s">
        <v>233</v>
      </c>
      <c r="N145" s="72"/>
      <c r="O145" s="73" t="s">
        <v>258</v>
      </c>
      <c r="P145" s="73" t="s">
        <v>613</v>
      </c>
    </row>
    <row r="146" spans="1:16" x14ac:dyDescent="0.2">
      <c r="A146" s="25" t="str">
        <f t="shared" si="12"/>
        <v> BBS 80 </v>
      </c>
      <c r="B146" s="16" t="str">
        <f t="shared" si="13"/>
        <v>I</v>
      </c>
      <c r="C146" s="25">
        <f t="shared" si="14"/>
        <v>46611.41</v>
      </c>
      <c r="D146" t="str">
        <f t="shared" si="15"/>
        <v>vis</v>
      </c>
      <c r="E146">
        <f>VLOOKUP(C146,Active!C$21:E$967,3,FALSE)</f>
        <v>14190.006464452706</v>
      </c>
      <c r="F146" s="16" t="s">
        <v>229</v>
      </c>
      <c r="G146" t="str">
        <f t="shared" si="16"/>
        <v>46611.410</v>
      </c>
      <c r="H146" s="25">
        <f t="shared" si="17"/>
        <v>14190</v>
      </c>
      <c r="I146" s="71" t="s">
        <v>616</v>
      </c>
      <c r="J146" s="72" t="s">
        <v>617</v>
      </c>
      <c r="K146" s="71">
        <v>14190</v>
      </c>
      <c r="L146" s="71" t="s">
        <v>273</v>
      </c>
      <c r="M146" s="72" t="s">
        <v>233</v>
      </c>
      <c r="N146" s="72"/>
      <c r="O146" s="73" t="s">
        <v>569</v>
      </c>
      <c r="P146" s="73" t="s">
        <v>618</v>
      </c>
    </row>
    <row r="147" spans="1:16" x14ac:dyDescent="0.2">
      <c r="A147" s="25" t="str">
        <f t="shared" si="12"/>
        <v> AOEB 3 </v>
      </c>
      <c r="B147" s="16" t="str">
        <f t="shared" si="13"/>
        <v>I</v>
      </c>
      <c r="C147" s="25">
        <f t="shared" si="14"/>
        <v>46915.671000000002</v>
      </c>
      <c r="D147" t="str">
        <f t="shared" si="15"/>
        <v>vis</v>
      </c>
      <c r="E147">
        <f>VLOOKUP(C147,Active!C$21:E$967,3,FALSE)</f>
        <v>14536.014177331159</v>
      </c>
      <c r="F147" s="16" t="s">
        <v>229</v>
      </c>
      <c r="G147" t="str">
        <f t="shared" si="16"/>
        <v>46915.671</v>
      </c>
      <c r="H147" s="25">
        <f t="shared" si="17"/>
        <v>14536</v>
      </c>
      <c r="I147" s="71" t="s">
        <v>619</v>
      </c>
      <c r="J147" s="72" t="s">
        <v>620</v>
      </c>
      <c r="K147" s="71">
        <v>14536</v>
      </c>
      <c r="L147" s="71" t="s">
        <v>349</v>
      </c>
      <c r="M147" s="72" t="s">
        <v>233</v>
      </c>
      <c r="N147" s="72"/>
      <c r="O147" s="73" t="s">
        <v>414</v>
      </c>
      <c r="P147" s="73" t="s">
        <v>402</v>
      </c>
    </row>
    <row r="148" spans="1:16" x14ac:dyDescent="0.2">
      <c r="A148" s="25" t="str">
        <f t="shared" si="12"/>
        <v> BBS 83 </v>
      </c>
      <c r="B148" s="16" t="str">
        <f t="shared" si="13"/>
        <v>I</v>
      </c>
      <c r="C148" s="25">
        <f t="shared" si="14"/>
        <v>46917.43</v>
      </c>
      <c r="D148" t="str">
        <f t="shared" si="15"/>
        <v>vis</v>
      </c>
      <c r="E148">
        <f>VLOOKUP(C148,Active!C$21:E$967,3,FALSE)</f>
        <v>14538.014524292985</v>
      </c>
      <c r="F148" s="16" t="s">
        <v>229</v>
      </c>
      <c r="G148" t="str">
        <f t="shared" si="16"/>
        <v>46917.430</v>
      </c>
      <c r="H148" s="25">
        <f t="shared" si="17"/>
        <v>14538</v>
      </c>
      <c r="I148" s="71" t="s">
        <v>621</v>
      </c>
      <c r="J148" s="72" t="s">
        <v>622</v>
      </c>
      <c r="K148" s="71">
        <v>14538</v>
      </c>
      <c r="L148" s="71" t="s">
        <v>610</v>
      </c>
      <c r="M148" s="72" t="s">
        <v>233</v>
      </c>
      <c r="N148" s="72"/>
      <c r="O148" s="73" t="s">
        <v>588</v>
      </c>
      <c r="P148" s="73" t="s">
        <v>623</v>
      </c>
    </row>
    <row r="149" spans="1:16" x14ac:dyDescent="0.2">
      <c r="A149" s="25" t="str">
        <f t="shared" si="12"/>
        <v> AOEB 3 </v>
      </c>
      <c r="B149" s="16" t="str">
        <f t="shared" si="13"/>
        <v>I</v>
      </c>
      <c r="C149" s="25">
        <f t="shared" si="14"/>
        <v>46965.784</v>
      </c>
      <c r="D149" t="str">
        <f t="shared" si="15"/>
        <v>vis</v>
      </c>
      <c r="E149">
        <f>VLOOKUP(C149,Active!C$21:E$967,3,FALSE)</f>
        <v>14593.003027415385</v>
      </c>
      <c r="F149" s="16" t="s">
        <v>229</v>
      </c>
      <c r="G149" t="str">
        <f t="shared" si="16"/>
        <v>46965.784</v>
      </c>
      <c r="H149" s="25">
        <f t="shared" si="17"/>
        <v>14593</v>
      </c>
      <c r="I149" s="71" t="s">
        <v>624</v>
      </c>
      <c r="J149" s="72" t="s">
        <v>625</v>
      </c>
      <c r="K149" s="71">
        <v>14593</v>
      </c>
      <c r="L149" s="71" t="s">
        <v>283</v>
      </c>
      <c r="M149" s="72" t="s">
        <v>233</v>
      </c>
      <c r="N149" s="72"/>
      <c r="O149" s="73" t="s">
        <v>626</v>
      </c>
      <c r="P149" s="73" t="s">
        <v>402</v>
      </c>
    </row>
    <row r="150" spans="1:16" x14ac:dyDescent="0.2">
      <c r="A150" s="25" t="str">
        <f t="shared" si="12"/>
        <v> BBS 84 </v>
      </c>
      <c r="B150" s="16" t="str">
        <f t="shared" si="13"/>
        <v>I</v>
      </c>
      <c r="C150" s="25">
        <f t="shared" si="14"/>
        <v>46975.470999999998</v>
      </c>
      <c r="D150" t="str">
        <f t="shared" si="15"/>
        <v>vis</v>
      </c>
      <c r="E150">
        <f>VLOOKUP(C150,Active!C$21:E$967,3,FALSE)</f>
        <v>14604.019150791872</v>
      </c>
      <c r="F150" s="16" t="s">
        <v>229</v>
      </c>
      <c r="G150" t="str">
        <f t="shared" si="16"/>
        <v>46975.471</v>
      </c>
      <c r="H150" s="25">
        <f t="shared" si="17"/>
        <v>14604</v>
      </c>
      <c r="I150" s="71" t="s">
        <v>627</v>
      </c>
      <c r="J150" s="72" t="s">
        <v>628</v>
      </c>
      <c r="K150" s="71">
        <v>14604</v>
      </c>
      <c r="L150" s="71" t="s">
        <v>581</v>
      </c>
      <c r="M150" s="72" t="s">
        <v>233</v>
      </c>
      <c r="N150" s="72"/>
      <c r="O150" s="73" t="s">
        <v>293</v>
      </c>
      <c r="P150" s="73" t="s">
        <v>629</v>
      </c>
    </row>
    <row r="151" spans="1:16" x14ac:dyDescent="0.2">
      <c r="A151" s="25" t="str">
        <f t="shared" si="12"/>
        <v> BRNO 30 </v>
      </c>
      <c r="B151" s="16" t="str">
        <f t="shared" si="13"/>
        <v>I</v>
      </c>
      <c r="C151" s="25">
        <f t="shared" si="14"/>
        <v>46997.451999999997</v>
      </c>
      <c r="D151" t="str">
        <f t="shared" si="15"/>
        <v>vis</v>
      </c>
      <c r="E151">
        <f>VLOOKUP(C151,Active!C$21:E$967,3,FALSE)</f>
        <v>14629.016095969799</v>
      </c>
      <c r="F151" s="16" t="s">
        <v>229</v>
      </c>
      <c r="G151" t="str">
        <f t="shared" si="16"/>
        <v>46997.452</v>
      </c>
      <c r="H151" s="25">
        <f t="shared" si="17"/>
        <v>14629</v>
      </c>
      <c r="I151" s="71" t="s">
        <v>630</v>
      </c>
      <c r="J151" s="72" t="s">
        <v>631</v>
      </c>
      <c r="K151" s="71">
        <v>14629</v>
      </c>
      <c r="L151" s="71" t="s">
        <v>597</v>
      </c>
      <c r="M151" s="72" t="s">
        <v>233</v>
      </c>
      <c r="N151" s="72"/>
      <c r="O151" s="73" t="s">
        <v>632</v>
      </c>
      <c r="P151" s="73" t="s">
        <v>633</v>
      </c>
    </row>
    <row r="152" spans="1:16" x14ac:dyDescent="0.2">
      <c r="A152" s="25" t="str">
        <f t="shared" si="12"/>
        <v> BRNO 30 </v>
      </c>
      <c r="B152" s="16" t="str">
        <f t="shared" si="13"/>
        <v>I</v>
      </c>
      <c r="C152" s="25">
        <f t="shared" si="14"/>
        <v>46997.451999999997</v>
      </c>
      <c r="D152" t="str">
        <f t="shared" si="15"/>
        <v>vis</v>
      </c>
      <c r="E152">
        <f>VLOOKUP(C152,Active!C$21:E$967,3,FALSE)</f>
        <v>14629.016095969799</v>
      </c>
      <c r="F152" s="16" t="s">
        <v>229</v>
      </c>
      <c r="G152" t="str">
        <f t="shared" si="16"/>
        <v>46997.452</v>
      </c>
      <c r="H152" s="25">
        <f t="shared" si="17"/>
        <v>14629</v>
      </c>
      <c r="I152" s="71" t="s">
        <v>630</v>
      </c>
      <c r="J152" s="72" t="s">
        <v>631</v>
      </c>
      <c r="K152" s="71">
        <v>14629</v>
      </c>
      <c r="L152" s="71" t="s">
        <v>597</v>
      </c>
      <c r="M152" s="72" t="s">
        <v>233</v>
      </c>
      <c r="N152" s="72"/>
      <c r="O152" s="73" t="s">
        <v>634</v>
      </c>
      <c r="P152" s="73" t="s">
        <v>633</v>
      </c>
    </row>
    <row r="153" spans="1:16" x14ac:dyDescent="0.2">
      <c r="A153" s="25" t="str">
        <f t="shared" si="12"/>
        <v> BRNO 30 </v>
      </c>
      <c r="B153" s="16" t="str">
        <f t="shared" si="13"/>
        <v>I</v>
      </c>
      <c r="C153" s="25">
        <f t="shared" si="14"/>
        <v>46997.451999999997</v>
      </c>
      <c r="D153" t="str">
        <f t="shared" si="15"/>
        <v>vis</v>
      </c>
      <c r="E153">
        <f>VLOOKUP(C153,Active!C$21:E$967,3,FALSE)</f>
        <v>14629.016095969799</v>
      </c>
      <c r="F153" s="16" t="s">
        <v>229</v>
      </c>
      <c r="G153" t="str">
        <f t="shared" si="16"/>
        <v>46997.452</v>
      </c>
      <c r="H153" s="25">
        <f t="shared" si="17"/>
        <v>14629</v>
      </c>
      <c r="I153" s="71" t="s">
        <v>630</v>
      </c>
      <c r="J153" s="72" t="s">
        <v>631</v>
      </c>
      <c r="K153" s="71">
        <v>14629</v>
      </c>
      <c r="L153" s="71" t="s">
        <v>597</v>
      </c>
      <c r="M153" s="72" t="s">
        <v>233</v>
      </c>
      <c r="N153" s="72"/>
      <c r="O153" s="73" t="s">
        <v>565</v>
      </c>
      <c r="P153" s="73" t="s">
        <v>633</v>
      </c>
    </row>
    <row r="154" spans="1:16" x14ac:dyDescent="0.2">
      <c r="A154" s="25" t="str">
        <f t="shared" si="12"/>
        <v> BRNO 30 </v>
      </c>
      <c r="B154" s="16" t="str">
        <f t="shared" si="13"/>
        <v>I</v>
      </c>
      <c r="C154" s="25">
        <f t="shared" si="14"/>
        <v>46997.453999999998</v>
      </c>
      <c r="D154" t="str">
        <f t="shared" si="15"/>
        <v>vis</v>
      </c>
      <c r="E154">
        <f>VLOOKUP(C154,Active!C$21:E$967,3,FALSE)</f>
        <v>14629.018370383626</v>
      </c>
      <c r="F154" s="16" t="s">
        <v>229</v>
      </c>
      <c r="G154" t="str">
        <f t="shared" si="16"/>
        <v>46997.454</v>
      </c>
      <c r="H154" s="25">
        <f t="shared" si="17"/>
        <v>14629</v>
      </c>
      <c r="I154" s="71" t="s">
        <v>635</v>
      </c>
      <c r="J154" s="72" t="s">
        <v>636</v>
      </c>
      <c r="K154" s="71">
        <v>14629</v>
      </c>
      <c r="L154" s="71" t="s">
        <v>601</v>
      </c>
      <c r="M154" s="72" t="s">
        <v>233</v>
      </c>
      <c r="N154" s="72"/>
      <c r="O154" s="73" t="s">
        <v>637</v>
      </c>
      <c r="P154" s="73" t="s">
        <v>633</v>
      </c>
    </row>
    <row r="155" spans="1:16" x14ac:dyDescent="0.2">
      <c r="A155" s="25" t="str">
        <f t="shared" si="12"/>
        <v> BRNO 30 </v>
      </c>
      <c r="B155" s="16" t="str">
        <f t="shared" si="13"/>
        <v>I</v>
      </c>
      <c r="C155" s="25">
        <f t="shared" si="14"/>
        <v>46997.455999999998</v>
      </c>
      <c r="D155" t="str">
        <f t="shared" si="15"/>
        <v>vis</v>
      </c>
      <c r="E155">
        <f>VLOOKUP(C155,Active!C$21:E$967,3,FALSE)</f>
        <v>14629.020644797454</v>
      </c>
      <c r="F155" s="16" t="s">
        <v>229</v>
      </c>
      <c r="G155" t="str">
        <f t="shared" si="16"/>
        <v>46997.456</v>
      </c>
      <c r="H155" s="25">
        <f t="shared" si="17"/>
        <v>14629</v>
      </c>
      <c r="I155" s="71" t="s">
        <v>638</v>
      </c>
      <c r="J155" s="72" t="s">
        <v>639</v>
      </c>
      <c r="K155" s="71">
        <v>14629</v>
      </c>
      <c r="L155" s="71" t="s">
        <v>640</v>
      </c>
      <c r="M155" s="72" t="s">
        <v>233</v>
      </c>
      <c r="N155" s="72"/>
      <c r="O155" s="73" t="s">
        <v>641</v>
      </c>
      <c r="P155" s="73" t="s">
        <v>633</v>
      </c>
    </row>
    <row r="156" spans="1:16" x14ac:dyDescent="0.2">
      <c r="A156" s="25" t="str">
        <f t="shared" si="12"/>
        <v> BRNO 30 </v>
      </c>
      <c r="B156" s="16" t="str">
        <f t="shared" si="13"/>
        <v>I</v>
      </c>
      <c r="C156" s="25">
        <f t="shared" si="14"/>
        <v>46997.463000000003</v>
      </c>
      <c r="D156" t="str">
        <f t="shared" si="15"/>
        <v>vis</v>
      </c>
      <c r="E156">
        <f>VLOOKUP(C156,Active!C$21:E$967,3,FALSE)</f>
        <v>14629.02860524586</v>
      </c>
      <c r="F156" s="16" t="s">
        <v>229</v>
      </c>
      <c r="G156" t="str">
        <f t="shared" si="16"/>
        <v>46997.463</v>
      </c>
      <c r="H156" s="25">
        <f t="shared" si="17"/>
        <v>14629</v>
      </c>
      <c r="I156" s="71" t="s">
        <v>642</v>
      </c>
      <c r="J156" s="72" t="s">
        <v>643</v>
      </c>
      <c r="K156" s="71">
        <v>14629</v>
      </c>
      <c r="L156" s="71" t="s">
        <v>644</v>
      </c>
      <c r="M156" s="72" t="s">
        <v>233</v>
      </c>
      <c r="N156" s="72"/>
      <c r="O156" s="73" t="s">
        <v>645</v>
      </c>
      <c r="P156" s="73" t="s">
        <v>633</v>
      </c>
    </row>
    <row r="157" spans="1:16" x14ac:dyDescent="0.2">
      <c r="A157" s="25" t="str">
        <f t="shared" si="12"/>
        <v> BRNO 30 </v>
      </c>
      <c r="B157" s="16" t="str">
        <f t="shared" si="13"/>
        <v>I</v>
      </c>
      <c r="C157" s="25">
        <f t="shared" si="14"/>
        <v>46997.470999999998</v>
      </c>
      <c r="D157" t="str">
        <f t="shared" si="15"/>
        <v>vis</v>
      </c>
      <c r="E157">
        <f>VLOOKUP(C157,Active!C$21:E$967,3,FALSE)</f>
        <v>14629.037702901165</v>
      </c>
      <c r="F157" s="16" t="s">
        <v>229</v>
      </c>
      <c r="G157" t="str">
        <f t="shared" si="16"/>
        <v>46997.471</v>
      </c>
      <c r="H157" s="25">
        <f t="shared" si="17"/>
        <v>14629</v>
      </c>
      <c r="I157" s="71" t="s">
        <v>646</v>
      </c>
      <c r="J157" s="72" t="s">
        <v>647</v>
      </c>
      <c r="K157" s="71">
        <v>14629</v>
      </c>
      <c r="L157" s="71" t="s">
        <v>648</v>
      </c>
      <c r="M157" s="72" t="s">
        <v>233</v>
      </c>
      <c r="N157" s="72"/>
      <c r="O157" s="73" t="s">
        <v>649</v>
      </c>
      <c r="P157" s="73" t="s">
        <v>633</v>
      </c>
    </row>
    <row r="158" spans="1:16" x14ac:dyDescent="0.2">
      <c r="A158" s="25" t="str">
        <f t="shared" si="12"/>
        <v> AOEB 3 </v>
      </c>
      <c r="B158" s="16" t="str">
        <f t="shared" si="13"/>
        <v>I</v>
      </c>
      <c r="C158" s="25">
        <f t="shared" si="14"/>
        <v>47010.644999999997</v>
      </c>
      <c r="D158" t="str">
        <f t="shared" si="15"/>
        <v>vis</v>
      </c>
      <c r="E158">
        <f>VLOOKUP(C158,Active!C$21:E$967,3,FALSE)</f>
        <v>14644.019266786976</v>
      </c>
      <c r="F158" s="16" t="s">
        <v>229</v>
      </c>
      <c r="G158" t="str">
        <f t="shared" si="16"/>
        <v>47010.645</v>
      </c>
      <c r="H158" s="25">
        <f t="shared" si="17"/>
        <v>14644</v>
      </c>
      <c r="I158" s="71" t="s">
        <v>650</v>
      </c>
      <c r="J158" s="72" t="s">
        <v>651</v>
      </c>
      <c r="K158" s="71">
        <v>14644</v>
      </c>
      <c r="L158" s="71" t="s">
        <v>581</v>
      </c>
      <c r="M158" s="72" t="s">
        <v>233</v>
      </c>
      <c r="N158" s="72"/>
      <c r="O158" s="73" t="s">
        <v>414</v>
      </c>
      <c r="P158" s="73" t="s">
        <v>402</v>
      </c>
    </row>
    <row r="159" spans="1:16" x14ac:dyDescent="0.2">
      <c r="A159" s="25" t="str">
        <f t="shared" si="12"/>
        <v> BBS 87 </v>
      </c>
      <c r="B159" s="16" t="str">
        <f t="shared" si="13"/>
        <v>I</v>
      </c>
      <c r="C159" s="25">
        <f t="shared" si="14"/>
        <v>47192.648999999998</v>
      </c>
      <c r="D159" t="str">
        <f t="shared" si="15"/>
        <v>vis</v>
      </c>
      <c r="E159">
        <f>VLOOKUP(C159,Active!C$21:E$967,3,FALSE)</f>
        <v>14850.995473973338</v>
      </c>
      <c r="F159" s="16" t="s">
        <v>229</v>
      </c>
      <c r="G159" t="str">
        <f t="shared" si="16"/>
        <v>47192.649</v>
      </c>
      <c r="H159" s="25">
        <f t="shared" si="17"/>
        <v>14851</v>
      </c>
      <c r="I159" s="71" t="s">
        <v>652</v>
      </c>
      <c r="J159" s="72" t="s">
        <v>653</v>
      </c>
      <c r="K159" s="71">
        <v>14851</v>
      </c>
      <c r="L159" s="71" t="s">
        <v>245</v>
      </c>
      <c r="M159" s="72" t="s">
        <v>233</v>
      </c>
      <c r="N159" s="72"/>
      <c r="O159" s="73" t="s">
        <v>234</v>
      </c>
      <c r="P159" s="73" t="s">
        <v>654</v>
      </c>
    </row>
    <row r="160" spans="1:16" x14ac:dyDescent="0.2">
      <c r="A160" s="25" t="str">
        <f t="shared" si="12"/>
        <v> BBS 88 </v>
      </c>
      <c r="B160" s="16" t="str">
        <f t="shared" si="13"/>
        <v>I</v>
      </c>
      <c r="C160" s="25">
        <f t="shared" si="14"/>
        <v>47259.481</v>
      </c>
      <c r="D160" t="str">
        <f t="shared" si="15"/>
        <v>vis</v>
      </c>
      <c r="E160">
        <f>VLOOKUP(C160,Active!C$21:E$967,3,FALSE)</f>
        <v>14926.997286453721</v>
      </c>
      <c r="F160" s="16" t="s">
        <v>229</v>
      </c>
      <c r="G160" t="str">
        <f t="shared" si="16"/>
        <v>47259.481</v>
      </c>
      <c r="H160" s="25">
        <f t="shared" si="17"/>
        <v>14927</v>
      </c>
      <c r="I160" s="71" t="s">
        <v>655</v>
      </c>
      <c r="J160" s="72" t="s">
        <v>656</v>
      </c>
      <c r="K160" s="71">
        <v>14927</v>
      </c>
      <c r="L160" s="71" t="s">
        <v>269</v>
      </c>
      <c r="M160" s="72" t="s">
        <v>233</v>
      </c>
      <c r="N160" s="72"/>
      <c r="O160" s="73" t="s">
        <v>234</v>
      </c>
      <c r="P160" s="73" t="s">
        <v>657</v>
      </c>
    </row>
    <row r="161" spans="1:16" x14ac:dyDescent="0.2">
      <c r="A161" s="25" t="str">
        <f t="shared" si="12"/>
        <v> BRNO 30 </v>
      </c>
      <c r="B161" s="16" t="str">
        <f t="shared" si="13"/>
        <v>I</v>
      </c>
      <c r="C161" s="25">
        <f t="shared" si="14"/>
        <v>47266.527999999998</v>
      </c>
      <c r="D161" t="str">
        <f t="shared" si="15"/>
        <v>vis</v>
      </c>
      <c r="E161">
        <f>VLOOKUP(C161,Active!C$21:E$967,3,FALSE)</f>
        <v>14935.011183577093</v>
      </c>
      <c r="F161" s="16" t="s">
        <v>229</v>
      </c>
      <c r="G161" t="str">
        <f t="shared" si="16"/>
        <v>47266.528</v>
      </c>
      <c r="H161" s="25">
        <f t="shared" si="17"/>
        <v>14935</v>
      </c>
      <c r="I161" s="71" t="s">
        <v>658</v>
      </c>
      <c r="J161" s="72" t="s">
        <v>659</v>
      </c>
      <c r="K161" s="71">
        <v>14935</v>
      </c>
      <c r="L161" s="71" t="s">
        <v>378</v>
      </c>
      <c r="M161" s="72" t="s">
        <v>233</v>
      </c>
      <c r="N161" s="72"/>
      <c r="O161" s="73" t="s">
        <v>660</v>
      </c>
      <c r="P161" s="73" t="s">
        <v>633</v>
      </c>
    </row>
    <row r="162" spans="1:16" x14ac:dyDescent="0.2">
      <c r="A162" s="25" t="str">
        <f t="shared" si="12"/>
        <v> BBS 88 </v>
      </c>
      <c r="B162" s="16" t="str">
        <f t="shared" si="13"/>
        <v>I</v>
      </c>
      <c r="C162" s="25">
        <f t="shared" si="14"/>
        <v>47274.442000000003</v>
      </c>
      <c r="D162" t="str">
        <f t="shared" si="15"/>
        <v>vis</v>
      </c>
      <c r="E162">
        <f>VLOOKUP(C162,Active!C$21:E$967,3,FALSE)</f>
        <v>14944.011039094959</v>
      </c>
      <c r="F162" s="16" t="s">
        <v>229</v>
      </c>
      <c r="G162" t="str">
        <f t="shared" si="16"/>
        <v>47274.442</v>
      </c>
      <c r="H162" s="25">
        <f t="shared" si="17"/>
        <v>14944</v>
      </c>
      <c r="I162" s="71" t="s">
        <v>661</v>
      </c>
      <c r="J162" s="72" t="s">
        <v>662</v>
      </c>
      <c r="K162" s="71">
        <v>14944</v>
      </c>
      <c r="L162" s="71" t="s">
        <v>378</v>
      </c>
      <c r="M162" s="72" t="s">
        <v>233</v>
      </c>
      <c r="N162" s="72"/>
      <c r="O162" s="73" t="s">
        <v>293</v>
      </c>
      <c r="P162" s="73" t="s">
        <v>657</v>
      </c>
    </row>
    <row r="163" spans="1:16" x14ac:dyDescent="0.2">
      <c r="A163" s="25" t="str">
        <f t="shared" si="12"/>
        <v> AOEB 3 </v>
      </c>
      <c r="B163" s="16" t="str">
        <f t="shared" si="13"/>
        <v>I</v>
      </c>
      <c r="C163" s="25">
        <f t="shared" si="14"/>
        <v>47300.822</v>
      </c>
      <c r="D163" t="str">
        <f t="shared" si="15"/>
        <v>vis</v>
      </c>
      <c r="E163">
        <f>VLOOKUP(C163,Active!C$21:E$967,3,FALSE)</f>
        <v>14974.010557487827</v>
      </c>
      <c r="F163" s="16" t="s">
        <v>229</v>
      </c>
      <c r="G163" t="str">
        <f t="shared" si="16"/>
        <v>47300.822</v>
      </c>
      <c r="H163" s="25">
        <f t="shared" si="17"/>
        <v>14974</v>
      </c>
      <c r="I163" s="71" t="s">
        <v>663</v>
      </c>
      <c r="J163" s="72" t="s">
        <v>664</v>
      </c>
      <c r="K163" s="71">
        <v>14974</v>
      </c>
      <c r="L163" s="71" t="s">
        <v>573</v>
      </c>
      <c r="M163" s="72" t="s">
        <v>233</v>
      </c>
      <c r="N163" s="72"/>
      <c r="O163" s="73" t="s">
        <v>665</v>
      </c>
      <c r="P163" s="73" t="s">
        <v>402</v>
      </c>
    </row>
    <row r="164" spans="1:16" x14ac:dyDescent="0.2">
      <c r="A164" s="25" t="str">
        <f t="shared" si="12"/>
        <v> BBS 88 </v>
      </c>
      <c r="B164" s="16" t="str">
        <f t="shared" si="13"/>
        <v>I</v>
      </c>
      <c r="C164" s="25">
        <f t="shared" si="14"/>
        <v>47303.463000000003</v>
      </c>
      <c r="D164" t="str">
        <f t="shared" si="15"/>
        <v>vis</v>
      </c>
      <c r="E164">
        <f>VLOOKUP(C164,Active!C$21:E$967,3,FALSE)</f>
        <v>14977.01392094786</v>
      </c>
      <c r="F164" s="16" t="s">
        <v>229</v>
      </c>
      <c r="G164" t="str">
        <f t="shared" si="16"/>
        <v>47303.463</v>
      </c>
      <c r="H164" s="25">
        <f t="shared" si="17"/>
        <v>14977</v>
      </c>
      <c r="I164" s="71" t="s">
        <v>666</v>
      </c>
      <c r="J164" s="72" t="s">
        <v>667</v>
      </c>
      <c r="K164" s="71">
        <v>14977</v>
      </c>
      <c r="L164" s="71" t="s">
        <v>349</v>
      </c>
      <c r="M164" s="72" t="s">
        <v>233</v>
      </c>
      <c r="N164" s="72"/>
      <c r="O164" s="73" t="s">
        <v>293</v>
      </c>
      <c r="P164" s="73" t="s">
        <v>657</v>
      </c>
    </row>
    <row r="165" spans="1:16" x14ac:dyDescent="0.2">
      <c r="A165" s="25" t="str">
        <f t="shared" si="12"/>
        <v> AOEB 3 </v>
      </c>
      <c r="B165" s="16" t="str">
        <f t="shared" si="13"/>
        <v>I</v>
      </c>
      <c r="C165" s="25">
        <f t="shared" si="14"/>
        <v>47308.747000000003</v>
      </c>
      <c r="D165" t="str">
        <f t="shared" si="15"/>
        <v>vis</v>
      </c>
      <c r="E165">
        <f>VLOOKUP(C165,Active!C$21:E$967,3,FALSE)</f>
        <v>14983.022922281747</v>
      </c>
      <c r="F165" s="16" t="s">
        <v>229</v>
      </c>
      <c r="G165" t="str">
        <f t="shared" si="16"/>
        <v>47308.747</v>
      </c>
      <c r="H165" s="25">
        <f t="shared" si="17"/>
        <v>14983</v>
      </c>
      <c r="I165" s="71" t="s">
        <v>668</v>
      </c>
      <c r="J165" s="72" t="s">
        <v>669</v>
      </c>
      <c r="K165" s="71">
        <v>14983</v>
      </c>
      <c r="L165" s="71" t="s">
        <v>670</v>
      </c>
      <c r="M165" s="72" t="s">
        <v>233</v>
      </c>
      <c r="N165" s="72"/>
      <c r="O165" s="73" t="s">
        <v>626</v>
      </c>
      <c r="P165" s="73" t="s">
        <v>402</v>
      </c>
    </row>
    <row r="166" spans="1:16" x14ac:dyDescent="0.2">
      <c r="A166" s="25" t="str">
        <f t="shared" si="12"/>
        <v> BBS 92 </v>
      </c>
      <c r="B166" s="16" t="str">
        <f t="shared" si="13"/>
        <v>I</v>
      </c>
      <c r="C166" s="25">
        <f t="shared" si="14"/>
        <v>47668.39</v>
      </c>
      <c r="D166" t="str">
        <f t="shared" si="15"/>
        <v>vis</v>
      </c>
      <c r="E166">
        <f>VLOOKUP(C166,Active!C$21:E$967,3,FALSE)</f>
        <v>15392.011428474603</v>
      </c>
      <c r="F166" s="16" t="s">
        <v>229</v>
      </c>
      <c r="G166" t="str">
        <f t="shared" si="16"/>
        <v>47668.390</v>
      </c>
      <c r="H166" s="25">
        <f t="shared" si="17"/>
        <v>15392</v>
      </c>
      <c r="I166" s="71" t="s">
        <v>671</v>
      </c>
      <c r="J166" s="72" t="s">
        <v>672</v>
      </c>
      <c r="K166" s="71">
        <v>15392</v>
      </c>
      <c r="L166" s="71" t="s">
        <v>378</v>
      </c>
      <c r="M166" s="72" t="s">
        <v>233</v>
      </c>
      <c r="N166" s="72"/>
      <c r="O166" s="73" t="s">
        <v>234</v>
      </c>
      <c r="P166" s="73" t="s">
        <v>673</v>
      </c>
    </row>
    <row r="167" spans="1:16" x14ac:dyDescent="0.2">
      <c r="A167" s="25" t="str">
        <f t="shared" si="12"/>
        <v> AOEB 3 </v>
      </c>
      <c r="B167" s="16" t="str">
        <f t="shared" si="13"/>
        <v>I</v>
      </c>
      <c r="C167" s="25">
        <f t="shared" si="14"/>
        <v>47672.784</v>
      </c>
      <c r="D167" t="str">
        <f t="shared" si="15"/>
        <v>vis</v>
      </c>
      <c r="E167">
        <f>VLOOKUP(C167,Active!C$21:E$967,3,FALSE)</f>
        <v>15397.008315654977</v>
      </c>
      <c r="F167" s="16" t="s">
        <v>229</v>
      </c>
      <c r="G167" t="str">
        <f t="shared" si="16"/>
        <v>47672.784</v>
      </c>
      <c r="H167" s="25">
        <f t="shared" si="17"/>
        <v>15397</v>
      </c>
      <c r="I167" s="71" t="s">
        <v>674</v>
      </c>
      <c r="J167" s="72" t="s">
        <v>675</v>
      </c>
      <c r="K167" s="71">
        <v>15397</v>
      </c>
      <c r="L167" s="71" t="s">
        <v>584</v>
      </c>
      <c r="M167" s="72" t="s">
        <v>233</v>
      </c>
      <c r="N167" s="72"/>
      <c r="O167" s="73" t="s">
        <v>626</v>
      </c>
      <c r="P167" s="73" t="s">
        <v>402</v>
      </c>
    </row>
    <row r="168" spans="1:16" x14ac:dyDescent="0.2">
      <c r="A168" s="25" t="str">
        <f t="shared" si="12"/>
        <v> AOEB 3 </v>
      </c>
      <c r="B168" s="16" t="str">
        <f t="shared" si="13"/>
        <v>I</v>
      </c>
      <c r="C168" s="25">
        <f t="shared" si="14"/>
        <v>47673.673000000003</v>
      </c>
      <c r="D168" t="str">
        <f t="shared" si="15"/>
        <v>vis</v>
      </c>
      <c r="E168">
        <f>VLOOKUP(C168,Active!C$21:E$967,3,FALSE)</f>
        <v>15398.019292601579</v>
      </c>
      <c r="F168" s="16" t="s">
        <v>229</v>
      </c>
      <c r="G168" t="str">
        <f t="shared" si="16"/>
        <v>47673.673</v>
      </c>
      <c r="H168" s="25">
        <f t="shared" si="17"/>
        <v>15398</v>
      </c>
      <c r="I168" s="71" t="s">
        <v>676</v>
      </c>
      <c r="J168" s="72" t="s">
        <v>677</v>
      </c>
      <c r="K168" s="71">
        <v>15398</v>
      </c>
      <c r="L168" s="71" t="s">
        <v>581</v>
      </c>
      <c r="M168" s="72" t="s">
        <v>233</v>
      </c>
      <c r="N168" s="72"/>
      <c r="O168" s="73" t="s">
        <v>665</v>
      </c>
      <c r="P168" s="73" t="s">
        <v>402</v>
      </c>
    </row>
    <row r="169" spans="1:16" x14ac:dyDescent="0.2">
      <c r="A169" s="25" t="str">
        <f t="shared" si="12"/>
        <v> AOEB 3 </v>
      </c>
      <c r="B169" s="16" t="str">
        <f t="shared" si="13"/>
        <v>I</v>
      </c>
      <c r="C169" s="25">
        <f t="shared" si="14"/>
        <v>47687.732000000004</v>
      </c>
      <c r="D169" t="str">
        <f t="shared" si="15"/>
        <v>vis</v>
      </c>
      <c r="E169">
        <f>VLOOKUP(C169,Active!C$21:E$967,3,FALSE)</f>
        <v>15414.007284606332</v>
      </c>
      <c r="F169" s="16" t="s">
        <v>229</v>
      </c>
      <c r="G169" t="str">
        <f t="shared" si="16"/>
        <v>47687.732</v>
      </c>
      <c r="H169" s="25">
        <f t="shared" si="17"/>
        <v>15414</v>
      </c>
      <c r="I169" s="71" t="s">
        <v>678</v>
      </c>
      <c r="J169" s="72" t="s">
        <v>679</v>
      </c>
      <c r="K169" s="71">
        <v>15414</v>
      </c>
      <c r="L169" s="71" t="s">
        <v>273</v>
      </c>
      <c r="M169" s="72" t="s">
        <v>233</v>
      </c>
      <c r="N169" s="72"/>
      <c r="O169" s="73" t="s">
        <v>665</v>
      </c>
      <c r="P169" s="73" t="s">
        <v>402</v>
      </c>
    </row>
    <row r="170" spans="1:16" x14ac:dyDescent="0.2">
      <c r="A170" s="25" t="str">
        <f t="shared" si="12"/>
        <v> BBS 92 </v>
      </c>
      <c r="B170" s="16" t="str">
        <f t="shared" si="13"/>
        <v>I</v>
      </c>
      <c r="C170" s="25">
        <f t="shared" si="14"/>
        <v>47697.415000000001</v>
      </c>
      <c r="D170" t="str">
        <f t="shared" si="15"/>
        <v>vis</v>
      </c>
      <c r="E170">
        <f>VLOOKUP(C170,Active!C$21:E$967,3,FALSE)</f>
        <v>15425.018859155161</v>
      </c>
      <c r="F170" s="16" t="s">
        <v>229</v>
      </c>
      <c r="G170" t="str">
        <f t="shared" si="16"/>
        <v>47697.415</v>
      </c>
      <c r="H170" s="25">
        <f t="shared" si="17"/>
        <v>15425</v>
      </c>
      <c r="I170" s="71" t="s">
        <v>680</v>
      </c>
      <c r="J170" s="72" t="s">
        <v>681</v>
      </c>
      <c r="K170" s="71">
        <v>15425</v>
      </c>
      <c r="L170" s="71" t="s">
        <v>581</v>
      </c>
      <c r="M170" s="72" t="s">
        <v>233</v>
      </c>
      <c r="N170" s="72"/>
      <c r="O170" s="73" t="s">
        <v>293</v>
      </c>
      <c r="P170" s="73" t="s">
        <v>673</v>
      </c>
    </row>
    <row r="171" spans="1:16" x14ac:dyDescent="0.2">
      <c r="A171" s="25" t="str">
        <f t="shared" si="12"/>
        <v> BBS 92 </v>
      </c>
      <c r="B171" s="16" t="str">
        <f t="shared" si="13"/>
        <v>I</v>
      </c>
      <c r="C171" s="25">
        <f t="shared" si="14"/>
        <v>47741.379000000001</v>
      </c>
      <c r="D171" t="str">
        <f t="shared" si="15"/>
        <v>vis</v>
      </c>
      <c r="E171">
        <f>VLOOKUP(C171,Active!C$21:E$967,3,FALSE)</f>
        <v>15475.015023924843</v>
      </c>
      <c r="F171" s="16" t="s">
        <v>229</v>
      </c>
      <c r="G171" t="str">
        <f t="shared" si="16"/>
        <v>47741.379</v>
      </c>
      <c r="H171" s="25">
        <f t="shared" si="17"/>
        <v>15475</v>
      </c>
      <c r="I171" s="71" t="s">
        <v>682</v>
      </c>
      <c r="J171" s="72" t="s">
        <v>683</v>
      </c>
      <c r="K171" s="71">
        <v>15475</v>
      </c>
      <c r="L171" s="71" t="s">
        <v>610</v>
      </c>
      <c r="M171" s="72" t="s">
        <v>233</v>
      </c>
      <c r="N171" s="72"/>
      <c r="O171" s="73" t="s">
        <v>293</v>
      </c>
      <c r="P171" s="73" t="s">
        <v>673</v>
      </c>
    </row>
    <row r="172" spans="1:16" x14ac:dyDescent="0.2">
      <c r="A172" s="25" t="str">
        <f t="shared" si="12"/>
        <v> BBS 94 </v>
      </c>
      <c r="B172" s="16" t="str">
        <f t="shared" si="13"/>
        <v>I</v>
      </c>
      <c r="C172" s="25">
        <f t="shared" si="14"/>
        <v>47906.701000000001</v>
      </c>
      <c r="D172" t="str">
        <f t="shared" si="15"/>
        <v>vis</v>
      </c>
      <c r="E172">
        <f>VLOOKUP(C172,Active!C$21:E$967,3,FALSE)</f>
        <v>15663.020345370878</v>
      </c>
      <c r="F172" s="16" t="s">
        <v>229</v>
      </c>
      <c r="G172" t="str">
        <f t="shared" si="16"/>
        <v>47906.701</v>
      </c>
      <c r="H172" s="25">
        <f t="shared" si="17"/>
        <v>15663</v>
      </c>
      <c r="I172" s="71" t="s">
        <v>684</v>
      </c>
      <c r="J172" s="72" t="s">
        <v>685</v>
      </c>
      <c r="K172" s="71">
        <v>15663</v>
      </c>
      <c r="L172" s="71" t="s">
        <v>640</v>
      </c>
      <c r="M172" s="72" t="s">
        <v>233</v>
      </c>
      <c r="N172" s="72"/>
      <c r="O172" s="73" t="s">
        <v>234</v>
      </c>
      <c r="P172" s="73" t="s">
        <v>686</v>
      </c>
    </row>
    <row r="173" spans="1:16" x14ac:dyDescent="0.2">
      <c r="A173" s="25" t="str">
        <f t="shared" si="12"/>
        <v> BBS 95 </v>
      </c>
      <c r="B173" s="16" t="str">
        <f t="shared" si="13"/>
        <v>I</v>
      </c>
      <c r="C173" s="25">
        <f t="shared" si="14"/>
        <v>48010.464</v>
      </c>
      <c r="D173" t="str">
        <f t="shared" si="15"/>
        <v>vis</v>
      </c>
      <c r="E173">
        <f>VLOOKUP(C173,Active!C$21:E$967,3,FALSE)</f>
        <v>15781.020346394364</v>
      </c>
      <c r="F173" s="16" t="s">
        <v>229</v>
      </c>
      <c r="G173" t="str">
        <f t="shared" si="16"/>
        <v>48010.464</v>
      </c>
      <c r="H173" s="25">
        <f t="shared" si="17"/>
        <v>15781</v>
      </c>
      <c r="I173" s="71" t="s">
        <v>687</v>
      </c>
      <c r="J173" s="72" t="s">
        <v>688</v>
      </c>
      <c r="K173" s="71">
        <v>15781</v>
      </c>
      <c r="L173" s="71" t="s">
        <v>640</v>
      </c>
      <c r="M173" s="72" t="s">
        <v>233</v>
      </c>
      <c r="N173" s="72"/>
      <c r="O173" s="73" t="s">
        <v>293</v>
      </c>
      <c r="P173" s="73" t="s">
        <v>689</v>
      </c>
    </row>
    <row r="174" spans="1:16" x14ac:dyDescent="0.2">
      <c r="A174" s="25" t="str">
        <f t="shared" si="12"/>
        <v> BBS 95 </v>
      </c>
      <c r="B174" s="16" t="str">
        <f t="shared" si="13"/>
        <v>I</v>
      </c>
      <c r="C174" s="25">
        <f t="shared" si="14"/>
        <v>48039.478999999999</v>
      </c>
      <c r="D174" t="str">
        <f t="shared" si="15"/>
        <v>vis</v>
      </c>
      <c r="E174">
        <f>VLOOKUP(C174,Active!C$21:E$967,3,FALSE)</f>
        <v>15814.016405005779</v>
      </c>
      <c r="F174" s="16" t="s">
        <v>229</v>
      </c>
      <c r="G174" t="str">
        <f t="shared" si="16"/>
        <v>48039.479</v>
      </c>
      <c r="H174" s="25">
        <f t="shared" si="17"/>
        <v>15814</v>
      </c>
      <c r="I174" s="71" t="s">
        <v>690</v>
      </c>
      <c r="J174" s="72" t="s">
        <v>691</v>
      </c>
      <c r="K174" s="71">
        <v>15814</v>
      </c>
      <c r="L174" s="71" t="s">
        <v>597</v>
      </c>
      <c r="M174" s="72" t="s">
        <v>233</v>
      </c>
      <c r="N174" s="72"/>
      <c r="O174" s="73" t="s">
        <v>293</v>
      </c>
      <c r="P174" s="73" t="s">
        <v>689</v>
      </c>
    </row>
    <row r="175" spans="1:16" x14ac:dyDescent="0.2">
      <c r="A175" s="25" t="str">
        <f t="shared" si="12"/>
        <v> BBS 95 </v>
      </c>
      <c r="B175" s="16" t="str">
        <f t="shared" si="13"/>
        <v>I</v>
      </c>
      <c r="C175" s="25">
        <f t="shared" si="14"/>
        <v>48061.461000000003</v>
      </c>
      <c r="D175" t="str">
        <f t="shared" si="15"/>
        <v>vis</v>
      </c>
      <c r="E175">
        <f>VLOOKUP(C175,Active!C$21:E$967,3,FALSE)</f>
        <v>15839.014487390625</v>
      </c>
      <c r="F175" s="16" t="s">
        <v>229</v>
      </c>
      <c r="G175" t="str">
        <f t="shared" si="16"/>
        <v>48061.461</v>
      </c>
      <c r="H175" s="25">
        <f t="shared" si="17"/>
        <v>15839</v>
      </c>
      <c r="I175" s="71" t="s">
        <v>692</v>
      </c>
      <c r="J175" s="72" t="s">
        <v>693</v>
      </c>
      <c r="K175" s="71">
        <v>15839</v>
      </c>
      <c r="L175" s="71" t="s">
        <v>610</v>
      </c>
      <c r="M175" s="72" t="s">
        <v>233</v>
      </c>
      <c r="N175" s="72"/>
      <c r="O175" s="73" t="s">
        <v>293</v>
      </c>
      <c r="P175" s="73" t="s">
        <v>689</v>
      </c>
    </row>
    <row r="176" spans="1:16" x14ac:dyDescent="0.2">
      <c r="A176" s="25" t="str">
        <f t="shared" si="12"/>
        <v> BBS 95 </v>
      </c>
      <c r="B176" s="16" t="str">
        <f t="shared" si="13"/>
        <v>I</v>
      </c>
      <c r="C176" s="25">
        <f t="shared" si="14"/>
        <v>48061.464999999997</v>
      </c>
      <c r="D176" t="str">
        <f t="shared" si="15"/>
        <v>vis</v>
      </c>
      <c r="E176">
        <f>VLOOKUP(C176,Active!C$21:E$967,3,FALSE)</f>
        <v>15839.019036218273</v>
      </c>
      <c r="F176" s="16" t="s">
        <v>229</v>
      </c>
      <c r="G176" t="str">
        <f t="shared" si="16"/>
        <v>48061.465</v>
      </c>
      <c r="H176" s="25">
        <f t="shared" si="17"/>
        <v>15839</v>
      </c>
      <c r="I176" s="71" t="s">
        <v>694</v>
      </c>
      <c r="J176" s="72" t="s">
        <v>695</v>
      </c>
      <c r="K176" s="71">
        <v>15839</v>
      </c>
      <c r="L176" s="71" t="s">
        <v>581</v>
      </c>
      <c r="M176" s="72" t="s">
        <v>233</v>
      </c>
      <c r="N176" s="72"/>
      <c r="O176" s="73" t="s">
        <v>234</v>
      </c>
      <c r="P176" s="73" t="s">
        <v>689</v>
      </c>
    </row>
    <row r="177" spans="1:16" x14ac:dyDescent="0.2">
      <c r="A177" s="25" t="str">
        <f t="shared" si="12"/>
        <v> AOEB 3 </v>
      </c>
      <c r="B177" s="16" t="str">
        <f t="shared" si="13"/>
        <v>I</v>
      </c>
      <c r="C177" s="25">
        <f t="shared" si="14"/>
        <v>48357.802000000003</v>
      </c>
      <c r="D177" t="str">
        <f t="shared" si="15"/>
        <v>vis</v>
      </c>
      <c r="E177">
        <f>VLOOKUP(C177,Active!C$21:E$967,3,FALSE)</f>
        <v>16176.015521509731</v>
      </c>
      <c r="F177" s="16" t="s">
        <v>229</v>
      </c>
      <c r="G177" t="str">
        <f t="shared" si="16"/>
        <v>48357.802</v>
      </c>
      <c r="H177" s="25">
        <f t="shared" si="17"/>
        <v>16176</v>
      </c>
      <c r="I177" s="71" t="s">
        <v>696</v>
      </c>
      <c r="J177" s="72" t="s">
        <v>697</v>
      </c>
      <c r="K177" s="71">
        <v>16176</v>
      </c>
      <c r="L177" s="71" t="s">
        <v>597</v>
      </c>
      <c r="M177" s="72" t="s">
        <v>233</v>
      </c>
      <c r="N177" s="72"/>
      <c r="O177" s="73" t="s">
        <v>665</v>
      </c>
      <c r="P177" s="73" t="s">
        <v>402</v>
      </c>
    </row>
    <row r="178" spans="1:16" x14ac:dyDescent="0.2">
      <c r="A178" s="25" t="str">
        <f t="shared" si="12"/>
        <v> BBS 98 </v>
      </c>
      <c r="B178" s="16" t="str">
        <f t="shared" si="13"/>
        <v>I</v>
      </c>
      <c r="C178" s="25">
        <f t="shared" si="14"/>
        <v>48397.364000000001</v>
      </c>
      <c r="D178" t="str">
        <f t="shared" si="15"/>
        <v>vis</v>
      </c>
      <c r="E178">
        <f>VLOOKUP(C178,Active!C$21:E$967,3,FALSE)</f>
        <v>16221.005701443724</v>
      </c>
      <c r="F178" s="16" t="s">
        <v>229</v>
      </c>
      <c r="G178" t="str">
        <f t="shared" si="16"/>
        <v>48397.364</v>
      </c>
      <c r="H178" s="25">
        <f t="shared" si="17"/>
        <v>16221</v>
      </c>
      <c r="I178" s="71" t="s">
        <v>698</v>
      </c>
      <c r="J178" s="72" t="s">
        <v>699</v>
      </c>
      <c r="K178" s="71">
        <v>16221</v>
      </c>
      <c r="L178" s="71" t="s">
        <v>493</v>
      </c>
      <c r="M178" s="72" t="s">
        <v>233</v>
      </c>
      <c r="N178" s="72"/>
      <c r="O178" s="73" t="s">
        <v>234</v>
      </c>
      <c r="P178" s="73" t="s">
        <v>700</v>
      </c>
    </row>
    <row r="179" spans="1:16" x14ac:dyDescent="0.2">
      <c r="A179" s="25" t="str">
        <f t="shared" si="12"/>
        <v> BBS 98 </v>
      </c>
      <c r="B179" s="16" t="str">
        <f t="shared" si="13"/>
        <v>I</v>
      </c>
      <c r="C179" s="25">
        <f t="shared" si="14"/>
        <v>48404.404999999999</v>
      </c>
      <c r="D179" t="str">
        <f t="shared" si="15"/>
        <v>vis</v>
      </c>
      <c r="E179">
        <f>VLOOKUP(C179,Active!C$21:E$967,3,FALSE)</f>
        <v>16229.012775325611</v>
      </c>
      <c r="F179" s="16" t="s">
        <v>229</v>
      </c>
      <c r="G179" t="str">
        <f t="shared" si="16"/>
        <v>48404.405</v>
      </c>
      <c r="H179" s="25">
        <f t="shared" si="17"/>
        <v>16229</v>
      </c>
      <c r="I179" s="71" t="s">
        <v>701</v>
      </c>
      <c r="J179" s="72" t="s">
        <v>702</v>
      </c>
      <c r="K179" s="71">
        <v>16229</v>
      </c>
      <c r="L179" s="71" t="s">
        <v>562</v>
      </c>
      <c r="M179" s="72" t="s">
        <v>481</v>
      </c>
      <c r="N179" s="72" t="s">
        <v>482</v>
      </c>
      <c r="O179" s="73" t="s">
        <v>569</v>
      </c>
      <c r="P179" s="73" t="s">
        <v>700</v>
      </c>
    </row>
    <row r="180" spans="1:16" x14ac:dyDescent="0.2">
      <c r="A180" s="25" t="str">
        <f t="shared" si="12"/>
        <v> BBS 98 </v>
      </c>
      <c r="B180" s="16" t="str">
        <f t="shared" si="13"/>
        <v>I</v>
      </c>
      <c r="C180" s="25">
        <f t="shared" si="14"/>
        <v>48404.41</v>
      </c>
      <c r="D180" t="str">
        <f t="shared" si="15"/>
        <v>vis</v>
      </c>
      <c r="E180">
        <f>VLOOKUP(C180,Active!C$21:E$967,3,FALSE)</f>
        <v>16229.018461360187</v>
      </c>
      <c r="F180" s="16" t="s">
        <v>229</v>
      </c>
      <c r="G180" t="str">
        <f t="shared" si="16"/>
        <v>48404.410</v>
      </c>
      <c r="H180" s="25">
        <f t="shared" si="17"/>
        <v>16229</v>
      </c>
      <c r="I180" s="71" t="s">
        <v>703</v>
      </c>
      <c r="J180" s="72" t="s">
        <v>704</v>
      </c>
      <c r="K180" s="71">
        <v>16229</v>
      </c>
      <c r="L180" s="71" t="s">
        <v>601</v>
      </c>
      <c r="M180" s="72" t="s">
        <v>233</v>
      </c>
      <c r="N180" s="72"/>
      <c r="O180" s="73" t="s">
        <v>293</v>
      </c>
      <c r="P180" s="73" t="s">
        <v>700</v>
      </c>
    </row>
    <row r="181" spans="1:16" x14ac:dyDescent="0.2">
      <c r="A181" s="25" t="str">
        <f t="shared" si="12"/>
        <v> BBS 98 </v>
      </c>
      <c r="B181" s="16" t="str">
        <f t="shared" si="13"/>
        <v>I</v>
      </c>
      <c r="C181" s="25">
        <f t="shared" si="14"/>
        <v>48433.425999999999</v>
      </c>
      <c r="D181" t="str">
        <f t="shared" si="15"/>
        <v>vis</v>
      </c>
      <c r="E181">
        <f>VLOOKUP(C181,Active!C$21:E$967,3,FALSE)</f>
        <v>16262.015657178512</v>
      </c>
      <c r="F181" s="16" t="s">
        <v>229</v>
      </c>
      <c r="G181" t="str">
        <f t="shared" si="16"/>
        <v>48433.426</v>
      </c>
      <c r="H181" s="25">
        <f t="shared" si="17"/>
        <v>16262</v>
      </c>
      <c r="I181" s="71" t="s">
        <v>705</v>
      </c>
      <c r="J181" s="72" t="s">
        <v>706</v>
      </c>
      <c r="K181" s="71">
        <v>16262</v>
      </c>
      <c r="L181" s="71" t="s">
        <v>597</v>
      </c>
      <c r="M181" s="72" t="s">
        <v>233</v>
      </c>
      <c r="N181" s="72"/>
      <c r="O181" s="73" t="s">
        <v>293</v>
      </c>
      <c r="P181" s="73" t="s">
        <v>700</v>
      </c>
    </row>
    <row r="182" spans="1:16" x14ac:dyDescent="0.2">
      <c r="A182" s="25" t="str">
        <f t="shared" si="12"/>
        <v> BBS 98 </v>
      </c>
      <c r="B182" s="16" t="str">
        <f t="shared" si="13"/>
        <v>I</v>
      </c>
      <c r="C182" s="25">
        <f t="shared" si="14"/>
        <v>48440.462</v>
      </c>
      <c r="D182" t="str">
        <f t="shared" si="15"/>
        <v>vis</v>
      </c>
      <c r="E182">
        <f>VLOOKUP(C182,Active!C$21:E$967,3,FALSE)</f>
        <v>16270.01704502583</v>
      </c>
      <c r="F182" s="16" t="s">
        <v>229</v>
      </c>
      <c r="G182" t="str">
        <f t="shared" si="16"/>
        <v>48440.462</v>
      </c>
      <c r="H182" s="25">
        <f t="shared" si="17"/>
        <v>16270</v>
      </c>
      <c r="I182" s="71" t="s">
        <v>707</v>
      </c>
      <c r="J182" s="72" t="s">
        <v>708</v>
      </c>
      <c r="K182" s="71">
        <v>16270</v>
      </c>
      <c r="L182" s="71" t="s">
        <v>547</v>
      </c>
      <c r="M182" s="72" t="s">
        <v>233</v>
      </c>
      <c r="N182" s="72"/>
      <c r="O182" s="73" t="s">
        <v>293</v>
      </c>
      <c r="P182" s="73" t="s">
        <v>700</v>
      </c>
    </row>
    <row r="183" spans="1:16" x14ac:dyDescent="0.2">
      <c r="A183" s="25" t="str">
        <f t="shared" si="12"/>
        <v> BBS 98 </v>
      </c>
      <c r="B183" s="16" t="str">
        <f t="shared" si="13"/>
        <v>I</v>
      </c>
      <c r="C183" s="25">
        <f t="shared" si="14"/>
        <v>48484.423999999999</v>
      </c>
      <c r="D183" t="str">
        <f t="shared" si="15"/>
        <v>vis</v>
      </c>
      <c r="E183">
        <f>VLOOKUP(C183,Active!C$21:E$967,3,FALSE)</f>
        <v>16320.010935381684</v>
      </c>
      <c r="F183" s="16" t="s">
        <v>229</v>
      </c>
      <c r="G183" t="str">
        <f t="shared" si="16"/>
        <v>48484.424</v>
      </c>
      <c r="H183" s="25">
        <f t="shared" si="17"/>
        <v>16320</v>
      </c>
      <c r="I183" s="71" t="s">
        <v>709</v>
      </c>
      <c r="J183" s="72" t="s">
        <v>710</v>
      </c>
      <c r="K183" s="71">
        <v>16320</v>
      </c>
      <c r="L183" s="71" t="s">
        <v>378</v>
      </c>
      <c r="M183" s="72" t="s">
        <v>233</v>
      </c>
      <c r="N183" s="72"/>
      <c r="O183" s="73" t="s">
        <v>293</v>
      </c>
      <c r="P183" s="73" t="s">
        <v>700</v>
      </c>
    </row>
    <row r="184" spans="1:16" x14ac:dyDescent="0.2">
      <c r="A184" s="25" t="str">
        <f t="shared" si="12"/>
        <v> BBS 98 </v>
      </c>
      <c r="B184" s="16" t="str">
        <f t="shared" si="13"/>
        <v>I</v>
      </c>
      <c r="C184" s="25">
        <f t="shared" si="14"/>
        <v>48499.377999999997</v>
      </c>
      <c r="D184" t="str">
        <f t="shared" si="15"/>
        <v>vis</v>
      </c>
      <c r="E184">
        <f>VLOOKUP(C184,Active!C$21:E$967,3,FALSE)</f>
        <v>16337.016727574517</v>
      </c>
      <c r="F184" s="16" t="s">
        <v>229</v>
      </c>
      <c r="G184" t="str">
        <f t="shared" si="16"/>
        <v>48499.378</v>
      </c>
      <c r="H184" s="25">
        <f t="shared" si="17"/>
        <v>16337</v>
      </c>
      <c r="I184" s="71" t="s">
        <v>711</v>
      </c>
      <c r="J184" s="72" t="s">
        <v>712</v>
      </c>
      <c r="K184" s="71">
        <v>16337</v>
      </c>
      <c r="L184" s="71" t="s">
        <v>547</v>
      </c>
      <c r="M184" s="72" t="s">
        <v>233</v>
      </c>
      <c r="N184" s="72"/>
      <c r="O184" s="73" t="s">
        <v>293</v>
      </c>
      <c r="P184" s="73" t="s">
        <v>700</v>
      </c>
    </row>
    <row r="185" spans="1:16" x14ac:dyDescent="0.2">
      <c r="A185" s="25" t="str">
        <f t="shared" si="12"/>
        <v> BBS 101 </v>
      </c>
      <c r="B185" s="16" t="str">
        <f t="shared" si="13"/>
        <v>I</v>
      </c>
      <c r="C185" s="25">
        <f t="shared" si="14"/>
        <v>48723.614000000001</v>
      </c>
      <c r="D185" t="str">
        <f t="shared" si="15"/>
        <v>vis</v>
      </c>
      <c r="E185">
        <f>VLOOKUP(C185,Active!C$21:E$967,3,FALSE)</f>
        <v>16592.019457155417</v>
      </c>
      <c r="F185" s="16" t="s">
        <v>229</v>
      </c>
      <c r="G185" t="str">
        <f t="shared" si="16"/>
        <v>48723.614</v>
      </c>
      <c r="H185" s="25">
        <f t="shared" si="17"/>
        <v>16592</v>
      </c>
      <c r="I185" s="71" t="s">
        <v>713</v>
      </c>
      <c r="J185" s="72" t="s">
        <v>714</v>
      </c>
      <c r="K185" s="71">
        <v>16592</v>
      </c>
      <c r="L185" s="71" t="s">
        <v>581</v>
      </c>
      <c r="M185" s="72" t="s">
        <v>233</v>
      </c>
      <c r="N185" s="72"/>
      <c r="O185" s="73" t="s">
        <v>234</v>
      </c>
      <c r="P185" s="73" t="s">
        <v>715</v>
      </c>
    </row>
    <row r="186" spans="1:16" x14ac:dyDescent="0.2">
      <c r="A186" s="25" t="str">
        <f t="shared" si="12"/>
        <v> BBS 101 </v>
      </c>
      <c r="B186" s="16" t="str">
        <f t="shared" si="13"/>
        <v>I</v>
      </c>
      <c r="C186" s="25">
        <f t="shared" si="14"/>
        <v>48761.428999999996</v>
      </c>
      <c r="D186" t="str">
        <f t="shared" si="15"/>
        <v>vis</v>
      </c>
      <c r="E186">
        <f>VLOOKUP(C186,Active!C$21:E$967,3,FALSE)</f>
        <v>16635.022936610549</v>
      </c>
      <c r="F186" s="16" t="s">
        <v>229</v>
      </c>
      <c r="G186" t="str">
        <f t="shared" si="16"/>
        <v>48761.429</v>
      </c>
      <c r="H186" s="25">
        <f t="shared" si="17"/>
        <v>16635</v>
      </c>
      <c r="I186" s="71" t="s">
        <v>716</v>
      </c>
      <c r="J186" s="72" t="s">
        <v>717</v>
      </c>
      <c r="K186" s="71">
        <v>16635</v>
      </c>
      <c r="L186" s="71" t="s">
        <v>670</v>
      </c>
      <c r="M186" s="72" t="s">
        <v>233</v>
      </c>
      <c r="N186" s="72"/>
      <c r="O186" s="73" t="s">
        <v>293</v>
      </c>
      <c r="P186" s="73" t="s">
        <v>715</v>
      </c>
    </row>
    <row r="187" spans="1:16" x14ac:dyDescent="0.2">
      <c r="A187" s="25" t="str">
        <f t="shared" si="12"/>
        <v> BBS 101 </v>
      </c>
      <c r="B187" s="16" t="str">
        <f t="shared" si="13"/>
        <v>I</v>
      </c>
      <c r="C187" s="25">
        <f t="shared" si="14"/>
        <v>48761.43</v>
      </c>
      <c r="D187" t="str">
        <f t="shared" si="15"/>
        <v>vis</v>
      </c>
      <c r="E187">
        <f>VLOOKUP(C187,Active!C$21:E$967,3,FALSE)</f>
        <v>16635.024073817465</v>
      </c>
      <c r="F187" s="16" t="s">
        <v>229</v>
      </c>
      <c r="G187" t="str">
        <f t="shared" si="16"/>
        <v>48761.430</v>
      </c>
      <c r="H187" s="25">
        <f t="shared" si="17"/>
        <v>16635</v>
      </c>
      <c r="I187" s="71" t="s">
        <v>718</v>
      </c>
      <c r="J187" s="72" t="s">
        <v>719</v>
      </c>
      <c r="K187" s="71">
        <v>16635</v>
      </c>
      <c r="L187" s="71" t="s">
        <v>720</v>
      </c>
      <c r="M187" s="72" t="s">
        <v>233</v>
      </c>
      <c r="N187" s="72"/>
      <c r="O187" s="73" t="s">
        <v>234</v>
      </c>
      <c r="P187" s="73" t="s">
        <v>715</v>
      </c>
    </row>
    <row r="188" spans="1:16" x14ac:dyDescent="0.2">
      <c r="A188" s="25" t="str">
        <f t="shared" si="12"/>
        <v> BBS 101 </v>
      </c>
      <c r="B188" s="16" t="str">
        <f t="shared" si="13"/>
        <v>I</v>
      </c>
      <c r="C188" s="25">
        <f t="shared" si="14"/>
        <v>48768.457999999999</v>
      </c>
      <c r="D188" t="str">
        <f t="shared" si="15"/>
        <v>vis</v>
      </c>
      <c r="E188">
        <f>VLOOKUP(C188,Active!C$21:E$967,3,FALSE)</f>
        <v>16643.016364009469</v>
      </c>
      <c r="F188" s="16" t="s">
        <v>229</v>
      </c>
      <c r="G188" t="str">
        <f t="shared" si="16"/>
        <v>48768.458</v>
      </c>
      <c r="H188" s="25">
        <f t="shared" si="17"/>
        <v>16643</v>
      </c>
      <c r="I188" s="71" t="s">
        <v>721</v>
      </c>
      <c r="J188" s="72" t="s">
        <v>722</v>
      </c>
      <c r="K188" s="71">
        <v>16643</v>
      </c>
      <c r="L188" s="71" t="s">
        <v>597</v>
      </c>
      <c r="M188" s="72" t="s">
        <v>233</v>
      </c>
      <c r="N188" s="72"/>
      <c r="O188" s="73" t="s">
        <v>293</v>
      </c>
      <c r="P188" s="73" t="s">
        <v>715</v>
      </c>
    </row>
    <row r="189" spans="1:16" x14ac:dyDescent="0.2">
      <c r="A189" s="25" t="str">
        <f t="shared" si="12"/>
        <v> BBS 101 </v>
      </c>
      <c r="B189" s="16" t="str">
        <f t="shared" si="13"/>
        <v>I</v>
      </c>
      <c r="C189" s="25">
        <f t="shared" si="14"/>
        <v>48783.409</v>
      </c>
      <c r="D189" t="str">
        <f t="shared" si="15"/>
        <v>vis</v>
      </c>
      <c r="E189">
        <f>VLOOKUP(C189,Active!C$21:E$967,3,FALSE)</f>
        <v>16660.018744581565</v>
      </c>
      <c r="F189" s="16" t="s">
        <v>229</v>
      </c>
      <c r="G189" t="str">
        <f t="shared" si="16"/>
        <v>48783.409</v>
      </c>
      <c r="H189" s="25">
        <f t="shared" si="17"/>
        <v>16660</v>
      </c>
      <c r="I189" s="71" t="s">
        <v>723</v>
      </c>
      <c r="J189" s="72" t="s">
        <v>724</v>
      </c>
      <c r="K189" s="71">
        <v>16660</v>
      </c>
      <c r="L189" s="71" t="s">
        <v>601</v>
      </c>
      <c r="M189" s="72" t="s">
        <v>233</v>
      </c>
      <c r="N189" s="72"/>
      <c r="O189" s="73" t="s">
        <v>293</v>
      </c>
      <c r="P189" s="73" t="s">
        <v>715</v>
      </c>
    </row>
    <row r="190" spans="1:16" x14ac:dyDescent="0.2">
      <c r="A190" s="25" t="str">
        <f t="shared" si="12"/>
        <v> BBS 101 </v>
      </c>
      <c r="B190" s="16" t="str">
        <f t="shared" si="13"/>
        <v>I</v>
      </c>
      <c r="C190" s="25">
        <f t="shared" si="14"/>
        <v>48819.462</v>
      </c>
      <c r="D190" t="str">
        <f t="shared" si="15"/>
        <v>vis</v>
      </c>
      <c r="E190">
        <f>VLOOKUP(C190,Active!C$21:E$967,3,FALSE)</f>
        <v>16701.018465454126</v>
      </c>
      <c r="F190" s="16" t="s">
        <v>229</v>
      </c>
      <c r="G190" t="str">
        <f t="shared" si="16"/>
        <v>48819.462</v>
      </c>
      <c r="H190" s="25">
        <f t="shared" si="17"/>
        <v>16701</v>
      </c>
      <c r="I190" s="71" t="s">
        <v>725</v>
      </c>
      <c r="J190" s="72" t="s">
        <v>726</v>
      </c>
      <c r="K190" s="71">
        <v>16701</v>
      </c>
      <c r="L190" s="71" t="s">
        <v>601</v>
      </c>
      <c r="M190" s="72" t="s">
        <v>233</v>
      </c>
      <c r="N190" s="72"/>
      <c r="O190" s="73" t="s">
        <v>293</v>
      </c>
      <c r="P190" s="73" t="s">
        <v>715</v>
      </c>
    </row>
    <row r="191" spans="1:16" x14ac:dyDescent="0.2">
      <c r="A191" s="25" t="str">
        <f t="shared" si="12"/>
        <v> BBS 103 </v>
      </c>
      <c r="B191" s="16" t="str">
        <f t="shared" si="13"/>
        <v>I</v>
      </c>
      <c r="C191" s="25">
        <f t="shared" si="14"/>
        <v>48992.688000000002</v>
      </c>
      <c r="D191" t="str">
        <f t="shared" si="15"/>
        <v>vis</v>
      </c>
      <c r="E191">
        <f>VLOOKUP(C191,Active!C$21:E$967,3,FALSE)</f>
        <v>16898.012270348885</v>
      </c>
      <c r="F191" s="16" t="s">
        <v>229</v>
      </c>
      <c r="G191" t="str">
        <f t="shared" si="16"/>
        <v>48992.688</v>
      </c>
      <c r="H191" s="25">
        <f t="shared" si="17"/>
        <v>16898</v>
      </c>
      <c r="I191" s="71" t="s">
        <v>727</v>
      </c>
      <c r="J191" s="72" t="s">
        <v>728</v>
      </c>
      <c r="K191" s="71">
        <v>16898</v>
      </c>
      <c r="L191" s="71" t="s">
        <v>562</v>
      </c>
      <c r="M191" s="72" t="s">
        <v>233</v>
      </c>
      <c r="N191" s="72"/>
      <c r="O191" s="73" t="s">
        <v>234</v>
      </c>
      <c r="P191" s="73" t="s">
        <v>729</v>
      </c>
    </row>
    <row r="192" spans="1:16" x14ac:dyDescent="0.2">
      <c r="A192" s="25" t="str">
        <f t="shared" si="12"/>
        <v> AOEB 3 </v>
      </c>
      <c r="B192" s="16" t="str">
        <f t="shared" si="13"/>
        <v>I</v>
      </c>
      <c r="C192" s="25">
        <f t="shared" si="14"/>
        <v>49122.838000000003</v>
      </c>
      <c r="D192" t="str">
        <f t="shared" si="15"/>
        <v>vis</v>
      </c>
      <c r="E192">
        <f>VLOOKUP(C192,Active!C$21:E$967,3,FALSE)</f>
        <v>17046.019750213643</v>
      </c>
      <c r="F192" s="16" t="s">
        <v>229</v>
      </c>
      <c r="G192" t="str">
        <f t="shared" si="16"/>
        <v>49122.838</v>
      </c>
      <c r="H192" s="25">
        <f t="shared" si="17"/>
        <v>17046</v>
      </c>
      <c r="I192" s="71" t="s">
        <v>730</v>
      </c>
      <c r="J192" s="72" t="s">
        <v>731</v>
      </c>
      <c r="K192" s="71">
        <v>17046</v>
      </c>
      <c r="L192" s="71" t="s">
        <v>581</v>
      </c>
      <c r="M192" s="72" t="s">
        <v>233</v>
      </c>
      <c r="N192" s="72"/>
      <c r="O192" s="73" t="s">
        <v>665</v>
      </c>
      <c r="P192" s="73" t="s">
        <v>402</v>
      </c>
    </row>
    <row r="193" spans="1:16" x14ac:dyDescent="0.2">
      <c r="A193" s="25" t="str">
        <f t="shared" si="12"/>
        <v> BBS 104 </v>
      </c>
      <c r="B193" s="16" t="str">
        <f t="shared" si="13"/>
        <v>I</v>
      </c>
      <c r="C193" s="25">
        <f t="shared" si="14"/>
        <v>49146.582000000002</v>
      </c>
      <c r="D193" t="str">
        <f t="shared" si="15"/>
        <v>vis</v>
      </c>
      <c r="E193">
        <f>VLOOKUP(C193,Active!C$21:E$967,3,FALSE)</f>
        <v>17073.021591181052</v>
      </c>
      <c r="F193" s="16" t="s">
        <v>229</v>
      </c>
      <c r="G193" t="str">
        <f t="shared" si="16"/>
        <v>49146.582</v>
      </c>
      <c r="H193" s="25">
        <f t="shared" si="17"/>
        <v>17073</v>
      </c>
      <c r="I193" s="71" t="s">
        <v>732</v>
      </c>
      <c r="J193" s="72" t="s">
        <v>733</v>
      </c>
      <c r="K193" s="71">
        <v>17073</v>
      </c>
      <c r="L193" s="71" t="s">
        <v>734</v>
      </c>
      <c r="M193" s="72" t="s">
        <v>233</v>
      </c>
      <c r="N193" s="72"/>
      <c r="O193" s="73" t="s">
        <v>234</v>
      </c>
      <c r="P193" s="73" t="s">
        <v>735</v>
      </c>
    </row>
    <row r="194" spans="1:16" x14ac:dyDescent="0.2">
      <c r="A194" s="25" t="str">
        <f t="shared" si="12"/>
        <v> BBS 104 </v>
      </c>
      <c r="B194" s="16" t="str">
        <f t="shared" si="13"/>
        <v>I</v>
      </c>
      <c r="C194" s="25">
        <f t="shared" si="14"/>
        <v>49147.464</v>
      </c>
      <c r="D194" t="str">
        <f t="shared" si="15"/>
        <v>vis</v>
      </c>
      <c r="E194">
        <f>VLOOKUP(C194,Active!C$21:E$967,3,FALSE)</f>
        <v>17074.02460767925</v>
      </c>
      <c r="F194" s="16" t="s">
        <v>229</v>
      </c>
      <c r="G194" t="str">
        <f t="shared" si="16"/>
        <v>49147.464</v>
      </c>
      <c r="H194" s="25">
        <f t="shared" si="17"/>
        <v>17074</v>
      </c>
      <c r="I194" s="71" t="s">
        <v>736</v>
      </c>
      <c r="J194" s="72" t="s">
        <v>737</v>
      </c>
      <c r="K194" s="71">
        <v>17074</v>
      </c>
      <c r="L194" s="71" t="s">
        <v>738</v>
      </c>
      <c r="M194" s="72" t="s">
        <v>233</v>
      </c>
      <c r="N194" s="72"/>
      <c r="O194" s="73" t="s">
        <v>293</v>
      </c>
      <c r="P194" s="73" t="s">
        <v>735</v>
      </c>
    </row>
    <row r="195" spans="1:16" x14ac:dyDescent="0.2">
      <c r="A195" s="25" t="str">
        <f t="shared" si="12"/>
        <v> BBS 104 </v>
      </c>
      <c r="B195" s="16" t="str">
        <f t="shared" si="13"/>
        <v>I</v>
      </c>
      <c r="C195" s="25">
        <f t="shared" si="14"/>
        <v>49176.476000000002</v>
      </c>
      <c r="D195" t="str">
        <f t="shared" si="15"/>
        <v>vis</v>
      </c>
      <c r="E195">
        <f>VLOOKUP(C195,Active!C$21:E$967,3,FALSE)</f>
        <v>17107.017254669929</v>
      </c>
      <c r="F195" s="16" t="s">
        <v>229</v>
      </c>
      <c r="G195" t="str">
        <f t="shared" si="16"/>
        <v>49176.476</v>
      </c>
      <c r="H195" s="25">
        <f t="shared" si="17"/>
        <v>17107</v>
      </c>
      <c r="I195" s="71" t="s">
        <v>739</v>
      </c>
      <c r="J195" s="72" t="s">
        <v>740</v>
      </c>
      <c r="K195" s="71">
        <v>17107</v>
      </c>
      <c r="L195" s="71" t="s">
        <v>547</v>
      </c>
      <c r="M195" s="72" t="s">
        <v>233</v>
      </c>
      <c r="N195" s="72"/>
      <c r="O195" s="73" t="s">
        <v>293</v>
      </c>
      <c r="P195" s="73" t="s">
        <v>735</v>
      </c>
    </row>
    <row r="196" spans="1:16" x14ac:dyDescent="0.2">
      <c r="A196" s="25" t="str">
        <f t="shared" si="12"/>
        <v> BBS 105 </v>
      </c>
      <c r="B196" s="16" t="str">
        <f t="shared" si="13"/>
        <v>I</v>
      </c>
      <c r="C196" s="25">
        <f t="shared" si="14"/>
        <v>49206.379000000001</v>
      </c>
      <c r="D196" t="str">
        <f t="shared" si="15"/>
        <v>vis</v>
      </c>
      <c r="E196">
        <f>VLOOKUP(C196,Active!C$21:E$967,3,FALSE)</f>
        <v>17141.023153021026</v>
      </c>
      <c r="F196" s="16" t="s">
        <v>229</v>
      </c>
      <c r="G196" t="str">
        <f t="shared" si="16"/>
        <v>49206.379</v>
      </c>
      <c r="H196" s="25">
        <f t="shared" si="17"/>
        <v>17141</v>
      </c>
      <c r="I196" s="71" t="s">
        <v>741</v>
      </c>
      <c r="J196" s="72" t="s">
        <v>742</v>
      </c>
      <c r="K196" s="71">
        <v>17141</v>
      </c>
      <c r="L196" s="71" t="s">
        <v>670</v>
      </c>
      <c r="M196" s="72" t="s">
        <v>233</v>
      </c>
      <c r="N196" s="72"/>
      <c r="O196" s="73" t="s">
        <v>293</v>
      </c>
      <c r="P196" s="73" t="s">
        <v>743</v>
      </c>
    </row>
    <row r="197" spans="1:16" x14ac:dyDescent="0.2">
      <c r="A197" s="25" t="str">
        <f t="shared" si="12"/>
        <v> AOEB 3 </v>
      </c>
      <c r="B197" s="16" t="str">
        <f t="shared" si="13"/>
        <v>I</v>
      </c>
      <c r="C197" s="25">
        <f t="shared" si="14"/>
        <v>49211.654999999999</v>
      </c>
      <c r="D197" t="str">
        <f t="shared" si="15"/>
        <v>vis</v>
      </c>
      <c r="E197">
        <f>VLOOKUP(C197,Active!C$21:E$967,3,FALSE)</f>
        <v>17147.0230566996</v>
      </c>
      <c r="F197" s="16" t="s">
        <v>229</v>
      </c>
      <c r="G197" t="str">
        <f t="shared" si="16"/>
        <v>49211.655</v>
      </c>
      <c r="H197" s="25">
        <f t="shared" si="17"/>
        <v>17147</v>
      </c>
      <c r="I197" s="71" t="s">
        <v>744</v>
      </c>
      <c r="J197" s="72" t="s">
        <v>745</v>
      </c>
      <c r="K197" s="71">
        <v>17147</v>
      </c>
      <c r="L197" s="71" t="s">
        <v>670</v>
      </c>
      <c r="M197" s="72" t="s">
        <v>233</v>
      </c>
      <c r="N197" s="72"/>
      <c r="O197" s="73" t="s">
        <v>665</v>
      </c>
      <c r="P197" s="73" t="s">
        <v>402</v>
      </c>
    </row>
    <row r="198" spans="1:16" x14ac:dyDescent="0.2">
      <c r="A198" s="25" t="str">
        <f t="shared" si="12"/>
        <v> BBS 105 </v>
      </c>
      <c r="B198" s="16" t="str">
        <f t="shared" si="13"/>
        <v>I</v>
      </c>
      <c r="C198" s="25">
        <f t="shared" si="14"/>
        <v>49213.417000000001</v>
      </c>
      <c r="D198" t="str">
        <f t="shared" si="15"/>
        <v>vis</v>
      </c>
      <c r="E198">
        <f>VLOOKUP(C198,Active!C$21:E$967,3,FALSE)</f>
        <v>17149.026815282174</v>
      </c>
      <c r="F198" s="16" t="s">
        <v>229</v>
      </c>
      <c r="G198" t="str">
        <f t="shared" si="16"/>
        <v>49213.417</v>
      </c>
      <c r="H198" s="25">
        <f t="shared" si="17"/>
        <v>17149</v>
      </c>
      <c r="I198" s="71" t="s">
        <v>746</v>
      </c>
      <c r="J198" s="72" t="s">
        <v>747</v>
      </c>
      <c r="K198" s="71">
        <v>17149</v>
      </c>
      <c r="L198" s="71" t="s">
        <v>748</v>
      </c>
      <c r="M198" s="72" t="s">
        <v>233</v>
      </c>
      <c r="N198" s="72"/>
      <c r="O198" s="73" t="s">
        <v>293</v>
      </c>
      <c r="P198" s="73" t="s">
        <v>743</v>
      </c>
    </row>
    <row r="199" spans="1:16" x14ac:dyDescent="0.2">
      <c r="A199" s="25" t="str">
        <f t="shared" si="12"/>
        <v> AOEB 3 </v>
      </c>
      <c r="B199" s="16" t="str">
        <f t="shared" si="13"/>
        <v>I</v>
      </c>
      <c r="C199" s="25">
        <f t="shared" si="14"/>
        <v>49480.735000000001</v>
      </c>
      <c r="D199" t="str">
        <f t="shared" si="15"/>
        <v>vis</v>
      </c>
      <c r="E199">
        <f>VLOOKUP(C199,Active!C$21:E$967,3,FALSE)</f>
        <v>17453.02269313455</v>
      </c>
      <c r="F199" s="16" t="s">
        <v>229</v>
      </c>
      <c r="G199" t="str">
        <f t="shared" si="16"/>
        <v>49480.735</v>
      </c>
      <c r="H199" s="25">
        <f t="shared" si="17"/>
        <v>17453</v>
      </c>
      <c r="I199" s="71" t="s">
        <v>749</v>
      </c>
      <c r="J199" s="72" t="s">
        <v>750</v>
      </c>
      <c r="K199" s="71">
        <v>17453</v>
      </c>
      <c r="L199" s="71" t="s">
        <v>670</v>
      </c>
      <c r="M199" s="72" t="s">
        <v>233</v>
      </c>
      <c r="N199" s="72"/>
      <c r="O199" s="73" t="s">
        <v>414</v>
      </c>
      <c r="P199" s="73" t="s">
        <v>402</v>
      </c>
    </row>
    <row r="200" spans="1:16" x14ac:dyDescent="0.2">
      <c r="A200" s="25" t="str">
        <f t="shared" si="12"/>
        <v> AOEB 3 </v>
      </c>
      <c r="B200" s="16" t="str">
        <f t="shared" si="13"/>
        <v>I</v>
      </c>
      <c r="C200" s="25">
        <f t="shared" si="14"/>
        <v>49488.646999999997</v>
      </c>
      <c r="D200" t="str">
        <f t="shared" si="15"/>
        <v>vis</v>
      </c>
      <c r="E200">
        <f>VLOOKUP(C200,Active!C$21:E$967,3,FALSE)</f>
        <v>17462.020274238581</v>
      </c>
      <c r="F200" s="16" t="s">
        <v>229</v>
      </c>
      <c r="G200" t="str">
        <f t="shared" si="16"/>
        <v>49488.647</v>
      </c>
      <c r="H200" s="25">
        <f t="shared" si="17"/>
        <v>17462</v>
      </c>
      <c r="I200" s="71" t="s">
        <v>751</v>
      </c>
      <c r="J200" s="72" t="s">
        <v>752</v>
      </c>
      <c r="K200" s="71">
        <v>17462</v>
      </c>
      <c r="L200" s="71" t="s">
        <v>640</v>
      </c>
      <c r="M200" s="72" t="s">
        <v>233</v>
      </c>
      <c r="N200" s="72"/>
      <c r="O200" s="73" t="s">
        <v>665</v>
      </c>
      <c r="P200" s="73" t="s">
        <v>402</v>
      </c>
    </row>
    <row r="201" spans="1:16" x14ac:dyDescent="0.2">
      <c r="A201" s="25" t="str">
        <f t="shared" si="12"/>
        <v> BBS 107 </v>
      </c>
      <c r="B201" s="16" t="str">
        <f t="shared" si="13"/>
        <v>I</v>
      </c>
      <c r="C201" s="25">
        <f t="shared" si="14"/>
        <v>49504.472000000002</v>
      </c>
      <c r="D201" t="str">
        <f t="shared" si="15"/>
        <v>vis</v>
      </c>
      <c r="E201">
        <f>VLOOKUP(C201,Active!C$21:E$967,3,FALSE)</f>
        <v>17480.016573653567</v>
      </c>
      <c r="F201" s="16" t="s">
        <v>229</v>
      </c>
      <c r="G201" t="str">
        <f t="shared" si="16"/>
        <v>49504.472</v>
      </c>
      <c r="H201" s="25">
        <f t="shared" si="17"/>
        <v>17480</v>
      </c>
      <c r="I201" s="71" t="s">
        <v>753</v>
      </c>
      <c r="J201" s="72" t="s">
        <v>754</v>
      </c>
      <c r="K201" s="71">
        <v>17480</v>
      </c>
      <c r="L201" s="71" t="s">
        <v>547</v>
      </c>
      <c r="M201" s="72" t="s">
        <v>233</v>
      </c>
      <c r="N201" s="72"/>
      <c r="O201" s="73" t="s">
        <v>234</v>
      </c>
      <c r="P201" s="73" t="s">
        <v>755</v>
      </c>
    </row>
    <row r="202" spans="1:16" x14ac:dyDescent="0.2">
      <c r="A202" s="25" t="str">
        <f t="shared" si="12"/>
        <v> BBS 107 </v>
      </c>
      <c r="B202" s="16" t="str">
        <f t="shared" si="13"/>
        <v>I</v>
      </c>
      <c r="C202" s="25">
        <f t="shared" si="14"/>
        <v>49519.425999999999</v>
      </c>
      <c r="D202" t="str">
        <f t="shared" si="15"/>
        <v>vis</v>
      </c>
      <c r="E202">
        <f>VLOOKUP(C202,Active!C$21:E$967,3,FALSE)</f>
        <v>17497.022365846398</v>
      </c>
      <c r="F202" s="16" t="s">
        <v>229</v>
      </c>
      <c r="G202" t="str">
        <f t="shared" si="16"/>
        <v>49519.426</v>
      </c>
      <c r="H202" s="25">
        <f t="shared" si="17"/>
        <v>17497</v>
      </c>
      <c r="I202" s="71" t="s">
        <v>756</v>
      </c>
      <c r="J202" s="72" t="s">
        <v>757</v>
      </c>
      <c r="K202" s="71">
        <v>17497</v>
      </c>
      <c r="L202" s="71" t="s">
        <v>670</v>
      </c>
      <c r="M202" s="72" t="s">
        <v>233</v>
      </c>
      <c r="N202" s="72"/>
      <c r="O202" s="73" t="s">
        <v>293</v>
      </c>
      <c r="P202" s="73" t="s">
        <v>755</v>
      </c>
    </row>
    <row r="203" spans="1:16" x14ac:dyDescent="0.2">
      <c r="A203" s="25" t="str">
        <f t="shared" ref="A203:A266" si="18">P203</f>
        <v> BBS 107 </v>
      </c>
      <c r="B203" s="16" t="str">
        <f t="shared" ref="B203:B266" si="19">IF(H203=INT(H203),"I","II")</f>
        <v>I</v>
      </c>
      <c r="C203" s="25">
        <f t="shared" ref="C203:C266" si="20">1*G203</f>
        <v>49600.332000000002</v>
      </c>
      <c r="D203" t="str">
        <f t="shared" ref="D203:D266" si="21">VLOOKUP(F203,I$1:J$5,2,FALSE)</f>
        <v>vis</v>
      </c>
      <c r="E203">
        <f>VLOOKUP(C203,Active!C$21:E$967,3,FALSE)</f>
        <v>17589.029228435247</v>
      </c>
      <c r="F203" s="16" t="s">
        <v>229</v>
      </c>
      <c r="G203" t="str">
        <f t="shared" ref="G203:G266" si="22">MID(I203,3,LEN(I203)-3)</f>
        <v>49600.332</v>
      </c>
      <c r="H203" s="25">
        <f t="shared" ref="H203:H266" si="23">1*K203</f>
        <v>17589</v>
      </c>
      <c r="I203" s="71" t="s">
        <v>758</v>
      </c>
      <c r="J203" s="72" t="s">
        <v>759</v>
      </c>
      <c r="K203" s="71">
        <v>17589</v>
      </c>
      <c r="L203" s="71" t="s">
        <v>760</v>
      </c>
      <c r="M203" s="72" t="s">
        <v>233</v>
      </c>
      <c r="N203" s="72"/>
      <c r="O203" s="73" t="s">
        <v>293</v>
      </c>
      <c r="P203" s="73" t="s">
        <v>755</v>
      </c>
    </row>
    <row r="204" spans="1:16" x14ac:dyDescent="0.2">
      <c r="A204" s="25" t="str">
        <f t="shared" si="18"/>
        <v> AOEB 3 </v>
      </c>
      <c r="B204" s="16" t="str">
        <f t="shared" si="19"/>
        <v>I</v>
      </c>
      <c r="C204" s="25">
        <f t="shared" si="20"/>
        <v>49786.748</v>
      </c>
      <c r="D204" t="str">
        <f t="shared" si="21"/>
        <v>vis</v>
      </c>
      <c r="E204">
        <f>VLOOKUP(C204,Active!C$21:E$967,3,FALSE)</f>
        <v>17801.022792526433</v>
      </c>
      <c r="F204" s="16" t="s">
        <v>229</v>
      </c>
      <c r="G204" t="str">
        <f t="shared" si="22"/>
        <v>49786.748</v>
      </c>
      <c r="H204" s="25">
        <f t="shared" si="23"/>
        <v>17801</v>
      </c>
      <c r="I204" s="71" t="s">
        <v>761</v>
      </c>
      <c r="J204" s="72" t="s">
        <v>762</v>
      </c>
      <c r="K204" s="71">
        <v>17801</v>
      </c>
      <c r="L204" s="71" t="s">
        <v>670</v>
      </c>
      <c r="M204" s="72" t="s">
        <v>233</v>
      </c>
      <c r="N204" s="72"/>
      <c r="O204" s="73" t="s">
        <v>665</v>
      </c>
      <c r="P204" s="73" t="s">
        <v>402</v>
      </c>
    </row>
    <row r="205" spans="1:16" x14ac:dyDescent="0.2">
      <c r="A205" s="25" t="str">
        <f t="shared" si="18"/>
        <v> BBS 109 </v>
      </c>
      <c r="B205" s="16" t="str">
        <f t="shared" si="19"/>
        <v>I</v>
      </c>
      <c r="C205" s="25">
        <f t="shared" si="20"/>
        <v>49810.493999999999</v>
      </c>
      <c r="D205" t="str">
        <f t="shared" si="21"/>
        <v>vis</v>
      </c>
      <c r="E205">
        <f>VLOOKUP(C205,Active!C$21:E$967,3,FALSE)</f>
        <v>17828.026907907675</v>
      </c>
      <c r="F205" s="16" t="s">
        <v>229</v>
      </c>
      <c r="G205" t="str">
        <f t="shared" si="22"/>
        <v>49810.494</v>
      </c>
      <c r="H205" s="25">
        <f t="shared" si="23"/>
        <v>17828</v>
      </c>
      <c r="I205" s="71" t="s">
        <v>763</v>
      </c>
      <c r="J205" s="72" t="s">
        <v>764</v>
      </c>
      <c r="K205" s="71">
        <v>17828</v>
      </c>
      <c r="L205" s="71" t="s">
        <v>748</v>
      </c>
      <c r="M205" s="72" t="s">
        <v>233</v>
      </c>
      <c r="N205" s="72"/>
      <c r="O205" s="73" t="s">
        <v>234</v>
      </c>
      <c r="P205" s="73" t="s">
        <v>765</v>
      </c>
    </row>
    <row r="206" spans="1:16" x14ac:dyDescent="0.2">
      <c r="A206" s="25" t="str">
        <f t="shared" si="18"/>
        <v>OEJV 0060 </v>
      </c>
      <c r="B206" s="16" t="str">
        <f t="shared" si="19"/>
        <v>I</v>
      </c>
      <c r="C206" s="25">
        <f t="shared" si="20"/>
        <v>49840.387999999999</v>
      </c>
      <c r="D206" t="str">
        <f t="shared" si="21"/>
        <v>vis</v>
      </c>
      <c r="E206">
        <f>VLOOKUP(C206,Active!C$21:E$967,3,FALSE)</f>
        <v>17862.022571396548</v>
      </c>
      <c r="F206" s="16" t="s">
        <v>229</v>
      </c>
      <c r="G206" t="str">
        <f t="shared" si="22"/>
        <v>49840.388</v>
      </c>
      <c r="H206" s="25">
        <f t="shared" si="23"/>
        <v>17862</v>
      </c>
      <c r="I206" s="71" t="s">
        <v>766</v>
      </c>
      <c r="J206" s="72" t="s">
        <v>767</v>
      </c>
      <c r="K206" s="71">
        <v>17862</v>
      </c>
      <c r="L206" s="71" t="s">
        <v>670</v>
      </c>
      <c r="M206" s="72" t="s">
        <v>233</v>
      </c>
      <c r="N206" s="72"/>
      <c r="O206" s="73" t="s">
        <v>768</v>
      </c>
      <c r="P206" s="74" t="s">
        <v>769</v>
      </c>
    </row>
    <row r="207" spans="1:16" x14ac:dyDescent="0.2">
      <c r="A207" s="25" t="str">
        <f t="shared" si="18"/>
        <v> BBS 109 </v>
      </c>
      <c r="B207" s="16" t="str">
        <f t="shared" si="19"/>
        <v>I</v>
      </c>
      <c r="C207" s="25">
        <f t="shared" si="20"/>
        <v>49840.389000000003</v>
      </c>
      <c r="D207" t="str">
        <f t="shared" si="21"/>
        <v>vis</v>
      </c>
      <c r="E207">
        <f>VLOOKUP(C207,Active!C$21:E$967,3,FALSE)</f>
        <v>17862.023708603469</v>
      </c>
      <c r="F207" s="16" t="s">
        <v>229</v>
      </c>
      <c r="G207" t="str">
        <f t="shared" si="22"/>
        <v>49840.389</v>
      </c>
      <c r="H207" s="25">
        <f t="shared" si="23"/>
        <v>17862</v>
      </c>
      <c r="I207" s="71" t="s">
        <v>770</v>
      </c>
      <c r="J207" s="72" t="s">
        <v>771</v>
      </c>
      <c r="K207" s="71">
        <v>17862</v>
      </c>
      <c r="L207" s="71" t="s">
        <v>720</v>
      </c>
      <c r="M207" s="72" t="s">
        <v>233</v>
      </c>
      <c r="N207" s="72"/>
      <c r="O207" s="73" t="s">
        <v>293</v>
      </c>
      <c r="P207" s="73" t="s">
        <v>765</v>
      </c>
    </row>
    <row r="208" spans="1:16" x14ac:dyDescent="0.2">
      <c r="A208" s="25" t="str">
        <f t="shared" si="18"/>
        <v> AOEB 3 </v>
      </c>
      <c r="B208" s="16" t="str">
        <f t="shared" si="19"/>
        <v>I</v>
      </c>
      <c r="C208" s="25">
        <f t="shared" si="20"/>
        <v>49858.857000000004</v>
      </c>
      <c r="D208" t="str">
        <f t="shared" si="21"/>
        <v>vis</v>
      </c>
      <c r="E208">
        <f>VLOOKUP(C208,Active!C$21:E$967,3,FALSE)</f>
        <v>17883.025645892307</v>
      </c>
      <c r="F208" s="16" t="s">
        <v>229</v>
      </c>
      <c r="G208" t="str">
        <f t="shared" si="22"/>
        <v>49858.857</v>
      </c>
      <c r="H208" s="25">
        <f t="shared" si="23"/>
        <v>17883</v>
      </c>
      <c r="I208" s="71" t="s">
        <v>772</v>
      </c>
      <c r="J208" s="72" t="s">
        <v>773</v>
      </c>
      <c r="K208" s="71">
        <v>17883</v>
      </c>
      <c r="L208" s="71" t="s">
        <v>774</v>
      </c>
      <c r="M208" s="72" t="s">
        <v>233</v>
      </c>
      <c r="N208" s="72"/>
      <c r="O208" s="73" t="s">
        <v>414</v>
      </c>
      <c r="P208" s="73" t="s">
        <v>402</v>
      </c>
    </row>
    <row r="209" spans="1:16" x14ac:dyDescent="0.2">
      <c r="A209" s="25" t="str">
        <f t="shared" si="18"/>
        <v> AOEB 3 </v>
      </c>
      <c r="B209" s="16" t="str">
        <f t="shared" si="19"/>
        <v>I</v>
      </c>
      <c r="C209" s="25">
        <f t="shared" si="20"/>
        <v>49859.733</v>
      </c>
      <c r="D209" t="str">
        <f t="shared" si="21"/>
        <v>vis</v>
      </c>
      <c r="E209">
        <f>VLOOKUP(C209,Active!C$21:E$967,3,FALSE)</f>
        <v>17884.02183914902</v>
      </c>
      <c r="F209" s="16" t="s">
        <v>229</v>
      </c>
      <c r="G209" t="str">
        <f t="shared" si="22"/>
        <v>49859.733</v>
      </c>
      <c r="H209" s="25">
        <f t="shared" si="23"/>
        <v>17884</v>
      </c>
      <c r="I209" s="71" t="s">
        <v>775</v>
      </c>
      <c r="J209" s="72" t="s">
        <v>776</v>
      </c>
      <c r="K209" s="71">
        <v>17884</v>
      </c>
      <c r="L209" s="71" t="s">
        <v>734</v>
      </c>
      <c r="M209" s="72" t="s">
        <v>233</v>
      </c>
      <c r="N209" s="72"/>
      <c r="O209" s="73" t="s">
        <v>665</v>
      </c>
      <c r="P209" s="73" t="s">
        <v>402</v>
      </c>
    </row>
    <row r="210" spans="1:16" x14ac:dyDescent="0.2">
      <c r="A210" s="25" t="str">
        <f t="shared" si="18"/>
        <v> BBS 109 </v>
      </c>
      <c r="B210" s="16" t="str">
        <f t="shared" si="19"/>
        <v>I</v>
      </c>
      <c r="C210" s="25">
        <f t="shared" si="20"/>
        <v>49898.423000000003</v>
      </c>
      <c r="D210" t="str">
        <f t="shared" si="21"/>
        <v>vis</v>
      </c>
      <c r="E210">
        <f>VLOOKUP(C210,Active!C$21:E$967,3,FALSE)</f>
        <v>17928.020374653959</v>
      </c>
      <c r="F210" s="16" t="s">
        <v>229</v>
      </c>
      <c r="G210" t="str">
        <f t="shared" si="22"/>
        <v>49898.423</v>
      </c>
      <c r="H210" s="25">
        <f t="shared" si="23"/>
        <v>17928</v>
      </c>
      <c r="I210" s="71" t="s">
        <v>777</v>
      </c>
      <c r="J210" s="72" t="s">
        <v>778</v>
      </c>
      <c r="K210" s="71">
        <v>17928</v>
      </c>
      <c r="L210" s="71" t="s">
        <v>640</v>
      </c>
      <c r="M210" s="72" t="s">
        <v>233</v>
      </c>
      <c r="N210" s="72"/>
      <c r="O210" s="73" t="s">
        <v>293</v>
      </c>
      <c r="P210" s="73" t="s">
        <v>765</v>
      </c>
    </row>
    <row r="211" spans="1:16" x14ac:dyDescent="0.2">
      <c r="A211" s="25" t="str">
        <f t="shared" si="18"/>
        <v> BBS 110 </v>
      </c>
      <c r="B211" s="16" t="str">
        <f t="shared" si="19"/>
        <v>I</v>
      </c>
      <c r="C211" s="25">
        <f t="shared" si="20"/>
        <v>49905.457000000002</v>
      </c>
      <c r="D211" t="str">
        <f t="shared" si="21"/>
        <v>vis</v>
      </c>
      <c r="E211">
        <f>VLOOKUP(C211,Active!C$21:E$967,3,FALSE)</f>
        <v>17936.019488087448</v>
      </c>
      <c r="F211" s="16" t="s">
        <v>229</v>
      </c>
      <c r="G211" t="str">
        <f t="shared" si="22"/>
        <v>49905.457</v>
      </c>
      <c r="H211" s="25">
        <f t="shared" si="23"/>
        <v>17936</v>
      </c>
      <c r="I211" s="71" t="s">
        <v>779</v>
      </c>
      <c r="J211" s="72" t="s">
        <v>780</v>
      </c>
      <c r="K211" s="71">
        <v>17936</v>
      </c>
      <c r="L211" s="71" t="s">
        <v>581</v>
      </c>
      <c r="M211" s="72" t="s">
        <v>233</v>
      </c>
      <c r="N211" s="72"/>
      <c r="O211" s="73" t="s">
        <v>293</v>
      </c>
      <c r="P211" s="73" t="s">
        <v>781</v>
      </c>
    </row>
    <row r="212" spans="1:16" x14ac:dyDescent="0.2">
      <c r="A212" s="25" t="str">
        <f t="shared" si="18"/>
        <v> AOEB 3 </v>
      </c>
      <c r="B212" s="16" t="str">
        <f t="shared" si="19"/>
        <v>I</v>
      </c>
      <c r="C212" s="25">
        <f t="shared" si="20"/>
        <v>49918.654000000002</v>
      </c>
      <c r="D212" t="str">
        <f t="shared" si="21"/>
        <v>vis</v>
      </c>
      <c r="E212">
        <f>VLOOKUP(C212,Active!C$21:E$967,3,FALSE)</f>
        <v>17951.027207732281</v>
      </c>
      <c r="F212" s="16" t="s">
        <v>229</v>
      </c>
      <c r="G212" t="str">
        <f t="shared" si="22"/>
        <v>49918.654</v>
      </c>
      <c r="H212" s="25">
        <f t="shared" si="23"/>
        <v>17951</v>
      </c>
      <c r="I212" s="71" t="s">
        <v>782</v>
      </c>
      <c r="J212" s="72" t="s">
        <v>783</v>
      </c>
      <c r="K212" s="71">
        <v>17951</v>
      </c>
      <c r="L212" s="71" t="s">
        <v>748</v>
      </c>
      <c r="M212" s="72" t="s">
        <v>233</v>
      </c>
      <c r="N212" s="72"/>
      <c r="O212" s="73" t="s">
        <v>665</v>
      </c>
      <c r="P212" s="73" t="s">
        <v>402</v>
      </c>
    </row>
    <row r="213" spans="1:16" x14ac:dyDescent="0.2">
      <c r="A213" s="25" t="str">
        <f t="shared" si="18"/>
        <v> BBS 110 </v>
      </c>
      <c r="B213" s="16" t="str">
        <f t="shared" si="19"/>
        <v>I</v>
      </c>
      <c r="C213" s="25">
        <f t="shared" si="20"/>
        <v>49920.408000000003</v>
      </c>
      <c r="D213" t="str">
        <f t="shared" si="21"/>
        <v>vis</v>
      </c>
      <c r="E213">
        <f>VLOOKUP(C213,Active!C$21:E$967,3,FALSE)</f>
        <v>17953.02186865954</v>
      </c>
      <c r="F213" s="16" t="s">
        <v>229</v>
      </c>
      <c r="G213" t="str">
        <f t="shared" si="22"/>
        <v>49920.408</v>
      </c>
      <c r="H213" s="25">
        <f t="shared" si="23"/>
        <v>17953</v>
      </c>
      <c r="I213" s="71" t="s">
        <v>784</v>
      </c>
      <c r="J213" s="72" t="s">
        <v>785</v>
      </c>
      <c r="K213" s="71">
        <v>17953</v>
      </c>
      <c r="L213" s="71" t="s">
        <v>734</v>
      </c>
      <c r="M213" s="72" t="s">
        <v>233</v>
      </c>
      <c r="N213" s="72"/>
      <c r="O213" s="73" t="s">
        <v>293</v>
      </c>
      <c r="P213" s="73" t="s">
        <v>781</v>
      </c>
    </row>
    <row r="214" spans="1:16" x14ac:dyDescent="0.2">
      <c r="A214" s="25" t="str">
        <f t="shared" si="18"/>
        <v> AOEB 3 </v>
      </c>
      <c r="B214" s="16" t="str">
        <f t="shared" si="19"/>
        <v>I</v>
      </c>
      <c r="C214" s="25">
        <f t="shared" si="20"/>
        <v>49925.678999999996</v>
      </c>
      <c r="D214" t="str">
        <f t="shared" si="21"/>
        <v>vis</v>
      </c>
      <c r="E214">
        <f>VLOOKUP(C214,Active!C$21:E$967,3,FALSE)</f>
        <v>17959.016086303538</v>
      </c>
      <c r="F214" s="16" t="s">
        <v>229</v>
      </c>
      <c r="G214" t="str">
        <f t="shared" si="22"/>
        <v>49925.679</v>
      </c>
      <c r="H214" s="25">
        <f t="shared" si="23"/>
        <v>17959</v>
      </c>
      <c r="I214" s="71" t="s">
        <v>786</v>
      </c>
      <c r="J214" s="72" t="s">
        <v>787</v>
      </c>
      <c r="K214" s="71">
        <v>17959</v>
      </c>
      <c r="L214" s="71" t="s">
        <v>597</v>
      </c>
      <c r="M214" s="72" t="s">
        <v>233</v>
      </c>
      <c r="N214" s="72"/>
      <c r="O214" s="73" t="s">
        <v>665</v>
      </c>
      <c r="P214" s="73" t="s">
        <v>402</v>
      </c>
    </row>
    <row r="215" spans="1:16" x14ac:dyDescent="0.2">
      <c r="A215" s="25" t="str">
        <f t="shared" si="18"/>
        <v> BBS 112 </v>
      </c>
      <c r="B215" s="16" t="str">
        <f t="shared" si="19"/>
        <v>I</v>
      </c>
      <c r="C215" s="25">
        <f t="shared" si="20"/>
        <v>50189.485000000001</v>
      </c>
      <c r="D215" t="str">
        <f t="shared" si="21"/>
        <v>vis</v>
      </c>
      <c r="E215">
        <f>VLOOKUP(C215,Active!C$21:E$967,3,FALSE)</f>
        <v>18259.018093473747</v>
      </c>
      <c r="F215" s="16" t="s">
        <v>229</v>
      </c>
      <c r="G215" t="str">
        <f t="shared" si="22"/>
        <v>50189.485</v>
      </c>
      <c r="H215" s="25">
        <f t="shared" si="23"/>
        <v>18259</v>
      </c>
      <c r="I215" s="71" t="s">
        <v>788</v>
      </c>
      <c r="J215" s="72" t="s">
        <v>789</v>
      </c>
      <c r="K215" s="71">
        <v>18259</v>
      </c>
      <c r="L215" s="71" t="s">
        <v>601</v>
      </c>
      <c r="M215" s="72" t="s">
        <v>233</v>
      </c>
      <c r="N215" s="72"/>
      <c r="O215" s="73" t="s">
        <v>234</v>
      </c>
      <c r="P215" s="73" t="s">
        <v>790</v>
      </c>
    </row>
    <row r="216" spans="1:16" x14ac:dyDescent="0.2">
      <c r="A216" s="25" t="str">
        <f t="shared" si="18"/>
        <v> BBS 113 </v>
      </c>
      <c r="B216" s="16" t="str">
        <f t="shared" si="19"/>
        <v>I</v>
      </c>
      <c r="C216" s="25">
        <f t="shared" si="20"/>
        <v>50299.411999999997</v>
      </c>
      <c r="D216" t="str">
        <f t="shared" si="21"/>
        <v>vis</v>
      </c>
      <c r="E216">
        <f>VLOOKUP(C216,Active!C$21:E$967,3,FALSE)</f>
        <v>18384.027837915488</v>
      </c>
      <c r="F216" s="16" t="s">
        <v>229</v>
      </c>
      <c r="G216" t="str">
        <f t="shared" si="22"/>
        <v>50299.412</v>
      </c>
      <c r="H216" s="25">
        <f t="shared" si="23"/>
        <v>18384</v>
      </c>
      <c r="I216" s="71" t="s">
        <v>791</v>
      </c>
      <c r="J216" s="72" t="s">
        <v>792</v>
      </c>
      <c r="K216" s="71">
        <v>18384</v>
      </c>
      <c r="L216" s="71" t="s">
        <v>748</v>
      </c>
      <c r="M216" s="72" t="s">
        <v>233</v>
      </c>
      <c r="N216" s="72"/>
      <c r="O216" s="73" t="s">
        <v>293</v>
      </c>
      <c r="P216" s="73" t="s">
        <v>793</v>
      </c>
    </row>
    <row r="217" spans="1:16" x14ac:dyDescent="0.2">
      <c r="A217" s="25" t="str">
        <f t="shared" si="18"/>
        <v> BBS 114 </v>
      </c>
      <c r="B217" s="16" t="str">
        <f t="shared" si="19"/>
        <v>I</v>
      </c>
      <c r="C217" s="25">
        <f t="shared" si="20"/>
        <v>50336.332000000002</v>
      </c>
      <c r="D217" t="str">
        <f t="shared" si="21"/>
        <v>vis</v>
      </c>
      <c r="E217">
        <f>VLOOKUP(C217,Active!C$21:E$967,3,FALSE)</f>
        <v>18426.013517182546</v>
      </c>
      <c r="F217" s="16" t="s">
        <v>229</v>
      </c>
      <c r="G217" t="str">
        <f t="shared" si="22"/>
        <v>50336.332</v>
      </c>
      <c r="H217" s="25">
        <f t="shared" si="23"/>
        <v>18426</v>
      </c>
      <c r="I217" s="71" t="s">
        <v>794</v>
      </c>
      <c r="J217" s="72" t="s">
        <v>795</v>
      </c>
      <c r="K217" s="71">
        <v>18426</v>
      </c>
      <c r="L217" s="71" t="s">
        <v>349</v>
      </c>
      <c r="M217" s="72" t="s">
        <v>233</v>
      </c>
      <c r="N217" s="72"/>
      <c r="O217" s="73" t="s">
        <v>588</v>
      </c>
      <c r="P217" s="73" t="s">
        <v>796</v>
      </c>
    </row>
    <row r="218" spans="1:16" x14ac:dyDescent="0.2">
      <c r="A218" s="25" t="str">
        <f t="shared" si="18"/>
        <v> BBS 114 </v>
      </c>
      <c r="B218" s="16" t="str">
        <f t="shared" si="19"/>
        <v>I</v>
      </c>
      <c r="C218" s="25">
        <f t="shared" si="20"/>
        <v>50530.67</v>
      </c>
      <c r="D218" t="str">
        <f t="shared" si="21"/>
        <v>vis</v>
      </c>
      <c r="E218">
        <f>VLOOKUP(C218,Active!C$21:E$967,3,FALSE)</f>
        <v>18647.016034446904</v>
      </c>
      <c r="F218" s="16" t="s">
        <v>229</v>
      </c>
      <c r="G218" t="str">
        <f t="shared" si="22"/>
        <v>50530.670</v>
      </c>
      <c r="H218" s="25">
        <f t="shared" si="23"/>
        <v>18647</v>
      </c>
      <c r="I218" s="71" t="s">
        <v>797</v>
      </c>
      <c r="J218" s="72" t="s">
        <v>798</v>
      </c>
      <c r="K218" s="71">
        <v>18647</v>
      </c>
      <c r="L218" s="71" t="s">
        <v>597</v>
      </c>
      <c r="M218" s="72" t="s">
        <v>233</v>
      </c>
      <c r="N218" s="72"/>
      <c r="O218" s="73" t="s">
        <v>234</v>
      </c>
      <c r="P218" s="73" t="s">
        <v>796</v>
      </c>
    </row>
    <row r="219" spans="1:16" x14ac:dyDescent="0.2">
      <c r="A219" s="25" t="str">
        <f t="shared" si="18"/>
        <v> BBS 115 </v>
      </c>
      <c r="B219" s="16" t="str">
        <f t="shared" si="19"/>
        <v>I</v>
      </c>
      <c r="C219" s="25">
        <f t="shared" si="20"/>
        <v>50597.502</v>
      </c>
      <c r="D219" t="str">
        <f t="shared" si="21"/>
        <v>vis</v>
      </c>
      <c r="E219">
        <f>VLOOKUP(C219,Active!C$21:E$967,3,FALSE)</f>
        <v>18723.017846927287</v>
      </c>
      <c r="F219" s="16" t="s">
        <v>229</v>
      </c>
      <c r="G219" t="str">
        <f t="shared" si="22"/>
        <v>50597.502</v>
      </c>
      <c r="H219" s="25">
        <f t="shared" si="23"/>
        <v>18723</v>
      </c>
      <c r="I219" s="71" t="s">
        <v>799</v>
      </c>
      <c r="J219" s="72" t="s">
        <v>800</v>
      </c>
      <c r="K219" s="71">
        <v>18723</v>
      </c>
      <c r="L219" s="71" t="s">
        <v>601</v>
      </c>
      <c r="M219" s="72" t="s">
        <v>233</v>
      </c>
      <c r="N219" s="72"/>
      <c r="O219" s="73" t="s">
        <v>234</v>
      </c>
      <c r="P219" s="73" t="s">
        <v>801</v>
      </c>
    </row>
    <row r="220" spans="1:16" x14ac:dyDescent="0.2">
      <c r="A220" s="25" t="str">
        <f t="shared" si="18"/>
        <v> BBS 115 </v>
      </c>
      <c r="B220" s="16" t="str">
        <f t="shared" si="19"/>
        <v>I</v>
      </c>
      <c r="C220" s="25">
        <f t="shared" si="20"/>
        <v>50671.370999999999</v>
      </c>
      <c r="D220" t="str">
        <f t="shared" si="21"/>
        <v>vis</v>
      </c>
      <c r="E220">
        <f>VLOOKUP(C220,Active!C$21:E$967,3,FALSE)</f>
        <v>18807.022184461897</v>
      </c>
      <c r="F220" s="16" t="s">
        <v>229</v>
      </c>
      <c r="G220" t="str">
        <f t="shared" si="22"/>
        <v>50671.371</v>
      </c>
      <c r="H220" s="25">
        <f t="shared" si="23"/>
        <v>18807</v>
      </c>
      <c r="I220" s="71" t="s">
        <v>802</v>
      </c>
      <c r="J220" s="72" t="s">
        <v>803</v>
      </c>
      <c r="K220" s="71">
        <v>18807</v>
      </c>
      <c r="L220" s="71" t="s">
        <v>670</v>
      </c>
      <c r="M220" s="72" t="s">
        <v>233</v>
      </c>
      <c r="N220" s="72"/>
      <c r="O220" s="73" t="s">
        <v>293</v>
      </c>
      <c r="P220" s="73" t="s">
        <v>801</v>
      </c>
    </row>
    <row r="221" spans="1:16" x14ac:dyDescent="0.2">
      <c r="A221" s="25" t="str">
        <f t="shared" si="18"/>
        <v> BBS 115 </v>
      </c>
      <c r="B221" s="16" t="str">
        <f t="shared" si="19"/>
        <v>I</v>
      </c>
      <c r="C221" s="25">
        <f t="shared" si="20"/>
        <v>50678.404999999999</v>
      </c>
      <c r="D221" t="str">
        <f t="shared" si="21"/>
        <v>vis</v>
      </c>
      <c r="E221">
        <f>VLOOKUP(C221,Active!C$21:E$967,3,FALSE)</f>
        <v>18815.021297895386</v>
      </c>
      <c r="F221" s="16" t="s">
        <v>229</v>
      </c>
      <c r="G221" t="str">
        <f t="shared" si="22"/>
        <v>50678.405</v>
      </c>
      <c r="H221" s="25">
        <f t="shared" si="23"/>
        <v>18815</v>
      </c>
      <c r="I221" s="71" t="s">
        <v>804</v>
      </c>
      <c r="J221" s="72" t="s">
        <v>805</v>
      </c>
      <c r="K221" s="71">
        <v>18815</v>
      </c>
      <c r="L221" s="71" t="s">
        <v>734</v>
      </c>
      <c r="M221" s="72" t="s">
        <v>233</v>
      </c>
      <c r="N221" s="72"/>
      <c r="O221" s="73" t="s">
        <v>293</v>
      </c>
      <c r="P221" s="73" t="s">
        <v>801</v>
      </c>
    </row>
    <row r="222" spans="1:16" x14ac:dyDescent="0.2">
      <c r="A222" s="25" t="str">
        <f t="shared" si="18"/>
        <v> BBS 116 </v>
      </c>
      <c r="B222" s="16" t="str">
        <f t="shared" si="19"/>
        <v>I</v>
      </c>
      <c r="C222" s="25">
        <f t="shared" si="20"/>
        <v>50700.394999999997</v>
      </c>
      <c r="D222" t="str">
        <f t="shared" si="21"/>
        <v>vis</v>
      </c>
      <c r="E222">
        <f>VLOOKUP(C222,Active!C$21:E$967,3,FALSE)</f>
        <v>18840.028477935539</v>
      </c>
      <c r="F222" s="16" t="s">
        <v>229</v>
      </c>
      <c r="G222" t="str">
        <f t="shared" si="22"/>
        <v>50700.395</v>
      </c>
      <c r="H222" s="25">
        <f t="shared" si="23"/>
        <v>18840</v>
      </c>
      <c r="I222" s="71" t="s">
        <v>806</v>
      </c>
      <c r="J222" s="72" t="s">
        <v>807</v>
      </c>
      <c r="K222" s="71">
        <v>18840</v>
      </c>
      <c r="L222" s="71" t="s">
        <v>644</v>
      </c>
      <c r="M222" s="72" t="s">
        <v>233</v>
      </c>
      <c r="N222" s="72"/>
      <c r="O222" s="73" t="s">
        <v>293</v>
      </c>
      <c r="P222" s="73" t="s">
        <v>808</v>
      </c>
    </row>
    <row r="223" spans="1:16" x14ac:dyDescent="0.2">
      <c r="A223" s="25" t="str">
        <f t="shared" si="18"/>
        <v> BBS 117 </v>
      </c>
      <c r="B223" s="16" t="str">
        <f t="shared" si="19"/>
        <v>I</v>
      </c>
      <c r="C223" s="25">
        <f t="shared" si="20"/>
        <v>50851.633000000002</v>
      </c>
      <c r="D223" t="str">
        <f t="shared" si="21"/>
        <v>vis</v>
      </c>
      <c r="E223">
        <f>VLOOKUP(C223,Active!C$21:E$967,3,FALSE)</f>
        <v>19012.017377203971</v>
      </c>
      <c r="F223" s="16" t="s">
        <v>229</v>
      </c>
      <c r="G223" t="str">
        <f t="shared" si="22"/>
        <v>50851.633</v>
      </c>
      <c r="H223" s="25">
        <f t="shared" si="23"/>
        <v>19012</v>
      </c>
      <c r="I223" s="71" t="s">
        <v>809</v>
      </c>
      <c r="J223" s="72" t="s">
        <v>810</v>
      </c>
      <c r="K223" s="71">
        <v>19012</v>
      </c>
      <c r="L223" s="71" t="s">
        <v>547</v>
      </c>
      <c r="M223" s="72" t="s">
        <v>233</v>
      </c>
      <c r="N223" s="72"/>
      <c r="O223" s="73" t="s">
        <v>234</v>
      </c>
      <c r="P223" s="73" t="s">
        <v>811</v>
      </c>
    </row>
    <row r="224" spans="1:16" x14ac:dyDescent="0.2">
      <c r="A224" s="25" t="str">
        <f t="shared" si="18"/>
        <v> BBS 120 </v>
      </c>
      <c r="B224" s="16" t="str">
        <f t="shared" si="19"/>
        <v>I</v>
      </c>
      <c r="C224" s="25">
        <f t="shared" si="20"/>
        <v>51237.669000000002</v>
      </c>
      <c r="D224" t="str">
        <f t="shared" si="21"/>
        <v>vis</v>
      </c>
      <c r="E224">
        <f>VLOOKUP(C224,Active!C$21:E$967,3,FALSE)</f>
        <v>19451.020185479585</v>
      </c>
      <c r="F224" s="16" t="s">
        <v>229</v>
      </c>
      <c r="G224" t="str">
        <f t="shared" si="22"/>
        <v>51237.669</v>
      </c>
      <c r="H224" s="25">
        <f t="shared" si="23"/>
        <v>19451</v>
      </c>
      <c r="I224" s="71" t="s">
        <v>812</v>
      </c>
      <c r="J224" s="72" t="s">
        <v>813</v>
      </c>
      <c r="K224" s="71">
        <v>19451</v>
      </c>
      <c r="L224" s="71" t="s">
        <v>640</v>
      </c>
      <c r="M224" s="72" t="s">
        <v>233</v>
      </c>
      <c r="N224" s="72"/>
      <c r="O224" s="73" t="s">
        <v>234</v>
      </c>
      <c r="P224" s="73" t="s">
        <v>814</v>
      </c>
    </row>
    <row r="225" spans="1:16" x14ac:dyDescent="0.2">
      <c r="A225" s="25" t="str">
        <f t="shared" si="18"/>
        <v>IBVS 5594 </v>
      </c>
      <c r="B225" s="16" t="str">
        <f t="shared" si="19"/>
        <v>II</v>
      </c>
      <c r="C225" s="25">
        <f t="shared" si="20"/>
        <v>52334.646000000001</v>
      </c>
      <c r="D225" t="str">
        <f t="shared" si="21"/>
        <v>vis</v>
      </c>
      <c r="E225">
        <f>VLOOKUP(C225,Active!C$21:E$967,3,FALSE)</f>
        <v>20698.510014443098</v>
      </c>
      <c r="F225" s="16" t="s">
        <v>229</v>
      </c>
      <c r="G225" t="str">
        <f t="shared" si="22"/>
        <v>52334.646</v>
      </c>
      <c r="H225" s="25">
        <f t="shared" si="23"/>
        <v>20698.5</v>
      </c>
      <c r="I225" s="71" t="s">
        <v>815</v>
      </c>
      <c r="J225" s="72" t="s">
        <v>816</v>
      </c>
      <c r="K225" s="71">
        <v>20698.5</v>
      </c>
      <c r="L225" s="71" t="s">
        <v>573</v>
      </c>
      <c r="M225" s="72" t="s">
        <v>481</v>
      </c>
      <c r="N225" s="72" t="s">
        <v>482</v>
      </c>
      <c r="O225" s="73" t="s">
        <v>817</v>
      </c>
      <c r="P225" s="74" t="s">
        <v>818</v>
      </c>
    </row>
    <row r="226" spans="1:16" x14ac:dyDescent="0.2">
      <c r="A226" s="25" t="str">
        <f t="shared" si="18"/>
        <v> BBS 129 </v>
      </c>
      <c r="B226" s="16" t="str">
        <f t="shared" si="19"/>
        <v>I</v>
      </c>
      <c r="C226" s="25">
        <f t="shared" si="20"/>
        <v>52574.252</v>
      </c>
      <c r="D226" t="str">
        <f t="shared" si="21"/>
        <v>vis</v>
      </c>
      <c r="E226">
        <f>VLOOKUP(C226,Active!C$21:E$967,3,FALSE)</f>
        <v>20970.991614293074</v>
      </c>
      <c r="F226" s="16" t="s">
        <v>229</v>
      </c>
      <c r="G226" t="str">
        <f t="shared" si="22"/>
        <v>52574.252</v>
      </c>
      <c r="H226" s="25">
        <f t="shared" si="23"/>
        <v>20971</v>
      </c>
      <c r="I226" s="71" t="s">
        <v>819</v>
      </c>
      <c r="J226" s="72" t="s">
        <v>820</v>
      </c>
      <c r="K226" s="71">
        <v>20971</v>
      </c>
      <c r="L226" s="71" t="s">
        <v>262</v>
      </c>
      <c r="M226" s="72" t="s">
        <v>233</v>
      </c>
      <c r="N226" s="72"/>
      <c r="O226" s="73" t="s">
        <v>234</v>
      </c>
      <c r="P226" s="73" t="s">
        <v>821</v>
      </c>
    </row>
    <row r="227" spans="1:16" x14ac:dyDescent="0.2">
      <c r="A227" s="25" t="str">
        <f t="shared" si="18"/>
        <v>IBVS 5676 </v>
      </c>
      <c r="B227" s="16" t="str">
        <f t="shared" si="19"/>
        <v>I</v>
      </c>
      <c r="C227" s="25">
        <f t="shared" si="20"/>
        <v>52843.344499999999</v>
      </c>
      <c r="D227" t="str">
        <f t="shared" si="21"/>
        <v>vis</v>
      </c>
      <c r="E227">
        <f>VLOOKUP(C227,Active!C$21:E$967,3,FALSE)</f>
        <v>21277.005465814451</v>
      </c>
      <c r="F227" s="16" t="s">
        <v>229</v>
      </c>
      <c r="G227" t="str">
        <f t="shared" si="22"/>
        <v>52843.3445</v>
      </c>
      <c r="H227" s="25">
        <f t="shared" si="23"/>
        <v>21277</v>
      </c>
      <c r="I227" s="71" t="s">
        <v>822</v>
      </c>
      <c r="J227" s="72" t="s">
        <v>823</v>
      </c>
      <c r="K227" s="71">
        <v>21277</v>
      </c>
      <c r="L227" s="71" t="s">
        <v>824</v>
      </c>
      <c r="M227" s="72" t="s">
        <v>481</v>
      </c>
      <c r="N227" s="72" t="s">
        <v>482</v>
      </c>
      <c r="O227" s="73" t="s">
        <v>825</v>
      </c>
      <c r="P227" s="74" t="s">
        <v>826</v>
      </c>
    </row>
    <row r="228" spans="1:16" x14ac:dyDescent="0.2">
      <c r="A228" s="25" t="str">
        <f t="shared" si="18"/>
        <v> BBS 130 </v>
      </c>
      <c r="B228" s="16" t="str">
        <f t="shared" si="19"/>
        <v>I</v>
      </c>
      <c r="C228" s="25">
        <f t="shared" si="20"/>
        <v>53052.623</v>
      </c>
      <c r="D228" t="str">
        <f t="shared" si="21"/>
        <v>vis</v>
      </c>
      <c r="E228">
        <f>VLOOKUP(C228,Active!C$21:E$967,3,FALSE)</f>
        <v>21514.998422978311</v>
      </c>
      <c r="F228" s="16" t="s">
        <v>229</v>
      </c>
      <c r="G228" t="str">
        <f t="shared" si="22"/>
        <v>53052.623</v>
      </c>
      <c r="H228" s="25">
        <f t="shared" si="23"/>
        <v>21515</v>
      </c>
      <c r="I228" s="71" t="s">
        <v>827</v>
      </c>
      <c r="J228" s="72" t="s">
        <v>828</v>
      </c>
      <c r="K228" s="71">
        <v>21515</v>
      </c>
      <c r="L228" s="71" t="s">
        <v>232</v>
      </c>
      <c r="M228" s="72" t="s">
        <v>233</v>
      </c>
      <c r="N228" s="72"/>
      <c r="O228" s="73" t="s">
        <v>234</v>
      </c>
      <c r="P228" s="73" t="s">
        <v>829</v>
      </c>
    </row>
    <row r="229" spans="1:16" x14ac:dyDescent="0.2">
      <c r="A229" s="25" t="str">
        <f t="shared" si="18"/>
        <v>OEJV 0074 </v>
      </c>
      <c r="B229" s="16" t="str">
        <f t="shared" si="19"/>
        <v>I</v>
      </c>
      <c r="C229" s="25">
        <f t="shared" si="20"/>
        <v>53156.389150000003</v>
      </c>
      <c r="D229" t="str">
        <f t="shared" si="21"/>
        <v>vis</v>
      </c>
      <c r="E229">
        <f>VLOOKUP(C229,Active!C$21:E$967,3,FALSE)</f>
        <v>21633.00200620358</v>
      </c>
      <c r="F229" s="16" t="s">
        <v>229</v>
      </c>
      <c r="G229" t="str">
        <f t="shared" si="22"/>
        <v>53156.38915</v>
      </c>
      <c r="H229" s="25">
        <f t="shared" si="23"/>
        <v>21633</v>
      </c>
      <c r="I229" s="71" t="s">
        <v>830</v>
      </c>
      <c r="J229" s="72" t="s">
        <v>831</v>
      </c>
      <c r="K229" s="71">
        <v>21633</v>
      </c>
      <c r="L229" s="71" t="s">
        <v>832</v>
      </c>
      <c r="M229" s="72" t="s">
        <v>833</v>
      </c>
      <c r="N229" s="72" t="s">
        <v>224</v>
      </c>
      <c r="O229" s="73" t="s">
        <v>834</v>
      </c>
      <c r="P229" s="74" t="s">
        <v>178</v>
      </c>
    </row>
    <row r="230" spans="1:16" x14ac:dyDescent="0.2">
      <c r="A230" s="25" t="str">
        <f t="shared" si="18"/>
        <v>IBVS 5676 </v>
      </c>
      <c r="B230" s="16" t="str">
        <f t="shared" si="19"/>
        <v>I</v>
      </c>
      <c r="C230" s="25">
        <f t="shared" si="20"/>
        <v>53178.372499999998</v>
      </c>
      <c r="D230" t="str">
        <f t="shared" si="21"/>
        <v>vis</v>
      </c>
      <c r="E230">
        <f>VLOOKUP(C230,Active!C$21:E$967,3,FALSE)</f>
        <v>21658.001623817749</v>
      </c>
      <c r="F230" s="16" t="s">
        <v>229</v>
      </c>
      <c r="G230" t="str">
        <f t="shared" si="22"/>
        <v>53178.3725</v>
      </c>
      <c r="H230" s="25">
        <f t="shared" si="23"/>
        <v>21658</v>
      </c>
      <c r="I230" s="71" t="s">
        <v>835</v>
      </c>
      <c r="J230" s="72" t="s">
        <v>836</v>
      </c>
      <c r="K230" s="71">
        <v>21658</v>
      </c>
      <c r="L230" s="71" t="s">
        <v>837</v>
      </c>
      <c r="M230" s="72" t="s">
        <v>481</v>
      </c>
      <c r="N230" s="72" t="s">
        <v>482</v>
      </c>
      <c r="O230" s="73" t="s">
        <v>825</v>
      </c>
      <c r="P230" s="74" t="s">
        <v>826</v>
      </c>
    </row>
    <row r="231" spans="1:16" x14ac:dyDescent="0.2">
      <c r="A231" s="25" t="str">
        <f t="shared" si="18"/>
        <v>OEJV 0003 </v>
      </c>
      <c r="B231" s="16" t="str">
        <f t="shared" si="19"/>
        <v>I</v>
      </c>
      <c r="C231" s="25">
        <f t="shared" si="20"/>
        <v>53214.427000000003</v>
      </c>
      <c r="D231" t="str">
        <f t="shared" si="21"/>
        <v>vis</v>
      </c>
      <c r="E231">
        <f>VLOOKUP(C231,Active!C$21:E$967,3,FALSE)</f>
        <v>21699.003050500691</v>
      </c>
      <c r="F231" s="16" t="s">
        <v>229</v>
      </c>
      <c r="G231" t="str">
        <f t="shared" si="22"/>
        <v>53214.427</v>
      </c>
      <c r="H231" s="25">
        <f t="shared" si="23"/>
        <v>21699</v>
      </c>
      <c r="I231" s="71" t="s">
        <v>838</v>
      </c>
      <c r="J231" s="72" t="s">
        <v>839</v>
      </c>
      <c r="K231" s="71">
        <v>21699</v>
      </c>
      <c r="L231" s="71" t="s">
        <v>283</v>
      </c>
      <c r="M231" s="72" t="s">
        <v>233</v>
      </c>
      <c r="N231" s="72"/>
      <c r="O231" s="73" t="s">
        <v>234</v>
      </c>
      <c r="P231" s="74" t="s">
        <v>840</v>
      </c>
    </row>
    <row r="232" spans="1:16" x14ac:dyDescent="0.2">
      <c r="A232" s="25" t="str">
        <f t="shared" si="18"/>
        <v>OEJV 0074 </v>
      </c>
      <c r="B232" s="16" t="str">
        <f t="shared" si="19"/>
        <v>I</v>
      </c>
      <c r="C232" s="25">
        <f t="shared" si="20"/>
        <v>53409.63781</v>
      </c>
      <c r="D232" t="str">
        <f t="shared" si="21"/>
        <v>vis</v>
      </c>
      <c r="E232">
        <f>VLOOKUP(C232,Active!C$21:E$967,3,FALSE)</f>
        <v>21920.998133331712</v>
      </c>
      <c r="F232" s="16" t="s">
        <v>229</v>
      </c>
      <c r="G232" t="str">
        <f t="shared" si="22"/>
        <v>53409.63781</v>
      </c>
      <c r="H232" s="25">
        <f t="shared" si="23"/>
        <v>21921</v>
      </c>
      <c r="I232" s="71" t="s">
        <v>841</v>
      </c>
      <c r="J232" s="72" t="s">
        <v>842</v>
      </c>
      <c r="K232" s="71">
        <v>21921</v>
      </c>
      <c r="L232" s="71" t="s">
        <v>843</v>
      </c>
      <c r="M232" s="72" t="s">
        <v>833</v>
      </c>
      <c r="N232" s="72" t="s">
        <v>844</v>
      </c>
      <c r="O232" s="73" t="s">
        <v>845</v>
      </c>
      <c r="P232" s="74" t="s">
        <v>178</v>
      </c>
    </row>
    <row r="233" spans="1:16" x14ac:dyDescent="0.2">
      <c r="A233" s="25" t="str">
        <f t="shared" si="18"/>
        <v>IBVS 5835 </v>
      </c>
      <c r="B233" s="16" t="str">
        <f t="shared" si="19"/>
        <v>I</v>
      </c>
      <c r="C233" s="25">
        <f t="shared" si="20"/>
        <v>54175.5429</v>
      </c>
      <c r="D233" t="str">
        <f t="shared" si="21"/>
        <v>vis</v>
      </c>
      <c r="E233">
        <f>VLOOKUP(C233,Active!C$21:E$967,3,FALSE)</f>
        <v>22791.990697192559</v>
      </c>
      <c r="F233" s="16" t="s">
        <v>229</v>
      </c>
      <c r="G233" t="str">
        <f t="shared" si="22"/>
        <v>54175.5429</v>
      </c>
      <c r="H233" s="25">
        <f t="shared" si="23"/>
        <v>22792</v>
      </c>
      <c r="I233" s="71" t="s">
        <v>846</v>
      </c>
      <c r="J233" s="72" t="s">
        <v>847</v>
      </c>
      <c r="K233" s="71">
        <v>22792</v>
      </c>
      <c r="L233" s="71" t="s">
        <v>848</v>
      </c>
      <c r="M233" s="72" t="s">
        <v>833</v>
      </c>
      <c r="N233" s="72" t="s">
        <v>229</v>
      </c>
      <c r="O233" s="73" t="s">
        <v>849</v>
      </c>
      <c r="P233" s="74" t="s">
        <v>850</v>
      </c>
    </row>
    <row r="234" spans="1:16" x14ac:dyDescent="0.2">
      <c r="A234" s="25" t="str">
        <f t="shared" si="18"/>
        <v>IBVS 5835 </v>
      </c>
      <c r="B234" s="16" t="str">
        <f t="shared" si="19"/>
        <v>II</v>
      </c>
      <c r="C234" s="25">
        <f t="shared" si="20"/>
        <v>54186.537100000001</v>
      </c>
      <c r="D234" t="str">
        <f t="shared" si="21"/>
        <v>vis</v>
      </c>
      <c r="E234">
        <f>VLOOKUP(C234,Active!C$21:E$967,3,FALSE)</f>
        <v>22804.493377447106</v>
      </c>
      <c r="F234" s="16" t="s">
        <v>229</v>
      </c>
      <c r="G234" t="str">
        <f t="shared" si="22"/>
        <v>54186.5371</v>
      </c>
      <c r="H234" s="25">
        <f t="shared" si="23"/>
        <v>22804.5</v>
      </c>
      <c r="I234" s="71" t="s">
        <v>851</v>
      </c>
      <c r="J234" s="72" t="s">
        <v>852</v>
      </c>
      <c r="K234" s="71">
        <v>22804.5</v>
      </c>
      <c r="L234" s="71" t="s">
        <v>853</v>
      </c>
      <c r="M234" s="72" t="s">
        <v>833</v>
      </c>
      <c r="N234" s="72" t="s">
        <v>229</v>
      </c>
      <c r="O234" s="73" t="s">
        <v>849</v>
      </c>
      <c r="P234" s="74" t="s">
        <v>850</v>
      </c>
    </row>
    <row r="235" spans="1:16" x14ac:dyDescent="0.2">
      <c r="A235" s="25" t="str">
        <f t="shared" si="18"/>
        <v>IBVS 5835 </v>
      </c>
      <c r="B235" s="16" t="str">
        <f t="shared" si="19"/>
        <v>II</v>
      </c>
      <c r="C235" s="25">
        <f t="shared" si="20"/>
        <v>54201.483500000002</v>
      </c>
      <c r="D235" t="str">
        <f t="shared" si="21"/>
        <v>vis</v>
      </c>
      <c r="E235">
        <f>VLOOKUP(C235,Active!C$21:E$967,3,FALSE)</f>
        <v>22821.490526867397</v>
      </c>
      <c r="F235" s="16" t="s">
        <v>229</v>
      </c>
      <c r="G235" t="str">
        <f t="shared" si="22"/>
        <v>54201.4835</v>
      </c>
      <c r="H235" s="25">
        <f t="shared" si="23"/>
        <v>22821.5</v>
      </c>
      <c r="I235" s="71" t="s">
        <v>854</v>
      </c>
      <c r="J235" s="72" t="s">
        <v>855</v>
      </c>
      <c r="K235" s="71">
        <v>22821.5</v>
      </c>
      <c r="L235" s="71" t="s">
        <v>856</v>
      </c>
      <c r="M235" s="72" t="s">
        <v>833</v>
      </c>
      <c r="N235" s="72" t="s">
        <v>229</v>
      </c>
      <c r="O235" s="73" t="s">
        <v>849</v>
      </c>
      <c r="P235" s="74" t="s">
        <v>850</v>
      </c>
    </row>
    <row r="236" spans="1:16" x14ac:dyDescent="0.2">
      <c r="A236" s="25" t="str">
        <f t="shared" si="18"/>
        <v>IBVS 5835 </v>
      </c>
      <c r="B236" s="16" t="str">
        <f t="shared" si="19"/>
        <v>I</v>
      </c>
      <c r="C236" s="25">
        <f t="shared" si="20"/>
        <v>54211.5959</v>
      </c>
      <c r="D236" t="str">
        <f t="shared" si="21"/>
        <v>vis</v>
      </c>
      <c r="E236">
        <f>VLOOKUP(C236,Active!C$21:E$967,3,FALSE)</f>
        <v>22832.990418065121</v>
      </c>
      <c r="F236" s="16" t="s">
        <v>229</v>
      </c>
      <c r="G236" t="str">
        <f t="shared" si="22"/>
        <v>54211.5959</v>
      </c>
      <c r="H236" s="25">
        <f t="shared" si="23"/>
        <v>22833</v>
      </c>
      <c r="I236" s="71" t="s">
        <v>857</v>
      </c>
      <c r="J236" s="72" t="s">
        <v>858</v>
      </c>
      <c r="K236" s="71">
        <v>22833</v>
      </c>
      <c r="L236" s="71" t="s">
        <v>859</v>
      </c>
      <c r="M236" s="72" t="s">
        <v>833</v>
      </c>
      <c r="N236" s="72" t="s">
        <v>61</v>
      </c>
      <c r="O236" s="73" t="s">
        <v>849</v>
      </c>
      <c r="P236" s="74" t="s">
        <v>850</v>
      </c>
    </row>
    <row r="237" spans="1:16" x14ac:dyDescent="0.2">
      <c r="A237" s="25" t="str">
        <f t="shared" si="18"/>
        <v>IBVS 5835 </v>
      </c>
      <c r="B237" s="16" t="str">
        <f t="shared" si="19"/>
        <v>I</v>
      </c>
      <c r="C237" s="25">
        <f t="shared" si="20"/>
        <v>54213.354500000001</v>
      </c>
      <c r="D237" t="str">
        <f t="shared" si="21"/>
        <v>vis</v>
      </c>
      <c r="E237">
        <f>VLOOKUP(C237,Active!C$21:E$967,3,FALSE)</f>
        <v>22834.990310144189</v>
      </c>
      <c r="F237" s="16" t="s">
        <v>229</v>
      </c>
      <c r="G237" t="str">
        <f t="shared" si="22"/>
        <v>54213.3545</v>
      </c>
      <c r="H237" s="25">
        <f t="shared" si="23"/>
        <v>22835</v>
      </c>
      <c r="I237" s="71" t="s">
        <v>860</v>
      </c>
      <c r="J237" s="72" t="s">
        <v>861</v>
      </c>
      <c r="K237" s="71">
        <v>22835</v>
      </c>
      <c r="L237" s="71" t="s">
        <v>862</v>
      </c>
      <c r="M237" s="72" t="s">
        <v>833</v>
      </c>
      <c r="N237" s="72" t="s">
        <v>61</v>
      </c>
      <c r="O237" s="73" t="s">
        <v>849</v>
      </c>
      <c r="P237" s="74" t="s">
        <v>850</v>
      </c>
    </row>
    <row r="238" spans="1:16" x14ac:dyDescent="0.2">
      <c r="A238" s="25" t="str">
        <f t="shared" si="18"/>
        <v>OEJV 0074 </v>
      </c>
      <c r="B238" s="16" t="str">
        <f t="shared" si="19"/>
        <v>I</v>
      </c>
      <c r="C238" s="25">
        <f t="shared" si="20"/>
        <v>54220.38927</v>
      </c>
      <c r="D238" t="str">
        <f t="shared" si="21"/>
        <v>vis</v>
      </c>
      <c r="E238">
        <f>VLOOKUP(C238,Active!C$21:E$967,3,FALSE)</f>
        <v>22842.990299227</v>
      </c>
      <c r="F238" s="16" t="s">
        <v>229</v>
      </c>
      <c r="G238" t="str">
        <f t="shared" si="22"/>
        <v>54220.38927</v>
      </c>
      <c r="H238" s="25">
        <f t="shared" si="23"/>
        <v>22843</v>
      </c>
      <c r="I238" s="71" t="s">
        <v>863</v>
      </c>
      <c r="J238" s="72" t="s">
        <v>864</v>
      </c>
      <c r="K238" s="71">
        <v>22843</v>
      </c>
      <c r="L238" s="71" t="s">
        <v>865</v>
      </c>
      <c r="M238" s="72" t="s">
        <v>833</v>
      </c>
      <c r="N238" s="72" t="s">
        <v>866</v>
      </c>
      <c r="O238" s="73" t="s">
        <v>845</v>
      </c>
      <c r="P238" s="74" t="s">
        <v>178</v>
      </c>
    </row>
    <row r="239" spans="1:16" x14ac:dyDescent="0.2">
      <c r="A239" s="25" t="str">
        <f t="shared" si="18"/>
        <v>OEJV 0074 </v>
      </c>
      <c r="B239" s="16" t="str">
        <f t="shared" si="19"/>
        <v>I</v>
      </c>
      <c r="C239" s="25">
        <f t="shared" si="20"/>
        <v>54220.390590000003</v>
      </c>
      <c r="D239" t="str">
        <f t="shared" si="21"/>
        <v>vis</v>
      </c>
      <c r="E239">
        <f>VLOOKUP(C239,Active!C$21:E$967,3,FALSE)</f>
        <v>22842.991800340129</v>
      </c>
      <c r="F239" s="16" t="s">
        <v>229</v>
      </c>
      <c r="G239" t="str">
        <f t="shared" si="22"/>
        <v>54220.39059</v>
      </c>
      <c r="H239" s="25">
        <f t="shared" si="23"/>
        <v>22843</v>
      </c>
      <c r="I239" s="71" t="s">
        <v>867</v>
      </c>
      <c r="J239" s="72" t="s">
        <v>868</v>
      </c>
      <c r="K239" s="71">
        <v>22843</v>
      </c>
      <c r="L239" s="71" t="s">
        <v>869</v>
      </c>
      <c r="M239" s="72" t="s">
        <v>833</v>
      </c>
      <c r="N239" s="72" t="s">
        <v>866</v>
      </c>
      <c r="O239" s="73" t="s">
        <v>834</v>
      </c>
      <c r="P239" s="74" t="s">
        <v>178</v>
      </c>
    </row>
    <row r="240" spans="1:16" x14ac:dyDescent="0.2">
      <c r="A240" s="25" t="str">
        <f t="shared" si="18"/>
        <v>OEJV 0074 </v>
      </c>
      <c r="B240" s="16" t="str">
        <f t="shared" si="19"/>
        <v>I</v>
      </c>
      <c r="C240" s="25">
        <f t="shared" si="20"/>
        <v>54242.374080000001</v>
      </c>
      <c r="D240" t="str">
        <f t="shared" si="21"/>
        <v>vis</v>
      </c>
      <c r="E240">
        <f>VLOOKUP(C240,Active!C$21:E$967,3,FALSE)</f>
        <v>22867.99157716327</v>
      </c>
      <c r="F240" s="16" t="s">
        <v>229</v>
      </c>
      <c r="G240" t="str">
        <f t="shared" si="22"/>
        <v>54242.37408</v>
      </c>
      <c r="H240" s="25">
        <f t="shared" si="23"/>
        <v>22868</v>
      </c>
      <c r="I240" s="71" t="s">
        <v>870</v>
      </c>
      <c r="J240" s="72" t="s">
        <v>871</v>
      </c>
      <c r="K240" s="71">
        <v>22868</v>
      </c>
      <c r="L240" s="71" t="s">
        <v>872</v>
      </c>
      <c r="M240" s="72" t="s">
        <v>833</v>
      </c>
      <c r="N240" s="72" t="s">
        <v>866</v>
      </c>
      <c r="O240" s="73" t="s">
        <v>834</v>
      </c>
      <c r="P240" s="74" t="s">
        <v>178</v>
      </c>
    </row>
    <row r="241" spans="1:16" x14ac:dyDescent="0.2">
      <c r="A241" s="25" t="str">
        <f t="shared" si="18"/>
        <v>IBVS 5835 </v>
      </c>
      <c r="B241" s="16" t="str">
        <f t="shared" si="19"/>
        <v>II</v>
      </c>
      <c r="C241" s="25">
        <f t="shared" si="20"/>
        <v>54244.5717</v>
      </c>
      <c r="D241" t="str">
        <f t="shared" si="21"/>
        <v>vis</v>
      </c>
      <c r="E241">
        <f>VLOOKUP(C241,Active!C$21:E$967,3,FALSE)</f>
        <v>22870.490725821743</v>
      </c>
      <c r="F241" s="16" t="s">
        <v>229</v>
      </c>
      <c r="G241" t="str">
        <f t="shared" si="22"/>
        <v>54244.5717</v>
      </c>
      <c r="H241" s="25">
        <f t="shared" si="23"/>
        <v>22870.5</v>
      </c>
      <c r="I241" s="71" t="s">
        <v>873</v>
      </c>
      <c r="J241" s="72" t="s">
        <v>874</v>
      </c>
      <c r="K241" s="71">
        <v>22870.5</v>
      </c>
      <c r="L241" s="71" t="s">
        <v>848</v>
      </c>
      <c r="M241" s="72" t="s">
        <v>833</v>
      </c>
      <c r="N241" s="72" t="s">
        <v>229</v>
      </c>
      <c r="O241" s="73" t="s">
        <v>849</v>
      </c>
      <c r="P241" s="74" t="s">
        <v>850</v>
      </c>
    </row>
    <row r="242" spans="1:16" x14ac:dyDescent="0.2">
      <c r="A242" s="25" t="str">
        <f t="shared" si="18"/>
        <v>IBVS 5898 </v>
      </c>
      <c r="B242" s="16" t="str">
        <f t="shared" si="19"/>
        <v>II</v>
      </c>
      <c r="C242" s="25">
        <f t="shared" si="20"/>
        <v>54491.664599999996</v>
      </c>
      <c r="D242" t="str">
        <f t="shared" si="21"/>
        <v>vis</v>
      </c>
      <c r="E242">
        <f>VLOOKUP(C242,Active!C$21:E$967,3,FALSE)</f>
        <v>23151.486480116586</v>
      </c>
      <c r="F242" s="16" t="s">
        <v>229</v>
      </c>
      <c r="G242" t="str">
        <f t="shared" si="22"/>
        <v>54491.6646</v>
      </c>
      <c r="H242" s="25">
        <f t="shared" si="23"/>
        <v>23151.5</v>
      </c>
      <c r="I242" s="71" t="s">
        <v>875</v>
      </c>
      <c r="J242" s="72" t="s">
        <v>876</v>
      </c>
      <c r="K242" s="71">
        <v>23151.5</v>
      </c>
      <c r="L242" s="71" t="s">
        <v>877</v>
      </c>
      <c r="M242" s="72" t="s">
        <v>833</v>
      </c>
      <c r="N242" s="72" t="s">
        <v>229</v>
      </c>
      <c r="O242" s="73" t="s">
        <v>878</v>
      </c>
      <c r="P242" s="74" t="s">
        <v>879</v>
      </c>
    </row>
    <row r="243" spans="1:16" ht="25.5" x14ac:dyDescent="0.2">
      <c r="A243" s="25" t="str">
        <f t="shared" si="18"/>
        <v>JAAVSO 36(2);186 </v>
      </c>
      <c r="B243" s="16" t="str">
        <f t="shared" si="19"/>
        <v>I</v>
      </c>
      <c r="C243" s="25">
        <f t="shared" si="20"/>
        <v>54574.765099999997</v>
      </c>
      <c r="D243" t="str">
        <f t="shared" si="21"/>
        <v>vis</v>
      </c>
      <c r="E243">
        <f>VLOOKUP(C243,Active!C$21:E$967,3,FALSE)</f>
        <v>23245.988943278331</v>
      </c>
      <c r="F243" s="16" t="s">
        <v>229</v>
      </c>
      <c r="G243" t="str">
        <f t="shared" si="22"/>
        <v>54574.7651</v>
      </c>
      <c r="H243" s="25">
        <f t="shared" si="23"/>
        <v>23246</v>
      </c>
      <c r="I243" s="71" t="s">
        <v>880</v>
      </c>
      <c r="J243" s="72" t="s">
        <v>881</v>
      </c>
      <c r="K243" s="71">
        <v>23246</v>
      </c>
      <c r="L243" s="71" t="s">
        <v>882</v>
      </c>
      <c r="M243" s="72" t="s">
        <v>833</v>
      </c>
      <c r="N243" s="72" t="s">
        <v>844</v>
      </c>
      <c r="O243" s="73" t="s">
        <v>883</v>
      </c>
      <c r="P243" s="74" t="s">
        <v>884</v>
      </c>
    </row>
    <row r="244" spans="1:16" x14ac:dyDescent="0.2">
      <c r="A244" s="25" t="str">
        <f t="shared" si="18"/>
        <v>BAVM 209 </v>
      </c>
      <c r="B244" s="16" t="str">
        <f t="shared" si="19"/>
        <v>I</v>
      </c>
      <c r="C244" s="25">
        <f t="shared" si="20"/>
        <v>54599.386500000001</v>
      </c>
      <c r="D244" t="str">
        <f t="shared" si="21"/>
        <v>vis</v>
      </c>
      <c r="E244">
        <f>VLOOKUP(C244,Active!C$21:E$967,3,FALSE)</f>
        <v>23273.988569592144</v>
      </c>
      <c r="F244" s="16" t="s">
        <v>229</v>
      </c>
      <c r="G244" t="str">
        <f t="shared" si="22"/>
        <v>54599.3865</v>
      </c>
      <c r="H244" s="25">
        <f t="shared" si="23"/>
        <v>23274</v>
      </c>
      <c r="I244" s="71" t="s">
        <v>885</v>
      </c>
      <c r="J244" s="72" t="s">
        <v>886</v>
      </c>
      <c r="K244" s="71">
        <v>23274</v>
      </c>
      <c r="L244" s="71" t="s">
        <v>887</v>
      </c>
      <c r="M244" s="72" t="s">
        <v>833</v>
      </c>
      <c r="N244" s="72">
        <v>0</v>
      </c>
      <c r="O244" s="73" t="s">
        <v>888</v>
      </c>
      <c r="P244" s="74" t="s">
        <v>889</v>
      </c>
    </row>
    <row r="245" spans="1:16" ht="25.5" x14ac:dyDescent="0.2">
      <c r="A245" s="25" t="str">
        <f t="shared" si="18"/>
        <v>JAAVSO 36(2);186 </v>
      </c>
      <c r="B245" s="16" t="str">
        <f t="shared" si="19"/>
        <v>I</v>
      </c>
      <c r="C245" s="25">
        <f t="shared" si="20"/>
        <v>54610.817199999998</v>
      </c>
      <c r="D245" t="str">
        <f t="shared" si="21"/>
        <v>vis</v>
      </c>
      <c r="E245">
        <f>VLOOKUP(C245,Active!C$21:E$967,3,FALSE)</f>
        <v>23286.987640664673</v>
      </c>
      <c r="F245" s="16" t="s">
        <v>229</v>
      </c>
      <c r="G245" t="str">
        <f t="shared" si="22"/>
        <v>54610.8172</v>
      </c>
      <c r="H245" s="25">
        <f t="shared" si="23"/>
        <v>23287</v>
      </c>
      <c r="I245" s="71" t="s">
        <v>890</v>
      </c>
      <c r="J245" s="72" t="s">
        <v>891</v>
      </c>
      <c r="K245" s="71">
        <v>23287</v>
      </c>
      <c r="L245" s="71" t="s">
        <v>892</v>
      </c>
      <c r="M245" s="72" t="s">
        <v>833</v>
      </c>
      <c r="N245" s="72" t="s">
        <v>844</v>
      </c>
      <c r="O245" s="73" t="s">
        <v>414</v>
      </c>
      <c r="P245" s="74" t="s">
        <v>884</v>
      </c>
    </row>
    <row r="246" spans="1:16" x14ac:dyDescent="0.2">
      <c r="A246" s="25" t="str">
        <f t="shared" si="18"/>
        <v>IBVS 5933 </v>
      </c>
      <c r="B246" s="16" t="str">
        <f t="shared" si="19"/>
        <v>I</v>
      </c>
      <c r="C246" s="25">
        <f t="shared" si="20"/>
        <v>54612.576999999997</v>
      </c>
      <c r="D246" t="str">
        <f t="shared" si="21"/>
        <v>vis</v>
      </c>
      <c r="E246">
        <f>VLOOKUP(C246,Active!C$21:E$967,3,FALSE)</f>
        <v>23288.988897392035</v>
      </c>
      <c r="F246" s="16" t="s">
        <v>229</v>
      </c>
      <c r="G246" t="str">
        <f t="shared" si="22"/>
        <v>54612.5770</v>
      </c>
      <c r="H246" s="25">
        <f t="shared" si="23"/>
        <v>23289</v>
      </c>
      <c r="I246" s="71" t="s">
        <v>893</v>
      </c>
      <c r="J246" s="72" t="s">
        <v>894</v>
      </c>
      <c r="K246" s="71">
        <v>23289</v>
      </c>
      <c r="L246" s="71" t="s">
        <v>895</v>
      </c>
      <c r="M246" s="72" t="s">
        <v>833</v>
      </c>
      <c r="N246" s="72" t="s">
        <v>229</v>
      </c>
      <c r="O246" s="73" t="s">
        <v>896</v>
      </c>
      <c r="P246" s="74" t="s">
        <v>897</v>
      </c>
    </row>
    <row r="247" spans="1:16" x14ac:dyDescent="0.2">
      <c r="A247" s="25" t="str">
        <f t="shared" si="18"/>
        <v>IBVS 5933 </v>
      </c>
      <c r="B247" s="16" t="str">
        <f t="shared" si="19"/>
        <v>I</v>
      </c>
      <c r="C247" s="25">
        <f t="shared" si="20"/>
        <v>54614.337500000001</v>
      </c>
      <c r="D247" t="str">
        <f t="shared" si="21"/>
        <v>vis</v>
      </c>
      <c r="E247">
        <f>VLOOKUP(C247,Active!C$21:E$967,3,FALSE)</f>
        <v>23290.99095016424</v>
      </c>
      <c r="F247" s="16" t="s">
        <v>229</v>
      </c>
      <c r="G247" t="str">
        <f t="shared" si="22"/>
        <v>54614.3375</v>
      </c>
      <c r="H247" s="25">
        <f t="shared" si="23"/>
        <v>23291</v>
      </c>
      <c r="I247" s="71" t="s">
        <v>898</v>
      </c>
      <c r="J247" s="72" t="s">
        <v>899</v>
      </c>
      <c r="K247" s="71">
        <v>23291</v>
      </c>
      <c r="L247" s="71" t="s">
        <v>900</v>
      </c>
      <c r="M247" s="72" t="s">
        <v>833</v>
      </c>
      <c r="N247" s="72" t="s">
        <v>229</v>
      </c>
      <c r="O247" s="73" t="s">
        <v>896</v>
      </c>
      <c r="P247" s="74" t="s">
        <v>897</v>
      </c>
    </row>
    <row r="248" spans="1:16" x14ac:dyDescent="0.2">
      <c r="A248" s="25" t="str">
        <f t="shared" si="18"/>
        <v>IBVS 5933 </v>
      </c>
      <c r="B248" s="16" t="str">
        <f t="shared" si="19"/>
        <v>I</v>
      </c>
      <c r="C248" s="25">
        <f t="shared" si="20"/>
        <v>54628.405100000004</v>
      </c>
      <c r="D248" t="str">
        <f t="shared" si="21"/>
        <v>vis</v>
      </c>
      <c r="E248">
        <f>VLOOKUP(C248,Active!C$21:E$967,3,FALSE)</f>
        <v>23306.988722148457</v>
      </c>
      <c r="F248" s="16" t="s">
        <v>229</v>
      </c>
      <c r="G248" t="str">
        <f t="shared" si="22"/>
        <v>54628.4051</v>
      </c>
      <c r="H248" s="25">
        <f t="shared" si="23"/>
        <v>23307</v>
      </c>
      <c r="I248" s="71" t="s">
        <v>901</v>
      </c>
      <c r="J248" s="72" t="s">
        <v>902</v>
      </c>
      <c r="K248" s="71">
        <v>23307</v>
      </c>
      <c r="L248" s="71" t="s">
        <v>903</v>
      </c>
      <c r="M248" s="72" t="s">
        <v>833</v>
      </c>
      <c r="N248" s="72" t="s">
        <v>229</v>
      </c>
      <c r="O248" s="73" t="s">
        <v>896</v>
      </c>
      <c r="P248" s="74" t="s">
        <v>897</v>
      </c>
    </row>
    <row r="249" spans="1:16" x14ac:dyDescent="0.2">
      <c r="A249" s="25" t="str">
        <f t="shared" si="18"/>
        <v>IBVS 5893 </v>
      </c>
      <c r="B249" s="16" t="str">
        <f t="shared" si="19"/>
        <v>I</v>
      </c>
      <c r="C249" s="25">
        <f t="shared" si="20"/>
        <v>54926.501700000001</v>
      </c>
      <c r="D249" t="str">
        <f t="shared" si="21"/>
        <v>vis</v>
      </c>
      <c r="E249">
        <f>VLOOKUP(C249,Active!C$21:E$967,3,FALSE)</f>
        <v>23645.986236725883</v>
      </c>
      <c r="F249" s="16" t="s">
        <v>229</v>
      </c>
      <c r="G249" t="str">
        <f t="shared" si="22"/>
        <v>54926.5017</v>
      </c>
      <c r="H249" s="25">
        <f t="shared" si="23"/>
        <v>23646</v>
      </c>
      <c r="I249" s="71" t="s">
        <v>904</v>
      </c>
      <c r="J249" s="72" t="s">
        <v>905</v>
      </c>
      <c r="K249" s="71">
        <v>23646</v>
      </c>
      <c r="L249" s="71" t="s">
        <v>906</v>
      </c>
      <c r="M249" s="72" t="s">
        <v>833</v>
      </c>
      <c r="N249" s="72" t="s">
        <v>224</v>
      </c>
      <c r="O249" s="73" t="s">
        <v>907</v>
      </c>
      <c r="P249" s="74" t="s">
        <v>908</v>
      </c>
    </row>
    <row r="250" spans="1:16" x14ac:dyDescent="0.2">
      <c r="A250" s="25" t="str">
        <f t="shared" si="18"/>
        <v> JAAVSO 38;85 </v>
      </c>
      <c r="B250" s="16" t="str">
        <f t="shared" si="19"/>
        <v>I</v>
      </c>
      <c r="C250" s="25">
        <f t="shared" si="20"/>
        <v>54939.692499999997</v>
      </c>
      <c r="D250" t="str">
        <f t="shared" si="21"/>
        <v>vis</v>
      </c>
      <c r="E250">
        <f>VLOOKUP(C250,Active!C$21:E$967,3,FALSE)</f>
        <v>23660.986905687845</v>
      </c>
      <c r="F250" s="16" t="s">
        <v>229</v>
      </c>
      <c r="G250" t="str">
        <f t="shared" si="22"/>
        <v>54939.6925</v>
      </c>
      <c r="H250" s="25">
        <f t="shared" si="23"/>
        <v>23661</v>
      </c>
      <c r="I250" s="71" t="s">
        <v>909</v>
      </c>
      <c r="J250" s="72" t="s">
        <v>910</v>
      </c>
      <c r="K250" s="71">
        <v>23661</v>
      </c>
      <c r="L250" s="71" t="s">
        <v>911</v>
      </c>
      <c r="M250" s="72" t="s">
        <v>833</v>
      </c>
      <c r="N250" s="72" t="s">
        <v>912</v>
      </c>
      <c r="O250" s="73" t="s">
        <v>414</v>
      </c>
      <c r="P250" s="73" t="s">
        <v>913</v>
      </c>
    </row>
    <row r="251" spans="1:16" x14ac:dyDescent="0.2">
      <c r="A251" s="25" t="str">
        <f t="shared" si="18"/>
        <v>IBVS 5894 </v>
      </c>
      <c r="B251" s="16" t="str">
        <f t="shared" si="19"/>
        <v>I</v>
      </c>
      <c r="C251" s="25">
        <f t="shared" si="20"/>
        <v>54952.8851</v>
      </c>
      <c r="D251" t="str">
        <f t="shared" si="21"/>
        <v>vis</v>
      </c>
      <c r="E251">
        <f>VLOOKUP(C251,Active!C$21:E$967,3,FALSE)</f>
        <v>23675.989621622259</v>
      </c>
      <c r="F251" s="16" t="s">
        <v>229</v>
      </c>
      <c r="G251" t="str">
        <f t="shared" si="22"/>
        <v>54952.8851</v>
      </c>
      <c r="H251" s="25">
        <f t="shared" si="23"/>
        <v>23676</v>
      </c>
      <c r="I251" s="71" t="s">
        <v>914</v>
      </c>
      <c r="J251" s="72" t="s">
        <v>915</v>
      </c>
      <c r="K251" s="71">
        <v>23676</v>
      </c>
      <c r="L251" s="71" t="s">
        <v>916</v>
      </c>
      <c r="M251" s="72" t="s">
        <v>833</v>
      </c>
      <c r="N251" s="72" t="s">
        <v>229</v>
      </c>
      <c r="O251" s="73" t="s">
        <v>298</v>
      </c>
      <c r="P251" s="74" t="s">
        <v>917</v>
      </c>
    </row>
    <row r="252" spans="1:16" x14ac:dyDescent="0.2">
      <c r="A252" s="25" t="str">
        <f t="shared" si="18"/>
        <v> JAAVSO 38;85 </v>
      </c>
      <c r="B252" s="16" t="str">
        <f t="shared" si="19"/>
        <v>I</v>
      </c>
      <c r="C252" s="25">
        <f t="shared" si="20"/>
        <v>54968.711300000003</v>
      </c>
      <c r="D252" t="str">
        <f t="shared" si="21"/>
        <v>vis</v>
      </c>
      <c r="E252">
        <f>VLOOKUP(C252,Active!C$21:E$967,3,FALSE)</f>
        <v>23693.98728568554</v>
      </c>
      <c r="F252" s="16" t="s">
        <v>229</v>
      </c>
      <c r="G252" t="str">
        <f t="shared" si="22"/>
        <v>54968.7113</v>
      </c>
      <c r="H252" s="25">
        <f t="shared" si="23"/>
        <v>23694</v>
      </c>
      <c r="I252" s="71" t="s">
        <v>918</v>
      </c>
      <c r="J252" s="72" t="s">
        <v>919</v>
      </c>
      <c r="K252" s="71">
        <v>23694</v>
      </c>
      <c r="L252" s="71" t="s">
        <v>920</v>
      </c>
      <c r="M252" s="72" t="s">
        <v>833</v>
      </c>
      <c r="N252" s="72" t="s">
        <v>912</v>
      </c>
      <c r="O252" s="73" t="s">
        <v>921</v>
      </c>
      <c r="P252" s="73" t="s">
        <v>913</v>
      </c>
    </row>
    <row r="253" spans="1:16" x14ac:dyDescent="0.2">
      <c r="A253" s="25" t="str">
        <f t="shared" si="18"/>
        <v>IBVS 5933 </v>
      </c>
      <c r="B253" s="16" t="str">
        <f t="shared" si="19"/>
        <v>II</v>
      </c>
      <c r="C253" s="25">
        <f t="shared" si="20"/>
        <v>54974.427199999998</v>
      </c>
      <c r="D253" t="str">
        <f t="shared" si="21"/>
        <v>vis</v>
      </c>
      <c r="E253">
        <f>VLOOKUP(C253,Active!C$21:E$967,3,FALSE)</f>
        <v>23700.487446685605</v>
      </c>
      <c r="F253" s="16" t="s">
        <v>229</v>
      </c>
      <c r="G253" t="str">
        <f t="shared" si="22"/>
        <v>54974.4272</v>
      </c>
      <c r="H253" s="25">
        <f t="shared" si="23"/>
        <v>23700.5</v>
      </c>
      <c r="I253" s="71" t="s">
        <v>922</v>
      </c>
      <c r="J253" s="72" t="s">
        <v>923</v>
      </c>
      <c r="K253" s="71">
        <v>23700.5</v>
      </c>
      <c r="L253" s="71" t="s">
        <v>924</v>
      </c>
      <c r="M253" s="72" t="s">
        <v>833</v>
      </c>
      <c r="N253" s="72" t="s">
        <v>229</v>
      </c>
      <c r="O253" s="73" t="s">
        <v>925</v>
      </c>
      <c r="P253" s="74" t="s">
        <v>897</v>
      </c>
    </row>
    <row r="254" spans="1:16" x14ac:dyDescent="0.2">
      <c r="A254" s="25" t="str">
        <f t="shared" si="18"/>
        <v> JAAVSO 39;94 </v>
      </c>
      <c r="B254" s="16" t="str">
        <f t="shared" si="19"/>
        <v>I</v>
      </c>
      <c r="C254" s="25">
        <f t="shared" si="20"/>
        <v>55259.773699999998</v>
      </c>
      <c r="D254" t="str">
        <f t="shared" si="21"/>
        <v>vis</v>
      </c>
      <c r="E254">
        <f>VLOOKUP(C254,Active!C$21:E$967,3,FALSE)</f>
        <v>24024.985459388092</v>
      </c>
      <c r="F254" s="16" t="s">
        <v>229</v>
      </c>
      <c r="G254" t="str">
        <f t="shared" si="22"/>
        <v>55259.7737</v>
      </c>
      <c r="H254" s="25">
        <f t="shared" si="23"/>
        <v>24025</v>
      </c>
      <c r="I254" s="71" t="s">
        <v>926</v>
      </c>
      <c r="J254" s="72" t="s">
        <v>927</v>
      </c>
      <c r="K254" s="71">
        <v>24025</v>
      </c>
      <c r="L254" s="71" t="s">
        <v>928</v>
      </c>
      <c r="M254" s="72" t="s">
        <v>833</v>
      </c>
      <c r="N254" s="72" t="s">
        <v>912</v>
      </c>
      <c r="O254" s="73" t="s">
        <v>414</v>
      </c>
      <c r="P254" s="73" t="s">
        <v>929</v>
      </c>
    </row>
    <row r="255" spans="1:16" x14ac:dyDescent="0.2">
      <c r="A255" s="25" t="str">
        <f t="shared" si="18"/>
        <v>IBVS 5988 </v>
      </c>
      <c r="B255" s="16" t="str">
        <f t="shared" si="19"/>
        <v>II</v>
      </c>
      <c r="C255" s="25">
        <f t="shared" si="20"/>
        <v>55316.495300000002</v>
      </c>
      <c r="D255" t="str">
        <f t="shared" si="21"/>
        <v>vis</v>
      </c>
      <c r="E255">
        <f>VLOOKUP(C255,Active!C$21:E$967,3,FALSE)</f>
        <v>24089.489655084577</v>
      </c>
      <c r="F255" s="16" t="s">
        <v>229</v>
      </c>
      <c r="G255" t="str">
        <f t="shared" si="22"/>
        <v>55316.4953</v>
      </c>
      <c r="H255" s="25">
        <f t="shared" si="23"/>
        <v>24089.5</v>
      </c>
      <c r="I255" s="71" t="s">
        <v>930</v>
      </c>
      <c r="J255" s="72" t="s">
        <v>931</v>
      </c>
      <c r="K255" s="71">
        <v>24089.5</v>
      </c>
      <c r="L255" s="71" t="s">
        <v>916</v>
      </c>
      <c r="M255" s="72" t="s">
        <v>833</v>
      </c>
      <c r="N255" s="72" t="s">
        <v>932</v>
      </c>
      <c r="O255" s="73" t="s">
        <v>907</v>
      </c>
      <c r="P255" s="74" t="s">
        <v>933</v>
      </c>
    </row>
    <row r="256" spans="1:16" x14ac:dyDescent="0.2">
      <c r="A256" s="25" t="str">
        <f t="shared" si="18"/>
        <v>IBVS 5988 </v>
      </c>
      <c r="B256" s="16" t="str">
        <f t="shared" si="19"/>
        <v>I</v>
      </c>
      <c r="C256" s="25">
        <f t="shared" si="20"/>
        <v>55327.483099999998</v>
      </c>
      <c r="D256" t="str">
        <f t="shared" si="21"/>
        <v>vis</v>
      </c>
      <c r="E256">
        <f>VLOOKUP(C256,Active!C$21:E$967,3,FALSE)</f>
        <v>24101.985057214868</v>
      </c>
      <c r="F256" s="16" t="s">
        <v>229</v>
      </c>
      <c r="G256" t="str">
        <f t="shared" si="22"/>
        <v>55327.4831</v>
      </c>
      <c r="H256" s="25">
        <f t="shared" si="23"/>
        <v>24102</v>
      </c>
      <c r="I256" s="71" t="s">
        <v>934</v>
      </c>
      <c r="J256" s="72" t="s">
        <v>935</v>
      </c>
      <c r="K256" s="71">
        <v>24102</v>
      </c>
      <c r="L256" s="71" t="s">
        <v>936</v>
      </c>
      <c r="M256" s="72" t="s">
        <v>833</v>
      </c>
      <c r="N256" s="72" t="s">
        <v>932</v>
      </c>
      <c r="O256" s="73" t="s">
        <v>907</v>
      </c>
      <c r="P256" s="74" t="s">
        <v>933</v>
      </c>
    </row>
    <row r="257" spans="1:16" x14ac:dyDescent="0.2">
      <c r="A257" s="25" t="str">
        <f t="shared" si="18"/>
        <v>BAVM 231 </v>
      </c>
      <c r="B257" s="16" t="str">
        <f t="shared" si="19"/>
        <v>I</v>
      </c>
      <c r="C257" s="25">
        <f t="shared" si="20"/>
        <v>55662.513700000003</v>
      </c>
      <c r="D257" t="str">
        <f t="shared" si="21"/>
        <v>vis</v>
      </c>
      <c r="E257">
        <f>VLOOKUP(C257,Active!C$21:E$967,3,FALSE)</f>
        <v>24482.984171956152</v>
      </c>
      <c r="F257" s="16" t="s">
        <v>229</v>
      </c>
      <c r="G257" t="str">
        <f t="shared" si="22"/>
        <v>55662.5137</v>
      </c>
      <c r="H257" s="25">
        <f t="shared" si="23"/>
        <v>24483</v>
      </c>
      <c r="I257" s="71" t="s">
        <v>937</v>
      </c>
      <c r="J257" s="72" t="s">
        <v>938</v>
      </c>
      <c r="K257" s="71">
        <v>24483</v>
      </c>
      <c r="L257" s="71" t="s">
        <v>939</v>
      </c>
      <c r="M257" s="72" t="s">
        <v>833</v>
      </c>
      <c r="N257" s="72">
        <v>0</v>
      </c>
      <c r="O257" s="73" t="s">
        <v>888</v>
      </c>
      <c r="P257" s="74" t="s">
        <v>940</v>
      </c>
    </row>
    <row r="258" spans="1:16" x14ac:dyDescent="0.2">
      <c r="A258" s="25" t="str">
        <f t="shared" si="18"/>
        <v>IBVS 5992 </v>
      </c>
      <c r="B258" s="16" t="str">
        <f t="shared" si="19"/>
        <v>I</v>
      </c>
      <c r="C258" s="25">
        <f t="shared" si="20"/>
        <v>55666.910300000003</v>
      </c>
      <c r="D258" t="str">
        <f t="shared" si="21"/>
        <v>vis</v>
      </c>
      <c r="E258">
        <f>VLOOKUP(C258,Active!C$21:E$967,3,FALSE)</f>
        <v>24487.984015874503</v>
      </c>
      <c r="F258" s="16" t="s">
        <v>229</v>
      </c>
      <c r="G258" t="str">
        <f t="shared" si="22"/>
        <v>55666.9103</v>
      </c>
      <c r="H258" s="25">
        <f t="shared" si="23"/>
        <v>24488</v>
      </c>
      <c r="I258" s="71" t="s">
        <v>941</v>
      </c>
      <c r="J258" s="72" t="s">
        <v>942</v>
      </c>
      <c r="K258" s="71">
        <v>24488</v>
      </c>
      <c r="L258" s="71" t="s">
        <v>943</v>
      </c>
      <c r="M258" s="72" t="s">
        <v>833</v>
      </c>
      <c r="N258" s="72" t="s">
        <v>229</v>
      </c>
      <c r="O258" s="73" t="s">
        <v>298</v>
      </c>
      <c r="P258" s="74" t="s">
        <v>944</v>
      </c>
    </row>
    <row r="259" spans="1:16" x14ac:dyDescent="0.2">
      <c r="A259" s="25" t="str">
        <f t="shared" si="18"/>
        <v>IBVS 6029 </v>
      </c>
      <c r="B259" s="16" t="str">
        <f t="shared" si="19"/>
        <v>I</v>
      </c>
      <c r="C259" s="25">
        <f t="shared" si="20"/>
        <v>56023.925499999998</v>
      </c>
      <c r="D259" t="str">
        <f t="shared" si="21"/>
        <v>vis</v>
      </c>
      <c r="E259">
        <f>VLOOKUP(C259,Active!C$21:E$967,3,FALSE)</f>
        <v>24893.984169738589</v>
      </c>
      <c r="F259" s="16" t="s">
        <v>229</v>
      </c>
      <c r="G259" t="str">
        <f t="shared" si="22"/>
        <v>56023.9255</v>
      </c>
      <c r="H259" s="25">
        <f t="shared" si="23"/>
        <v>24894</v>
      </c>
      <c r="I259" s="71" t="s">
        <v>945</v>
      </c>
      <c r="J259" s="72" t="s">
        <v>946</v>
      </c>
      <c r="K259" s="71">
        <v>24894</v>
      </c>
      <c r="L259" s="71" t="s">
        <v>939</v>
      </c>
      <c r="M259" s="72" t="s">
        <v>833</v>
      </c>
      <c r="N259" s="72" t="s">
        <v>229</v>
      </c>
      <c r="O259" s="73" t="s">
        <v>298</v>
      </c>
      <c r="P259" s="74" t="s">
        <v>947</v>
      </c>
    </row>
    <row r="260" spans="1:16" x14ac:dyDescent="0.2">
      <c r="A260" s="25" t="str">
        <f t="shared" si="18"/>
        <v>OEJV 0160 </v>
      </c>
      <c r="B260" s="16" t="str">
        <f t="shared" si="19"/>
        <v>I</v>
      </c>
      <c r="C260" s="25">
        <f t="shared" si="20"/>
        <v>56056.460659999997</v>
      </c>
      <c r="D260" t="str">
        <f t="shared" si="21"/>
        <v>vis</v>
      </c>
      <c r="E260">
        <f>VLOOKUP(C260,Active!C$21:E$967,3,FALSE)</f>
        <v>24930.983378640602</v>
      </c>
      <c r="F260" s="16" t="s">
        <v>229</v>
      </c>
      <c r="G260" t="str">
        <f t="shared" si="22"/>
        <v>56056.46066</v>
      </c>
      <c r="H260" s="25">
        <f t="shared" si="23"/>
        <v>24931</v>
      </c>
      <c r="I260" s="71" t="s">
        <v>948</v>
      </c>
      <c r="J260" s="72" t="s">
        <v>949</v>
      </c>
      <c r="K260" s="71">
        <v>24931</v>
      </c>
      <c r="L260" s="71" t="s">
        <v>950</v>
      </c>
      <c r="M260" s="72" t="s">
        <v>833</v>
      </c>
      <c r="N260" s="72" t="s">
        <v>224</v>
      </c>
      <c r="O260" s="73" t="s">
        <v>951</v>
      </c>
      <c r="P260" s="74" t="s">
        <v>952</v>
      </c>
    </row>
    <row r="261" spans="1:16" x14ac:dyDescent="0.2">
      <c r="A261" s="25" t="str">
        <f t="shared" si="18"/>
        <v>BAVM 232 </v>
      </c>
      <c r="B261" s="16" t="str">
        <f t="shared" si="19"/>
        <v>I</v>
      </c>
      <c r="C261" s="25">
        <f t="shared" si="20"/>
        <v>56450.408199999998</v>
      </c>
      <c r="D261" t="str">
        <f t="shared" si="21"/>
        <v>vis</v>
      </c>
      <c r="E261">
        <f>VLOOKUP(C261,Active!C$21:E$967,3,FALSE)</f>
        <v>25378.98324490507</v>
      </c>
      <c r="F261" s="16" t="s">
        <v>229</v>
      </c>
      <c r="G261" t="str">
        <f t="shared" si="22"/>
        <v>56450.4082</v>
      </c>
      <c r="H261" s="25">
        <f t="shared" si="23"/>
        <v>25379</v>
      </c>
      <c r="I261" s="71" t="s">
        <v>953</v>
      </c>
      <c r="J261" s="72" t="s">
        <v>954</v>
      </c>
      <c r="K261" s="71">
        <v>25379</v>
      </c>
      <c r="L261" s="71" t="s">
        <v>955</v>
      </c>
      <c r="M261" s="72" t="s">
        <v>833</v>
      </c>
      <c r="N261" s="72" t="s">
        <v>844</v>
      </c>
      <c r="O261" s="73" t="s">
        <v>956</v>
      </c>
      <c r="P261" s="74" t="s">
        <v>957</v>
      </c>
    </row>
    <row r="262" spans="1:16" x14ac:dyDescent="0.2">
      <c r="A262" s="25" t="str">
        <f t="shared" si="18"/>
        <v> JAAVSO 41;328 </v>
      </c>
      <c r="B262" s="16" t="str">
        <f t="shared" si="19"/>
        <v>I</v>
      </c>
      <c r="C262" s="25">
        <f t="shared" si="20"/>
        <v>56462.719599999997</v>
      </c>
      <c r="D262" t="str">
        <f t="shared" si="21"/>
        <v>vis</v>
      </c>
      <c r="E262">
        <f>VLOOKUP(C262,Active!C$21:E$967,3,FALSE)</f>
        <v>25392.983854106809</v>
      </c>
      <c r="F262" s="16" t="s">
        <v>229</v>
      </c>
      <c r="G262" t="str">
        <f t="shared" si="22"/>
        <v>56462.7196</v>
      </c>
      <c r="H262" s="25">
        <f t="shared" si="23"/>
        <v>25393</v>
      </c>
      <c r="I262" s="71" t="s">
        <v>958</v>
      </c>
      <c r="J262" s="72" t="s">
        <v>959</v>
      </c>
      <c r="K262" s="71">
        <v>25393</v>
      </c>
      <c r="L262" s="71" t="s">
        <v>960</v>
      </c>
      <c r="M262" s="72" t="s">
        <v>833</v>
      </c>
      <c r="N262" s="72" t="s">
        <v>229</v>
      </c>
      <c r="O262" s="73" t="s">
        <v>414</v>
      </c>
      <c r="P262" s="73" t="s">
        <v>961</v>
      </c>
    </row>
    <row r="263" spans="1:16" x14ac:dyDescent="0.2">
      <c r="A263" s="25" t="str">
        <f t="shared" si="18"/>
        <v>BAVM 238 </v>
      </c>
      <c r="B263" s="16" t="str">
        <f t="shared" si="19"/>
        <v>II</v>
      </c>
      <c r="C263" s="25">
        <f t="shared" si="20"/>
        <v>56810.504000000001</v>
      </c>
      <c r="D263" t="str">
        <f t="shared" si="21"/>
        <v>vis</v>
      </c>
      <c r="E263">
        <f>VLOOKUP(C263,Active!C$21:E$967,3,FALSE)</f>
        <v>25788.486678388617</v>
      </c>
      <c r="F263" s="16" t="s">
        <v>229</v>
      </c>
      <c r="G263" t="str">
        <f t="shared" si="22"/>
        <v>56810.5040</v>
      </c>
      <c r="H263" s="25">
        <f t="shared" si="23"/>
        <v>25788.5</v>
      </c>
      <c r="I263" s="71" t="s">
        <v>962</v>
      </c>
      <c r="J263" s="72" t="s">
        <v>963</v>
      </c>
      <c r="K263" s="71">
        <v>25788.5</v>
      </c>
      <c r="L263" s="71" t="s">
        <v>964</v>
      </c>
      <c r="M263" s="72" t="s">
        <v>833</v>
      </c>
      <c r="N263" s="72">
        <v>0</v>
      </c>
      <c r="O263" s="73" t="s">
        <v>965</v>
      </c>
      <c r="P263" s="74" t="s">
        <v>966</v>
      </c>
    </row>
    <row r="264" spans="1:16" x14ac:dyDescent="0.2">
      <c r="A264" s="25" t="str">
        <f t="shared" si="18"/>
        <v> AN 272.198 </v>
      </c>
      <c r="B264" s="16" t="str">
        <f t="shared" si="19"/>
        <v>I</v>
      </c>
      <c r="C264" s="25">
        <f t="shared" si="20"/>
        <v>26057.556</v>
      </c>
      <c r="D264" t="str">
        <f t="shared" si="21"/>
        <v>vis</v>
      </c>
      <c r="E264">
        <f>VLOOKUP(C264,Active!C$21:E$967,3,FALSE)</f>
        <v>-9183.9784149030038</v>
      </c>
      <c r="F264" s="16" t="s">
        <v>229</v>
      </c>
      <c r="G264" t="str">
        <f t="shared" si="22"/>
        <v>26057.556</v>
      </c>
      <c r="H264" s="25">
        <f t="shared" si="23"/>
        <v>-9184</v>
      </c>
      <c r="I264" s="71" t="s">
        <v>967</v>
      </c>
      <c r="J264" s="72" t="s">
        <v>968</v>
      </c>
      <c r="K264" s="71">
        <v>-9184</v>
      </c>
      <c r="L264" s="71" t="s">
        <v>734</v>
      </c>
      <c r="M264" s="72" t="s">
        <v>969</v>
      </c>
      <c r="N264" s="72"/>
      <c r="O264" s="73" t="s">
        <v>970</v>
      </c>
      <c r="P264" s="73" t="s">
        <v>40</v>
      </c>
    </row>
    <row r="265" spans="1:16" x14ac:dyDescent="0.2">
      <c r="A265" s="25" t="str">
        <f t="shared" si="18"/>
        <v> AN 272.198 </v>
      </c>
      <c r="B265" s="16" t="str">
        <f t="shared" si="19"/>
        <v>I</v>
      </c>
      <c r="C265" s="25">
        <f t="shared" si="20"/>
        <v>27521.633999999998</v>
      </c>
      <c r="D265" t="str">
        <f t="shared" si="21"/>
        <v>vis</v>
      </c>
      <c r="E265">
        <f>VLOOKUP(C265,Active!C$21:E$967,3,FALSE)</f>
        <v>-7519.0187905815856</v>
      </c>
      <c r="F265" s="16" t="s">
        <v>229</v>
      </c>
      <c r="G265" t="str">
        <f t="shared" si="22"/>
        <v>27521.634</v>
      </c>
      <c r="H265" s="25">
        <f t="shared" si="23"/>
        <v>-7519</v>
      </c>
      <c r="I265" s="71" t="s">
        <v>971</v>
      </c>
      <c r="J265" s="72" t="s">
        <v>972</v>
      </c>
      <c r="K265" s="71">
        <v>-7519</v>
      </c>
      <c r="L265" s="71" t="s">
        <v>973</v>
      </c>
      <c r="M265" s="72" t="s">
        <v>969</v>
      </c>
      <c r="N265" s="72"/>
      <c r="O265" s="73" t="s">
        <v>970</v>
      </c>
      <c r="P265" s="73" t="s">
        <v>40</v>
      </c>
    </row>
    <row r="266" spans="1:16" x14ac:dyDescent="0.2">
      <c r="A266" s="25" t="str">
        <f t="shared" si="18"/>
        <v> AN 272.198 </v>
      </c>
      <c r="B266" s="16" t="str">
        <f t="shared" si="19"/>
        <v>I</v>
      </c>
      <c r="C266" s="25">
        <f t="shared" si="20"/>
        <v>27536.596000000001</v>
      </c>
      <c r="D266" t="str">
        <f t="shared" si="21"/>
        <v>vis</v>
      </c>
      <c r="E266">
        <f>VLOOKUP(C266,Active!C$21:E$967,3,FALSE)</f>
        <v>-7502.0039007334344</v>
      </c>
      <c r="F266" s="16" t="s">
        <v>229</v>
      </c>
      <c r="G266" t="str">
        <f t="shared" si="22"/>
        <v>27536.596</v>
      </c>
      <c r="H266" s="25">
        <f t="shared" si="23"/>
        <v>-7502</v>
      </c>
      <c r="I266" s="71" t="s">
        <v>974</v>
      </c>
      <c r="J266" s="72" t="s">
        <v>975</v>
      </c>
      <c r="K266" s="71">
        <v>-7502</v>
      </c>
      <c r="L266" s="71" t="s">
        <v>242</v>
      </c>
      <c r="M266" s="72" t="s">
        <v>969</v>
      </c>
      <c r="N266" s="72"/>
      <c r="O266" s="73" t="s">
        <v>970</v>
      </c>
      <c r="P266" s="73" t="s">
        <v>40</v>
      </c>
    </row>
    <row r="267" spans="1:16" x14ac:dyDescent="0.2">
      <c r="A267" s="25" t="str">
        <f t="shared" ref="A267:A330" si="24">P267</f>
        <v> AN 272.198 </v>
      </c>
      <c r="B267" s="16" t="str">
        <f t="shared" ref="B267:B330" si="25">IF(H267=INT(H267),"I","II")</f>
        <v>I</v>
      </c>
      <c r="C267" s="25">
        <f t="shared" ref="C267:C330" si="26">1*G267</f>
        <v>27625.422999999999</v>
      </c>
      <c r="D267" t="str">
        <f t="shared" ref="D267:D330" si="27">VLOOKUP(F267,I$1:J$5,2,FALSE)</f>
        <v>vis</v>
      </c>
      <c r="E267">
        <f>VLOOKUP(C267,Active!C$21:E$967,3,FALSE)</f>
        <v>-7400.989222178333</v>
      </c>
      <c r="F267" s="16" t="s">
        <v>229</v>
      </c>
      <c r="G267" t="str">
        <f t="shared" ref="G267:G330" si="28">MID(I267,3,LEN(I267)-3)</f>
        <v>27625.423</v>
      </c>
      <c r="H267" s="25">
        <f t="shared" ref="H267:H330" si="29">1*K267</f>
        <v>-7401</v>
      </c>
      <c r="I267" s="71" t="s">
        <v>976</v>
      </c>
      <c r="J267" s="72" t="s">
        <v>977</v>
      </c>
      <c r="K267" s="71">
        <v>-7401</v>
      </c>
      <c r="L267" s="71" t="s">
        <v>573</v>
      </c>
      <c r="M267" s="72" t="s">
        <v>969</v>
      </c>
      <c r="N267" s="72"/>
      <c r="O267" s="73" t="s">
        <v>970</v>
      </c>
      <c r="P267" s="73" t="s">
        <v>40</v>
      </c>
    </row>
    <row r="268" spans="1:16" x14ac:dyDescent="0.2">
      <c r="A268" s="25" t="str">
        <f t="shared" si="24"/>
        <v> AN 272.198 </v>
      </c>
      <c r="B268" s="16" t="str">
        <f t="shared" si="25"/>
        <v>I</v>
      </c>
      <c r="C268" s="25">
        <f t="shared" si="26"/>
        <v>27871.617999999999</v>
      </c>
      <c r="D268" t="str">
        <f t="shared" si="27"/>
        <v>vis</v>
      </c>
      <c r="E268">
        <f>VLOOKUP(C268,Active!C$21:E$967,3,FALSE)</f>
        <v>-7121.01456597162</v>
      </c>
      <c r="F268" s="16" t="s">
        <v>229</v>
      </c>
      <c r="G268" t="str">
        <f t="shared" si="28"/>
        <v>27871.618</v>
      </c>
      <c r="H268" s="25">
        <f t="shared" si="29"/>
        <v>-7121</v>
      </c>
      <c r="I268" s="71" t="s">
        <v>978</v>
      </c>
      <c r="J268" s="72" t="s">
        <v>979</v>
      </c>
      <c r="K268" s="71">
        <v>-7121</v>
      </c>
      <c r="L268" s="71" t="s">
        <v>426</v>
      </c>
      <c r="M268" s="72" t="s">
        <v>969</v>
      </c>
      <c r="N268" s="72"/>
      <c r="O268" s="73" t="s">
        <v>970</v>
      </c>
      <c r="P268" s="73" t="s">
        <v>40</v>
      </c>
    </row>
    <row r="269" spans="1:16" x14ac:dyDescent="0.2">
      <c r="A269" s="25" t="str">
        <f t="shared" si="24"/>
        <v> AN 272.198 </v>
      </c>
      <c r="B269" s="16" t="str">
        <f t="shared" si="25"/>
        <v>I</v>
      </c>
      <c r="C269" s="25">
        <f t="shared" si="26"/>
        <v>27931.487000000001</v>
      </c>
      <c r="D269" t="str">
        <f t="shared" si="27"/>
        <v>vis</v>
      </c>
      <c r="E269">
        <f>VLOOKUP(C269,Active!C$21:E$967,3,FALSE)</f>
        <v>-7052.9311252338293</v>
      </c>
      <c r="F269" s="16" t="s">
        <v>229</v>
      </c>
      <c r="G269" t="str">
        <f t="shared" si="28"/>
        <v>27931.487</v>
      </c>
      <c r="H269" s="25">
        <f t="shared" si="29"/>
        <v>-7053</v>
      </c>
      <c r="I269" s="71" t="s">
        <v>980</v>
      </c>
      <c r="J269" s="72" t="s">
        <v>981</v>
      </c>
      <c r="K269" s="71">
        <v>-7053</v>
      </c>
      <c r="L269" s="71" t="s">
        <v>982</v>
      </c>
      <c r="M269" s="72" t="s">
        <v>969</v>
      </c>
      <c r="N269" s="72"/>
      <c r="O269" s="73" t="s">
        <v>970</v>
      </c>
      <c r="P269" s="73" t="s">
        <v>40</v>
      </c>
    </row>
    <row r="270" spans="1:16" x14ac:dyDescent="0.2">
      <c r="A270" s="25" t="str">
        <f t="shared" si="24"/>
        <v> PZ 8.55 </v>
      </c>
      <c r="B270" s="16" t="str">
        <f t="shared" si="25"/>
        <v>I</v>
      </c>
      <c r="C270" s="25">
        <f t="shared" si="26"/>
        <v>27943.738000000001</v>
      </c>
      <c r="D270" t="str">
        <f t="shared" si="27"/>
        <v>vis</v>
      </c>
      <c r="E270">
        <f>VLOOKUP(C270,Active!C$21:E$967,3,FALSE)</f>
        <v>-7038.9992033296949</v>
      </c>
      <c r="F270" s="16" t="s">
        <v>229</v>
      </c>
      <c r="G270" t="str">
        <f t="shared" si="28"/>
        <v>27943.738</v>
      </c>
      <c r="H270" s="25">
        <f t="shared" si="29"/>
        <v>-7039</v>
      </c>
      <c r="I270" s="71" t="s">
        <v>983</v>
      </c>
      <c r="J270" s="72" t="s">
        <v>984</v>
      </c>
      <c r="K270" s="71">
        <v>-7039</v>
      </c>
      <c r="L270" s="71" t="s">
        <v>248</v>
      </c>
      <c r="M270" s="72" t="s">
        <v>233</v>
      </c>
      <c r="N270" s="72"/>
      <c r="O270" s="73" t="s">
        <v>985</v>
      </c>
      <c r="P270" s="73" t="s">
        <v>42</v>
      </c>
    </row>
    <row r="271" spans="1:16" x14ac:dyDescent="0.2">
      <c r="A271" s="25" t="str">
        <f t="shared" si="24"/>
        <v> AN 272.198 </v>
      </c>
      <c r="B271" s="16" t="str">
        <f t="shared" si="25"/>
        <v>I</v>
      </c>
      <c r="C271" s="25">
        <f t="shared" si="26"/>
        <v>27960.419000000002</v>
      </c>
      <c r="D271" t="str">
        <f t="shared" si="27"/>
        <v>vis</v>
      </c>
      <c r="E271">
        <f>VLOOKUP(C271,Active!C$21:E$967,3,FALSE)</f>
        <v>-7020.0294547962785</v>
      </c>
      <c r="F271" s="16" t="s">
        <v>229</v>
      </c>
      <c r="G271" t="str">
        <f t="shared" si="28"/>
        <v>27960.419</v>
      </c>
      <c r="H271" s="25">
        <f t="shared" si="29"/>
        <v>-7020</v>
      </c>
      <c r="I271" s="71" t="s">
        <v>986</v>
      </c>
      <c r="J271" s="72" t="s">
        <v>987</v>
      </c>
      <c r="K271" s="71">
        <v>-7020</v>
      </c>
      <c r="L271" s="71" t="s">
        <v>988</v>
      </c>
      <c r="M271" s="72" t="s">
        <v>969</v>
      </c>
      <c r="N271" s="72"/>
      <c r="O271" s="73" t="s">
        <v>970</v>
      </c>
      <c r="P271" s="73" t="s">
        <v>40</v>
      </c>
    </row>
    <row r="272" spans="1:16" x14ac:dyDescent="0.2">
      <c r="A272" s="25" t="str">
        <f t="shared" si="24"/>
        <v> PZ 5.120 </v>
      </c>
      <c r="B272" s="16" t="str">
        <f t="shared" si="25"/>
        <v>I</v>
      </c>
      <c r="C272" s="25">
        <f t="shared" si="26"/>
        <v>27984.195</v>
      </c>
      <c r="D272" t="str">
        <f t="shared" si="27"/>
        <v>vis</v>
      </c>
      <c r="E272">
        <f>VLOOKUP(C272,Active!C$21:E$967,3,FALSE)</f>
        <v>-6992.9912232076185</v>
      </c>
      <c r="F272" s="16" t="s">
        <v>229</v>
      </c>
      <c r="G272" t="str">
        <f t="shared" si="28"/>
        <v>27984.195</v>
      </c>
      <c r="H272" s="25">
        <f t="shared" si="29"/>
        <v>-6993</v>
      </c>
      <c r="I272" s="71" t="s">
        <v>989</v>
      </c>
      <c r="J272" s="72" t="s">
        <v>990</v>
      </c>
      <c r="K272" s="71">
        <v>-6993</v>
      </c>
      <c r="L272" s="71" t="s">
        <v>498</v>
      </c>
      <c r="M272" s="72" t="s">
        <v>233</v>
      </c>
      <c r="N272" s="72"/>
      <c r="O272" s="73" t="s">
        <v>985</v>
      </c>
      <c r="P272" s="73" t="s">
        <v>43</v>
      </c>
    </row>
    <row r="273" spans="1:16" x14ac:dyDescent="0.2">
      <c r="A273" s="25" t="str">
        <f t="shared" si="24"/>
        <v> PZ 5.120 </v>
      </c>
      <c r="B273" s="16" t="str">
        <f t="shared" si="25"/>
        <v>I</v>
      </c>
      <c r="C273" s="25">
        <f t="shared" si="26"/>
        <v>27990.338</v>
      </c>
      <c r="D273" t="str">
        <f t="shared" si="27"/>
        <v>vis</v>
      </c>
      <c r="E273">
        <f>VLOOKUP(C273,Active!C$21:E$967,3,FALSE)</f>
        <v>-6986.0053611345547</v>
      </c>
      <c r="F273" s="16" t="s">
        <v>229</v>
      </c>
      <c r="G273" t="str">
        <f t="shared" si="28"/>
        <v>27990.338</v>
      </c>
      <c r="H273" s="25">
        <f t="shared" si="29"/>
        <v>-6986</v>
      </c>
      <c r="I273" s="71" t="s">
        <v>991</v>
      </c>
      <c r="J273" s="72" t="s">
        <v>992</v>
      </c>
      <c r="K273" s="71">
        <v>-6986</v>
      </c>
      <c r="L273" s="71" t="s">
        <v>338</v>
      </c>
      <c r="M273" s="72" t="s">
        <v>233</v>
      </c>
      <c r="N273" s="72"/>
      <c r="O273" s="73" t="s">
        <v>985</v>
      </c>
      <c r="P273" s="73" t="s">
        <v>43</v>
      </c>
    </row>
    <row r="274" spans="1:16" x14ac:dyDescent="0.2">
      <c r="A274" s="25" t="str">
        <f t="shared" si="24"/>
        <v> PZ 5.120 </v>
      </c>
      <c r="B274" s="16" t="str">
        <f t="shared" si="25"/>
        <v>I</v>
      </c>
      <c r="C274" s="25">
        <f t="shared" si="26"/>
        <v>28005.295999999998</v>
      </c>
      <c r="D274" t="str">
        <f t="shared" si="27"/>
        <v>vis</v>
      </c>
      <c r="E274">
        <f>VLOOKUP(C274,Active!C$21:E$967,3,FALSE)</f>
        <v>-6968.9950201140646</v>
      </c>
      <c r="F274" s="16" t="s">
        <v>229</v>
      </c>
      <c r="G274" t="str">
        <f t="shared" si="28"/>
        <v>28005.296</v>
      </c>
      <c r="H274" s="25">
        <f t="shared" si="29"/>
        <v>-6969</v>
      </c>
      <c r="I274" s="71" t="s">
        <v>993</v>
      </c>
      <c r="J274" s="72" t="s">
        <v>994</v>
      </c>
      <c r="K274" s="71">
        <v>-6969</v>
      </c>
      <c r="L274" s="71" t="s">
        <v>323</v>
      </c>
      <c r="M274" s="72" t="s">
        <v>233</v>
      </c>
      <c r="N274" s="72"/>
      <c r="O274" s="73" t="s">
        <v>985</v>
      </c>
      <c r="P274" s="73" t="s">
        <v>43</v>
      </c>
    </row>
    <row r="275" spans="1:16" x14ac:dyDescent="0.2">
      <c r="A275" s="25" t="str">
        <f t="shared" si="24"/>
        <v> PZ 5.120 </v>
      </c>
      <c r="B275" s="16" t="str">
        <f t="shared" si="25"/>
        <v>I</v>
      </c>
      <c r="C275" s="25">
        <f t="shared" si="26"/>
        <v>28006.173999999999</v>
      </c>
      <c r="D275" t="str">
        <f t="shared" si="27"/>
        <v>vis</v>
      </c>
      <c r="E275">
        <f>VLOOKUP(C275,Active!C$21:E$967,3,FALSE)</f>
        <v>-6967.9965524435202</v>
      </c>
      <c r="F275" s="16" t="s">
        <v>229</v>
      </c>
      <c r="G275" t="str">
        <f t="shared" si="28"/>
        <v>28006.174</v>
      </c>
      <c r="H275" s="25">
        <f t="shared" si="29"/>
        <v>-6968</v>
      </c>
      <c r="I275" s="71" t="s">
        <v>995</v>
      </c>
      <c r="J275" s="72" t="s">
        <v>996</v>
      </c>
      <c r="K275" s="71">
        <v>-6968</v>
      </c>
      <c r="L275" s="71" t="s">
        <v>283</v>
      </c>
      <c r="M275" s="72" t="s">
        <v>233</v>
      </c>
      <c r="N275" s="72"/>
      <c r="O275" s="73" t="s">
        <v>985</v>
      </c>
      <c r="P275" s="73" t="s">
        <v>43</v>
      </c>
    </row>
    <row r="276" spans="1:16" x14ac:dyDescent="0.2">
      <c r="A276" s="25" t="str">
        <f t="shared" si="24"/>
        <v> AN 272.198 </v>
      </c>
      <c r="B276" s="16" t="str">
        <f t="shared" si="25"/>
        <v>I</v>
      </c>
      <c r="C276" s="25">
        <f t="shared" si="26"/>
        <v>28019.39</v>
      </c>
      <c r="D276" t="str">
        <f t="shared" si="27"/>
        <v>vis</v>
      </c>
      <c r="E276">
        <f>VLOOKUP(C276,Active!C$21:E$967,3,FALSE)</f>
        <v>-6952.9672258673181</v>
      </c>
      <c r="F276" s="16" t="s">
        <v>229</v>
      </c>
      <c r="G276" t="str">
        <f t="shared" si="28"/>
        <v>28019.390</v>
      </c>
      <c r="H276" s="25">
        <f t="shared" si="29"/>
        <v>-6953</v>
      </c>
      <c r="I276" s="71" t="s">
        <v>997</v>
      </c>
      <c r="J276" s="72" t="s">
        <v>998</v>
      </c>
      <c r="K276" s="71">
        <v>-6953</v>
      </c>
      <c r="L276" s="71" t="s">
        <v>999</v>
      </c>
      <c r="M276" s="72" t="s">
        <v>969</v>
      </c>
      <c r="N276" s="72"/>
      <c r="O276" s="73" t="s">
        <v>970</v>
      </c>
      <c r="P276" s="73" t="s">
        <v>40</v>
      </c>
    </row>
    <row r="277" spans="1:16" x14ac:dyDescent="0.2">
      <c r="A277" s="25" t="str">
        <f t="shared" si="24"/>
        <v> AN 272.198 </v>
      </c>
      <c r="B277" s="16" t="str">
        <f t="shared" si="25"/>
        <v>I</v>
      </c>
      <c r="C277" s="25">
        <f t="shared" si="26"/>
        <v>28041.344000000001</v>
      </c>
      <c r="D277" t="str">
        <f t="shared" si="27"/>
        <v>vis</v>
      </c>
      <c r="E277">
        <f>VLOOKUP(C277,Active!C$21:E$967,3,FALSE)</f>
        <v>-6928.0009852760686</v>
      </c>
      <c r="F277" s="16" t="s">
        <v>229</v>
      </c>
      <c r="G277" t="str">
        <f t="shared" si="28"/>
        <v>28041.344</v>
      </c>
      <c r="H277" s="25">
        <f t="shared" si="29"/>
        <v>-6928</v>
      </c>
      <c r="I277" s="71" t="s">
        <v>1000</v>
      </c>
      <c r="J277" s="72" t="s">
        <v>1001</v>
      </c>
      <c r="K277" s="71">
        <v>-6928</v>
      </c>
      <c r="L277" s="71" t="s">
        <v>232</v>
      </c>
      <c r="M277" s="72" t="s">
        <v>969</v>
      </c>
      <c r="N277" s="72"/>
      <c r="O277" s="73" t="s">
        <v>970</v>
      </c>
      <c r="P277" s="73" t="s">
        <v>40</v>
      </c>
    </row>
    <row r="278" spans="1:16" x14ac:dyDescent="0.2">
      <c r="A278" s="25" t="str">
        <f t="shared" si="24"/>
        <v> AN 272.198 </v>
      </c>
      <c r="B278" s="16" t="str">
        <f t="shared" si="25"/>
        <v>I</v>
      </c>
      <c r="C278" s="25">
        <f t="shared" si="26"/>
        <v>28228.631000000001</v>
      </c>
      <c r="D278" t="str">
        <f t="shared" si="27"/>
        <v>vis</v>
      </c>
      <c r="E278">
        <f>VLOOKUP(C278,Active!C$21:E$967,3,FALSE)</f>
        <v>-6715.0169139627333</v>
      </c>
      <c r="F278" s="16" t="s">
        <v>229</v>
      </c>
      <c r="G278" t="str">
        <f t="shared" si="28"/>
        <v>28228.631</v>
      </c>
      <c r="H278" s="25">
        <f t="shared" si="29"/>
        <v>-6715</v>
      </c>
      <c r="I278" s="71" t="s">
        <v>1002</v>
      </c>
      <c r="J278" s="72" t="s">
        <v>1003</v>
      </c>
      <c r="K278" s="71">
        <v>-6715</v>
      </c>
      <c r="L278" s="71" t="s">
        <v>1004</v>
      </c>
      <c r="M278" s="72" t="s">
        <v>969</v>
      </c>
      <c r="N278" s="72"/>
      <c r="O278" s="73" t="s">
        <v>970</v>
      </c>
      <c r="P278" s="73" t="s">
        <v>40</v>
      </c>
    </row>
    <row r="279" spans="1:16" x14ac:dyDescent="0.2">
      <c r="A279" s="25" t="str">
        <f t="shared" si="24"/>
        <v> AN 272.198 </v>
      </c>
      <c r="B279" s="16" t="str">
        <f t="shared" si="25"/>
        <v>I</v>
      </c>
      <c r="C279" s="25">
        <f t="shared" si="26"/>
        <v>28250.628000000001</v>
      </c>
      <c r="D279" t="str">
        <f t="shared" si="27"/>
        <v>vis</v>
      </c>
      <c r="E279">
        <f>VLOOKUP(C279,Active!C$21:E$967,3,FALSE)</f>
        <v>-6690.0017734741814</v>
      </c>
      <c r="F279" s="16" t="s">
        <v>229</v>
      </c>
      <c r="G279" t="str">
        <f t="shared" si="28"/>
        <v>28250.628</v>
      </c>
      <c r="H279" s="25">
        <f t="shared" si="29"/>
        <v>-6690</v>
      </c>
      <c r="I279" s="71" t="s">
        <v>1005</v>
      </c>
      <c r="J279" s="72" t="s">
        <v>1006</v>
      </c>
      <c r="K279" s="71">
        <v>-6690</v>
      </c>
      <c r="L279" s="71" t="s">
        <v>269</v>
      </c>
      <c r="M279" s="72" t="s">
        <v>233</v>
      </c>
      <c r="N279" s="72"/>
      <c r="O279" s="73" t="s">
        <v>970</v>
      </c>
      <c r="P279" s="73" t="s">
        <v>40</v>
      </c>
    </row>
    <row r="280" spans="1:16" x14ac:dyDescent="0.2">
      <c r="A280" s="25" t="str">
        <f t="shared" si="24"/>
        <v> PZ 5.120 </v>
      </c>
      <c r="B280" s="16" t="str">
        <f t="shared" si="25"/>
        <v>I</v>
      </c>
      <c r="C280" s="25">
        <f t="shared" si="26"/>
        <v>28274.375</v>
      </c>
      <c r="D280" t="str">
        <f t="shared" si="27"/>
        <v>vis</v>
      </c>
      <c r="E280">
        <f>VLOOKUP(C280,Active!C$21:E$967,3,FALSE)</f>
        <v>-6662.9965208860276</v>
      </c>
      <c r="F280" s="16" t="s">
        <v>229</v>
      </c>
      <c r="G280" t="str">
        <f t="shared" si="28"/>
        <v>28274.375</v>
      </c>
      <c r="H280" s="25">
        <f t="shared" si="29"/>
        <v>-6663</v>
      </c>
      <c r="I280" s="71" t="s">
        <v>1007</v>
      </c>
      <c r="J280" s="72" t="s">
        <v>1008</v>
      </c>
      <c r="K280" s="71">
        <v>-6663</v>
      </c>
      <c r="L280" s="71" t="s">
        <v>283</v>
      </c>
      <c r="M280" s="72" t="s">
        <v>233</v>
      </c>
      <c r="N280" s="72"/>
      <c r="O280" s="73" t="s">
        <v>985</v>
      </c>
      <c r="P280" s="73" t="s">
        <v>43</v>
      </c>
    </row>
    <row r="281" spans="1:16" x14ac:dyDescent="0.2">
      <c r="A281" s="25" t="str">
        <f t="shared" si="24"/>
        <v> PZ 5.120 </v>
      </c>
      <c r="B281" s="16" t="str">
        <f t="shared" si="25"/>
        <v>I</v>
      </c>
      <c r="C281" s="25">
        <f t="shared" si="26"/>
        <v>28275.252</v>
      </c>
      <c r="D281" t="str">
        <f t="shared" si="27"/>
        <v>vis</v>
      </c>
      <c r="E281">
        <f>VLOOKUP(C281,Active!C$21:E$967,3,FALSE)</f>
        <v>-6661.9991904223971</v>
      </c>
      <c r="F281" s="16" t="s">
        <v>229</v>
      </c>
      <c r="G281" t="str">
        <f t="shared" si="28"/>
        <v>28275.252</v>
      </c>
      <c r="H281" s="25">
        <f t="shared" si="29"/>
        <v>-6662</v>
      </c>
      <c r="I281" s="71" t="s">
        <v>1009</v>
      </c>
      <c r="J281" s="72" t="s">
        <v>1010</v>
      </c>
      <c r="K281" s="71">
        <v>-6662</v>
      </c>
      <c r="L281" s="71" t="s">
        <v>248</v>
      </c>
      <c r="M281" s="72" t="s">
        <v>233</v>
      </c>
      <c r="N281" s="72"/>
      <c r="O281" s="73" t="s">
        <v>985</v>
      </c>
      <c r="P281" s="73" t="s">
        <v>43</v>
      </c>
    </row>
    <row r="282" spans="1:16" x14ac:dyDescent="0.2">
      <c r="A282" s="25" t="str">
        <f t="shared" si="24"/>
        <v> PZ 8.55 </v>
      </c>
      <c r="B282" s="16" t="str">
        <f t="shared" si="25"/>
        <v>I</v>
      </c>
      <c r="C282" s="25">
        <f t="shared" si="26"/>
        <v>28289.322</v>
      </c>
      <c r="D282" t="str">
        <f t="shared" si="27"/>
        <v>vis</v>
      </c>
      <c r="E282">
        <f>VLOOKUP(C282,Active!C$21:E$967,3,FALSE)</f>
        <v>-6645.9986891415901</v>
      </c>
      <c r="F282" s="16" t="s">
        <v>229</v>
      </c>
      <c r="G282" t="str">
        <f t="shared" si="28"/>
        <v>28289.322</v>
      </c>
      <c r="H282" s="25">
        <f t="shared" si="29"/>
        <v>-6646</v>
      </c>
      <c r="I282" s="71" t="s">
        <v>1011</v>
      </c>
      <c r="J282" s="72" t="s">
        <v>1012</v>
      </c>
      <c r="K282" s="71">
        <v>-6646</v>
      </c>
      <c r="L282" s="71" t="s">
        <v>248</v>
      </c>
      <c r="M282" s="72" t="s">
        <v>233</v>
      </c>
      <c r="N282" s="72"/>
      <c r="O282" s="73" t="s">
        <v>985</v>
      </c>
      <c r="P282" s="73" t="s">
        <v>42</v>
      </c>
    </row>
    <row r="283" spans="1:16" x14ac:dyDescent="0.2">
      <c r="A283" s="25" t="str">
        <f t="shared" si="24"/>
        <v> AN 272.198 </v>
      </c>
      <c r="B283" s="16" t="str">
        <f t="shared" si="25"/>
        <v>I</v>
      </c>
      <c r="C283" s="25">
        <f t="shared" si="26"/>
        <v>28310.416000000001</v>
      </c>
      <c r="D283" t="str">
        <f t="shared" si="27"/>
        <v>vis</v>
      </c>
      <c r="E283">
        <f>VLOOKUP(C283,Active!C$21:E$967,3,FALSE)</f>
        <v>-6622.0104464964315</v>
      </c>
      <c r="F283" s="16" t="s">
        <v>229</v>
      </c>
      <c r="G283" t="str">
        <f t="shared" si="28"/>
        <v>28310.416</v>
      </c>
      <c r="H283" s="25">
        <f t="shared" si="29"/>
        <v>-6622</v>
      </c>
      <c r="I283" s="71" t="s">
        <v>1013</v>
      </c>
      <c r="J283" s="72" t="s">
        <v>1014</v>
      </c>
      <c r="K283" s="71">
        <v>-6622</v>
      </c>
      <c r="L283" s="71" t="s">
        <v>307</v>
      </c>
      <c r="M283" s="72" t="s">
        <v>233</v>
      </c>
      <c r="N283" s="72"/>
      <c r="O283" s="73" t="s">
        <v>970</v>
      </c>
      <c r="P283" s="73" t="s">
        <v>40</v>
      </c>
    </row>
    <row r="284" spans="1:16" x14ac:dyDescent="0.2">
      <c r="A284" s="25" t="str">
        <f t="shared" si="24"/>
        <v> AN 272.198 </v>
      </c>
      <c r="B284" s="16" t="str">
        <f t="shared" si="25"/>
        <v>I</v>
      </c>
      <c r="C284" s="25">
        <f t="shared" si="26"/>
        <v>28317.469000000001</v>
      </c>
      <c r="D284" t="str">
        <f t="shared" si="27"/>
        <v>vis</v>
      </c>
      <c r="E284">
        <f>VLOOKUP(C284,Active!C$21:E$967,3,FALSE)</f>
        <v>-6613.9897261315746</v>
      </c>
      <c r="F284" s="16" t="s">
        <v>229</v>
      </c>
      <c r="G284" t="str">
        <f t="shared" si="28"/>
        <v>28317.469</v>
      </c>
      <c r="H284" s="25">
        <f t="shared" si="29"/>
        <v>-6614</v>
      </c>
      <c r="I284" s="71" t="s">
        <v>1015</v>
      </c>
      <c r="J284" s="72" t="s">
        <v>1016</v>
      </c>
      <c r="K284" s="71">
        <v>-6614</v>
      </c>
      <c r="L284" s="71" t="s">
        <v>573</v>
      </c>
      <c r="M284" s="72" t="s">
        <v>233</v>
      </c>
      <c r="N284" s="72"/>
      <c r="O284" s="73" t="s">
        <v>970</v>
      </c>
      <c r="P284" s="73" t="s">
        <v>40</v>
      </c>
    </row>
    <row r="285" spans="1:16" x14ac:dyDescent="0.2">
      <c r="A285" s="25" t="str">
        <f t="shared" si="24"/>
        <v> AN 272.198 </v>
      </c>
      <c r="B285" s="16" t="str">
        <f t="shared" si="25"/>
        <v>I</v>
      </c>
      <c r="C285" s="25">
        <f t="shared" si="26"/>
        <v>28339.445</v>
      </c>
      <c r="D285" t="str">
        <f t="shared" si="27"/>
        <v>vis</v>
      </c>
      <c r="E285">
        <f>VLOOKUP(C285,Active!C$21:E$967,3,FALSE)</f>
        <v>-6588.9984669882197</v>
      </c>
      <c r="F285" s="16" t="s">
        <v>229</v>
      </c>
      <c r="G285" t="str">
        <f t="shared" si="28"/>
        <v>28339.445</v>
      </c>
      <c r="H285" s="25">
        <f t="shared" si="29"/>
        <v>-6589</v>
      </c>
      <c r="I285" s="71" t="s">
        <v>1017</v>
      </c>
      <c r="J285" s="72" t="s">
        <v>1018</v>
      </c>
      <c r="K285" s="71">
        <v>-6589</v>
      </c>
      <c r="L285" s="71" t="s">
        <v>248</v>
      </c>
      <c r="M285" s="72" t="s">
        <v>233</v>
      </c>
      <c r="N285" s="72"/>
      <c r="O285" s="73" t="s">
        <v>970</v>
      </c>
      <c r="P285" s="73" t="s">
        <v>40</v>
      </c>
    </row>
    <row r="286" spans="1:16" x14ac:dyDescent="0.2">
      <c r="A286" s="25" t="str">
        <f t="shared" si="24"/>
        <v> PZ 8.55 </v>
      </c>
      <c r="B286" s="16" t="str">
        <f t="shared" si="25"/>
        <v>I</v>
      </c>
      <c r="C286" s="25">
        <f t="shared" si="26"/>
        <v>29084.251</v>
      </c>
      <c r="D286" t="str">
        <f t="shared" si="27"/>
        <v>vis</v>
      </c>
      <c r="E286">
        <f>VLOOKUP(C286,Active!C$21:E$967,3,FALSE)</f>
        <v>-5741.9999341557195</v>
      </c>
      <c r="F286" s="16" t="s">
        <v>229</v>
      </c>
      <c r="G286" t="str">
        <f t="shared" si="28"/>
        <v>29084.251</v>
      </c>
      <c r="H286" s="25">
        <f t="shared" si="29"/>
        <v>-5742</v>
      </c>
      <c r="I286" s="71" t="s">
        <v>1019</v>
      </c>
      <c r="J286" s="72" t="s">
        <v>1020</v>
      </c>
      <c r="K286" s="71">
        <v>-5742</v>
      </c>
      <c r="L286" s="71" t="s">
        <v>352</v>
      </c>
      <c r="M286" s="72" t="s">
        <v>233</v>
      </c>
      <c r="N286" s="72"/>
      <c r="O286" s="73" t="s">
        <v>985</v>
      </c>
      <c r="P286" s="73" t="s">
        <v>42</v>
      </c>
    </row>
    <row r="287" spans="1:16" x14ac:dyDescent="0.2">
      <c r="A287" s="25" t="str">
        <f t="shared" si="24"/>
        <v> PZ 8.55 </v>
      </c>
      <c r="B287" s="16" t="str">
        <f t="shared" si="25"/>
        <v>I</v>
      </c>
      <c r="C287" s="25">
        <f t="shared" si="26"/>
        <v>29383.223999999998</v>
      </c>
      <c r="D287" t="str">
        <f t="shared" si="27"/>
        <v>vis</v>
      </c>
      <c r="E287">
        <f>VLOOKUP(C287,Active!C$21:E$967,3,FALSE)</f>
        <v>-5402.0057714388113</v>
      </c>
      <c r="F287" s="16" t="s">
        <v>229</v>
      </c>
      <c r="G287" t="str">
        <f t="shared" si="28"/>
        <v>29383.224</v>
      </c>
      <c r="H287" s="25">
        <f t="shared" si="29"/>
        <v>-5402</v>
      </c>
      <c r="I287" s="71" t="s">
        <v>1021</v>
      </c>
      <c r="J287" s="72" t="s">
        <v>1022</v>
      </c>
      <c r="K287" s="71">
        <v>-5402</v>
      </c>
      <c r="L287" s="71" t="s">
        <v>338</v>
      </c>
      <c r="M287" s="72" t="s">
        <v>233</v>
      </c>
      <c r="N287" s="72"/>
      <c r="O287" s="73" t="s">
        <v>985</v>
      </c>
      <c r="P287" s="73" t="s">
        <v>42</v>
      </c>
    </row>
    <row r="288" spans="1:16" x14ac:dyDescent="0.2">
      <c r="A288" s="25" t="str">
        <f t="shared" si="24"/>
        <v> PZ 8.55 </v>
      </c>
      <c r="B288" s="16" t="str">
        <f t="shared" si="25"/>
        <v>I</v>
      </c>
      <c r="C288" s="25">
        <f t="shared" si="26"/>
        <v>30557.151999999998</v>
      </c>
      <c r="D288" t="str">
        <f t="shared" si="27"/>
        <v>vis</v>
      </c>
      <c r="E288">
        <f>VLOOKUP(C288,Active!C$21:E$967,3,FALSE)</f>
        <v>-4067.0067332315589</v>
      </c>
      <c r="F288" s="16" t="s">
        <v>229</v>
      </c>
      <c r="G288" t="str">
        <f t="shared" si="28"/>
        <v>30557.152</v>
      </c>
      <c r="H288" s="25">
        <f t="shared" si="29"/>
        <v>-4067</v>
      </c>
      <c r="I288" s="71" t="s">
        <v>1023</v>
      </c>
      <c r="J288" s="72" t="s">
        <v>1024</v>
      </c>
      <c r="K288" s="71">
        <v>-4067</v>
      </c>
      <c r="L288" s="71" t="s">
        <v>238</v>
      </c>
      <c r="M288" s="72" t="s">
        <v>233</v>
      </c>
      <c r="N288" s="72"/>
      <c r="O288" s="73" t="s">
        <v>985</v>
      </c>
      <c r="P288" s="73" t="s">
        <v>42</v>
      </c>
    </row>
    <row r="289" spans="1:16" x14ac:dyDescent="0.2">
      <c r="A289" s="25" t="str">
        <f t="shared" si="24"/>
        <v> IODE 4.3.12 </v>
      </c>
      <c r="B289" s="16" t="str">
        <f t="shared" si="25"/>
        <v>I</v>
      </c>
      <c r="C289" s="25">
        <f t="shared" si="26"/>
        <v>31242.167000000001</v>
      </c>
      <c r="D289" t="str">
        <f t="shared" si="27"/>
        <v>vis</v>
      </c>
      <c r="E289">
        <f>VLOOKUP(C289,Active!C$21:E$967,3,FALSE)</f>
        <v>-3288.0029389975471</v>
      </c>
      <c r="F289" s="16" t="s">
        <v>229</v>
      </c>
      <c r="G289" t="str">
        <f t="shared" si="28"/>
        <v>31242.167</v>
      </c>
      <c r="H289" s="25">
        <f t="shared" si="29"/>
        <v>-3288</v>
      </c>
      <c r="I289" s="71" t="s">
        <v>1025</v>
      </c>
      <c r="J289" s="72" t="s">
        <v>1026</v>
      </c>
      <c r="K289" s="71">
        <v>-3288</v>
      </c>
      <c r="L289" s="71" t="s">
        <v>242</v>
      </c>
      <c r="M289" s="72" t="s">
        <v>233</v>
      </c>
      <c r="N289" s="72"/>
      <c r="O289" s="73" t="s">
        <v>1027</v>
      </c>
      <c r="P289" s="73" t="s">
        <v>44</v>
      </c>
    </row>
    <row r="290" spans="1:16" x14ac:dyDescent="0.2">
      <c r="A290" s="25" t="str">
        <f t="shared" si="24"/>
        <v> IODE 4.3.13 </v>
      </c>
      <c r="B290" s="16" t="str">
        <f t="shared" si="25"/>
        <v>I</v>
      </c>
      <c r="C290" s="25">
        <f t="shared" si="26"/>
        <v>31262.39</v>
      </c>
      <c r="D290" t="str">
        <f t="shared" si="27"/>
        <v>vis</v>
      </c>
      <c r="E290">
        <f>VLOOKUP(C290,Active!C$21:E$967,3,FALSE)</f>
        <v>-3265.0052035745375</v>
      </c>
      <c r="F290" s="16" t="s">
        <v>229</v>
      </c>
      <c r="G290" t="str">
        <f t="shared" si="28"/>
        <v>31262.390</v>
      </c>
      <c r="H290" s="25">
        <f t="shared" si="29"/>
        <v>-3265</v>
      </c>
      <c r="I290" s="71" t="s">
        <v>1028</v>
      </c>
      <c r="J290" s="72" t="s">
        <v>1029</v>
      </c>
      <c r="K290" s="71">
        <v>-3265</v>
      </c>
      <c r="L290" s="71" t="s">
        <v>338</v>
      </c>
      <c r="M290" s="72" t="s">
        <v>233</v>
      </c>
      <c r="N290" s="72"/>
      <c r="O290" s="73" t="s">
        <v>1027</v>
      </c>
      <c r="P290" s="73" t="s">
        <v>45</v>
      </c>
    </row>
    <row r="291" spans="1:16" x14ac:dyDescent="0.2">
      <c r="A291" s="25" t="str">
        <f t="shared" si="24"/>
        <v> IODE 4.3.14 </v>
      </c>
      <c r="B291" s="16" t="str">
        <f t="shared" si="25"/>
        <v>I</v>
      </c>
      <c r="C291" s="25">
        <f t="shared" si="26"/>
        <v>31270.306</v>
      </c>
      <c r="D291" t="str">
        <f t="shared" si="27"/>
        <v>vis</v>
      </c>
      <c r="E291">
        <f>VLOOKUP(C291,Active!C$21:E$967,3,FALSE)</f>
        <v>-3256.0030736428466</v>
      </c>
      <c r="F291" s="16" t="s">
        <v>229</v>
      </c>
      <c r="G291" t="str">
        <f t="shared" si="28"/>
        <v>31270.306</v>
      </c>
      <c r="H291" s="25">
        <f t="shared" si="29"/>
        <v>-3256</v>
      </c>
      <c r="I291" s="71" t="s">
        <v>1030</v>
      </c>
      <c r="J291" s="72" t="s">
        <v>1031</v>
      </c>
      <c r="K291" s="71">
        <v>-3256</v>
      </c>
      <c r="L291" s="71" t="s">
        <v>242</v>
      </c>
      <c r="M291" s="72" t="s">
        <v>233</v>
      </c>
      <c r="N291" s="72"/>
      <c r="O291" s="73" t="s">
        <v>1027</v>
      </c>
      <c r="P291" s="73" t="s">
        <v>46</v>
      </c>
    </row>
    <row r="292" spans="1:16" x14ac:dyDescent="0.2">
      <c r="A292" s="25" t="str">
        <f t="shared" si="24"/>
        <v> AAC 5.77 </v>
      </c>
      <c r="B292" s="16" t="str">
        <f t="shared" si="25"/>
        <v>I</v>
      </c>
      <c r="C292" s="25">
        <f t="shared" si="26"/>
        <v>33426.468000000001</v>
      </c>
      <c r="D292" t="str">
        <f t="shared" si="27"/>
        <v>vis</v>
      </c>
      <c r="E292">
        <f>VLOOKUP(C292,Active!C$21:E$967,3,FALSE)</f>
        <v>-804.00073941193455</v>
      </c>
      <c r="F292" s="16" t="s">
        <v>229</v>
      </c>
      <c r="G292" t="str">
        <f t="shared" si="28"/>
        <v>33426.468</v>
      </c>
      <c r="H292" s="25">
        <f t="shared" si="29"/>
        <v>-804</v>
      </c>
      <c r="I292" s="71" t="s">
        <v>1032</v>
      </c>
      <c r="J292" s="72" t="s">
        <v>1033</v>
      </c>
      <c r="K292" s="71">
        <v>-804</v>
      </c>
      <c r="L292" s="71" t="s">
        <v>232</v>
      </c>
      <c r="M292" s="72" t="s">
        <v>233</v>
      </c>
      <c r="N292" s="72"/>
      <c r="O292" s="73" t="s">
        <v>1034</v>
      </c>
      <c r="P292" s="73" t="s">
        <v>47</v>
      </c>
    </row>
    <row r="293" spans="1:16" x14ac:dyDescent="0.2">
      <c r="A293" s="25" t="str">
        <f t="shared" si="24"/>
        <v> AAC 5.77 </v>
      </c>
      <c r="B293" s="16" t="str">
        <f t="shared" si="25"/>
        <v>I</v>
      </c>
      <c r="C293" s="25">
        <f t="shared" si="26"/>
        <v>33440.540999999997</v>
      </c>
      <c r="D293" t="str">
        <f t="shared" si="27"/>
        <v>vis</v>
      </c>
      <c r="E293">
        <f>VLOOKUP(C293,Active!C$21:E$967,3,FALSE)</f>
        <v>-787.99682651038847</v>
      </c>
      <c r="F293" s="16" t="s">
        <v>229</v>
      </c>
      <c r="G293" t="str">
        <f t="shared" si="28"/>
        <v>33440.541</v>
      </c>
      <c r="H293" s="25">
        <f t="shared" si="29"/>
        <v>-788</v>
      </c>
      <c r="I293" s="71" t="s">
        <v>1035</v>
      </c>
      <c r="J293" s="72" t="s">
        <v>1036</v>
      </c>
      <c r="K293" s="71">
        <v>-788</v>
      </c>
      <c r="L293" s="71" t="s">
        <v>283</v>
      </c>
      <c r="M293" s="72" t="s">
        <v>233</v>
      </c>
      <c r="N293" s="72"/>
      <c r="O293" s="73" t="s">
        <v>1034</v>
      </c>
      <c r="P293" s="73" t="s">
        <v>47</v>
      </c>
    </row>
    <row r="294" spans="1:16" x14ac:dyDescent="0.2">
      <c r="A294" s="25" t="str">
        <f t="shared" si="24"/>
        <v> AAC 5.77 </v>
      </c>
      <c r="B294" s="16" t="str">
        <f t="shared" si="25"/>
        <v>I</v>
      </c>
      <c r="C294" s="25">
        <f t="shared" si="26"/>
        <v>33448.449999999997</v>
      </c>
      <c r="D294" t="str">
        <f t="shared" si="27"/>
        <v>vis</v>
      </c>
      <c r="E294">
        <f>VLOOKUP(C294,Active!C$21:E$967,3,FALSE)</f>
        <v>-779.0026570270976</v>
      </c>
      <c r="F294" s="16" t="s">
        <v>229</v>
      </c>
      <c r="G294" t="str">
        <f t="shared" si="28"/>
        <v>33448.450</v>
      </c>
      <c r="H294" s="25">
        <f t="shared" si="29"/>
        <v>-779</v>
      </c>
      <c r="I294" s="71" t="s">
        <v>1037</v>
      </c>
      <c r="J294" s="72" t="s">
        <v>1038</v>
      </c>
      <c r="K294" s="71">
        <v>-779</v>
      </c>
      <c r="L294" s="71" t="s">
        <v>269</v>
      </c>
      <c r="M294" s="72" t="s">
        <v>233</v>
      </c>
      <c r="N294" s="72"/>
      <c r="O294" s="73" t="s">
        <v>1034</v>
      </c>
      <c r="P294" s="73" t="s">
        <v>47</v>
      </c>
    </row>
    <row r="295" spans="1:16" x14ac:dyDescent="0.2">
      <c r="A295" s="25" t="str">
        <f t="shared" si="24"/>
        <v> AAC 5.77 </v>
      </c>
      <c r="B295" s="16" t="str">
        <f t="shared" si="25"/>
        <v>I</v>
      </c>
      <c r="C295" s="25">
        <f t="shared" si="26"/>
        <v>33739.514999999999</v>
      </c>
      <c r="D295" t="str">
        <f t="shared" si="27"/>
        <v>vis</v>
      </c>
      <c r="E295">
        <f>VLOOKUP(C295,Active!C$21:E$967,3,FALSE)</f>
        <v>-448.00152658656202</v>
      </c>
      <c r="F295" s="16" t="s">
        <v>229</v>
      </c>
      <c r="G295" t="str">
        <f t="shared" si="28"/>
        <v>33739.515</v>
      </c>
      <c r="H295" s="25">
        <f t="shared" si="29"/>
        <v>-448</v>
      </c>
      <c r="I295" s="71" t="s">
        <v>1039</v>
      </c>
      <c r="J295" s="72" t="s">
        <v>1040</v>
      </c>
      <c r="K295" s="71">
        <v>-448</v>
      </c>
      <c r="L295" s="71" t="s">
        <v>232</v>
      </c>
      <c r="M295" s="72" t="s">
        <v>233</v>
      </c>
      <c r="N295" s="72"/>
      <c r="O295" s="73" t="s">
        <v>1034</v>
      </c>
      <c r="P295" s="73" t="s">
        <v>47</v>
      </c>
    </row>
    <row r="296" spans="1:16" x14ac:dyDescent="0.2">
      <c r="A296" s="25" t="str">
        <f t="shared" si="24"/>
        <v> AAC 5.77 </v>
      </c>
      <c r="B296" s="16" t="str">
        <f t="shared" si="25"/>
        <v>I</v>
      </c>
      <c r="C296" s="25">
        <f t="shared" si="26"/>
        <v>33762.383999999998</v>
      </c>
      <c r="D296" t="str">
        <f t="shared" si="27"/>
        <v>vis</v>
      </c>
      <c r="E296">
        <f>VLOOKUP(C296,Active!C$21:E$967,3,FALSE)</f>
        <v>-421.99474166895203</v>
      </c>
      <c r="F296" s="16" t="s">
        <v>229</v>
      </c>
      <c r="G296" t="str">
        <f t="shared" si="28"/>
        <v>33762.384</v>
      </c>
      <c r="H296" s="25">
        <f t="shared" si="29"/>
        <v>-422</v>
      </c>
      <c r="I296" s="71" t="s">
        <v>1041</v>
      </c>
      <c r="J296" s="72" t="s">
        <v>1042</v>
      </c>
      <c r="K296" s="71">
        <v>-422</v>
      </c>
      <c r="L296" s="71" t="s">
        <v>493</v>
      </c>
      <c r="M296" s="72" t="s">
        <v>233</v>
      </c>
      <c r="N296" s="72"/>
      <c r="O296" s="73" t="s">
        <v>1034</v>
      </c>
      <c r="P296" s="73" t="s">
        <v>47</v>
      </c>
    </row>
    <row r="297" spans="1:16" x14ac:dyDescent="0.2">
      <c r="A297" s="25" t="str">
        <f t="shared" si="24"/>
        <v> AA 6.145 </v>
      </c>
      <c r="B297" s="16" t="str">
        <f t="shared" si="25"/>
        <v>I</v>
      </c>
      <c r="C297" s="25">
        <f t="shared" si="26"/>
        <v>33798.421000000002</v>
      </c>
      <c r="D297" t="str">
        <f t="shared" si="27"/>
        <v>vis</v>
      </c>
      <c r="E297">
        <f>VLOOKUP(C297,Active!C$21:E$967,3,FALSE)</f>
        <v>-381.01321610700961</v>
      </c>
      <c r="F297" s="16" t="s">
        <v>229</v>
      </c>
      <c r="G297" t="str">
        <f t="shared" si="28"/>
        <v>33798.421</v>
      </c>
      <c r="H297" s="25">
        <f t="shared" si="29"/>
        <v>-381</v>
      </c>
      <c r="I297" s="71" t="s">
        <v>1043</v>
      </c>
      <c r="J297" s="72" t="s">
        <v>1044</v>
      </c>
      <c r="K297" s="71">
        <v>-381</v>
      </c>
      <c r="L297" s="71" t="s">
        <v>1045</v>
      </c>
      <c r="M297" s="72" t="s">
        <v>233</v>
      </c>
      <c r="N297" s="72"/>
      <c r="O297" s="73" t="s">
        <v>1034</v>
      </c>
      <c r="P297" s="73" t="s">
        <v>48</v>
      </c>
    </row>
    <row r="298" spans="1:16" x14ac:dyDescent="0.2">
      <c r="A298" s="25" t="str">
        <f t="shared" si="24"/>
        <v> AAC 5.53 </v>
      </c>
      <c r="B298" s="16" t="str">
        <f t="shared" si="25"/>
        <v>I</v>
      </c>
      <c r="C298" s="25">
        <f t="shared" si="26"/>
        <v>34133.461000000003</v>
      </c>
      <c r="D298" t="str">
        <f t="shared" si="27"/>
        <v>vis</v>
      </c>
      <c r="E298">
        <f>VLOOKUP(C298,Active!C$21:E$967,3,FALSE)</f>
        <v>-3.4116207387343894E-3</v>
      </c>
      <c r="F298" s="16" t="s">
        <v>229</v>
      </c>
      <c r="G298" t="str">
        <f t="shared" si="28"/>
        <v>34133.461</v>
      </c>
      <c r="H298" s="25">
        <f t="shared" si="29"/>
        <v>0</v>
      </c>
      <c r="I298" s="71" t="s">
        <v>1046</v>
      </c>
      <c r="J298" s="72" t="s">
        <v>1047</v>
      </c>
      <c r="K298" s="71">
        <v>0</v>
      </c>
      <c r="L298" s="71" t="s">
        <v>242</v>
      </c>
      <c r="M298" s="72" t="s">
        <v>233</v>
      </c>
      <c r="N298" s="72"/>
      <c r="O298" s="73" t="s">
        <v>1048</v>
      </c>
      <c r="P298" s="73" t="s">
        <v>49</v>
      </c>
    </row>
    <row r="299" spans="1:16" x14ac:dyDescent="0.2">
      <c r="A299" s="25" t="str">
        <f t="shared" si="24"/>
        <v> AAC 5.53 </v>
      </c>
      <c r="B299" s="16" t="str">
        <f t="shared" si="25"/>
        <v>I</v>
      </c>
      <c r="C299" s="25">
        <f t="shared" si="26"/>
        <v>34177.430999999997</v>
      </c>
      <c r="D299" t="str">
        <f t="shared" si="27"/>
        <v>vis</v>
      </c>
      <c r="E299">
        <f>VLOOKUP(C299,Active!C$21:E$967,3,FALSE)</f>
        <v>49.999576390421005</v>
      </c>
      <c r="F299" s="16" t="s">
        <v>229</v>
      </c>
      <c r="G299" t="str">
        <f t="shared" si="28"/>
        <v>34177.431</v>
      </c>
      <c r="H299" s="25">
        <f t="shared" si="29"/>
        <v>50</v>
      </c>
      <c r="I299" s="71" t="s">
        <v>1049</v>
      </c>
      <c r="J299" s="72" t="s">
        <v>1050</v>
      </c>
      <c r="K299" s="71">
        <v>50</v>
      </c>
      <c r="L299" s="71" t="s">
        <v>279</v>
      </c>
      <c r="M299" s="72" t="s">
        <v>233</v>
      </c>
      <c r="N299" s="72"/>
      <c r="O299" s="73" t="s">
        <v>1048</v>
      </c>
      <c r="P299" s="73" t="s">
        <v>49</v>
      </c>
    </row>
    <row r="300" spans="1:16" x14ac:dyDescent="0.2">
      <c r="A300" s="25" t="str">
        <f t="shared" si="24"/>
        <v> AAC 5.192 </v>
      </c>
      <c r="B300" s="16" t="str">
        <f t="shared" si="25"/>
        <v>I</v>
      </c>
      <c r="C300" s="25">
        <f t="shared" si="26"/>
        <v>34490.481</v>
      </c>
      <c r="D300" t="str">
        <f t="shared" si="27"/>
        <v>vis</v>
      </c>
      <c r="E300">
        <f>VLOOKUP(C300,Active!C$21:E$967,3,FALSE)</f>
        <v>406.00220083654057</v>
      </c>
      <c r="F300" s="16" t="s">
        <v>229</v>
      </c>
      <c r="G300" t="str">
        <f t="shared" si="28"/>
        <v>34490.481</v>
      </c>
      <c r="H300" s="25">
        <f t="shared" si="29"/>
        <v>406</v>
      </c>
      <c r="I300" s="71" t="s">
        <v>1051</v>
      </c>
      <c r="J300" s="72" t="s">
        <v>1052</v>
      </c>
      <c r="K300" s="71">
        <v>406</v>
      </c>
      <c r="L300" s="71" t="s">
        <v>303</v>
      </c>
      <c r="M300" s="72" t="s">
        <v>233</v>
      </c>
      <c r="N300" s="72"/>
      <c r="O300" s="73" t="s">
        <v>1048</v>
      </c>
      <c r="P300" s="73" t="s">
        <v>51</v>
      </c>
    </row>
    <row r="301" spans="1:16" x14ac:dyDescent="0.2">
      <c r="A301" s="25" t="str">
        <f t="shared" si="24"/>
        <v> AA 6.145 </v>
      </c>
      <c r="B301" s="16" t="str">
        <f t="shared" si="25"/>
        <v>I</v>
      </c>
      <c r="C301" s="25">
        <f t="shared" si="26"/>
        <v>34490.482000000004</v>
      </c>
      <c r="D301" t="str">
        <f t="shared" si="27"/>
        <v>vis</v>
      </c>
      <c r="E301">
        <f>VLOOKUP(C301,Active!C$21:E$967,3,FALSE)</f>
        <v>406.003338043459</v>
      </c>
      <c r="F301" s="16" t="s">
        <v>229</v>
      </c>
      <c r="G301" t="str">
        <f t="shared" si="28"/>
        <v>34490.482</v>
      </c>
      <c r="H301" s="25">
        <f t="shared" si="29"/>
        <v>406</v>
      </c>
      <c r="I301" s="71" t="s">
        <v>1053</v>
      </c>
      <c r="J301" s="72" t="s">
        <v>1054</v>
      </c>
      <c r="K301" s="71">
        <v>406</v>
      </c>
      <c r="L301" s="71" t="s">
        <v>283</v>
      </c>
      <c r="M301" s="72" t="s">
        <v>233</v>
      </c>
      <c r="N301" s="72"/>
      <c r="O301" s="73" t="s">
        <v>1034</v>
      </c>
      <c r="P301" s="73" t="s">
        <v>48</v>
      </c>
    </row>
    <row r="302" spans="1:16" x14ac:dyDescent="0.2">
      <c r="A302" s="25" t="str">
        <f t="shared" si="24"/>
        <v> AJ 67.462 </v>
      </c>
      <c r="B302" s="16" t="str">
        <f t="shared" si="25"/>
        <v>I</v>
      </c>
      <c r="C302" s="25">
        <f t="shared" si="26"/>
        <v>34532.695</v>
      </c>
      <c r="D302" t="str">
        <f t="shared" si="27"/>
        <v>vis</v>
      </c>
      <c r="E302">
        <f>VLOOKUP(C302,Active!C$21:E$967,3,FALSE)</f>
        <v>454.00825350661989</v>
      </c>
      <c r="F302" s="16" t="s">
        <v>229</v>
      </c>
      <c r="G302" t="str">
        <f t="shared" si="28"/>
        <v>34532.695</v>
      </c>
      <c r="H302" s="25">
        <f t="shared" si="29"/>
        <v>454</v>
      </c>
      <c r="I302" s="71" t="s">
        <v>1055</v>
      </c>
      <c r="J302" s="72" t="s">
        <v>1056</v>
      </c>
      <c r="K302" s="71">
        <v>454</v>
      </c>
      <c r="L302" s="71" t="s">
        <v>584</v>
      </c>
      <c r="M302" s="72" t="s">
        <v>1057</v>
      </c>
      <c r="N302" s="72"/>
      <c r="O302" s="73" t="s">
        <v>1058</v>
      </c>
      <c r="P302" s="73" t="s">
        <v>52</v>
      </c>
    </row>
    <row r="303" spans="1:16" x14ac:dyDescent="0.2">
      <c r="A303" s="25" t="str">
        <f t="shared" si="24"/>
        <v> AAC 5.192 </v>
      </c>
      <c r="B303" s="16" t="str">
        <f t="shared" si="25"/>
        <v>I</v>
      </c>
      <c r="C303" s="25">
        <f t="shared" si="26"/>
        <v>34600.394999999997</v>
      </c>
      <c r="D303" t="str">
        <f t="shared" si="27"/>
        <v>vis</v>
      </c>
      <c r="E303">
        <f>VLOOKUP(C303,Active!C$21:E$967,3,FALSE)</f>
        <v>530.99716158839931</v>
      </c>
      <c r="F303" s="16" t="s">
        <v>229</v>
      </c>
      <c r="G303" t="str">
        <f t="shared" si="28"/>
        <v>34600.395</v>
      </c>
      <c r="H303" s="25">
        <f t="shared" si="29"/>
        <v>531</v>
      </c>
      <c r="I303" s="71" t="s">
        <v>1059</v>
      </c>
      <c r="J303" s="72" t="s">
        <v>1060</v>
      </c>
      <c r="K303" s="71">
        <v>531</v>
      </c>
      <c r="L303" s="71" t="s">
        <v>269</v>
      </c>
      <c r="M303" s="72" t="s">
        <v>233</v>
      </c>
      <c r="N303" s="72"/>
      <c r="O303" s="73" t="s">
        <v>1048</v>
      </c>
      <c r="P303" s="73" t="s">
        <v>51</v>
      </c>
    </row>
    <row r="304" spans="1:16" x14ac:dyDescent="0.2">
      <c r="A304" s="25" t="str">
        <f t="shared" si="24"/>
        <v> AJ 66.35 </v>
      </c>
      <c r="B304" s="16" t="str">
        <f t="shared" si="25"/>
        <v>I</v>
      </c>
      <c r="C304" s="25">
        <f t="shared" si="26"/>
        <v>34859.805999999997</v>
      </c>
      <c r="D304" t="str">
        <f t="shared" si="27"/>
        <v>vis</v>
      </c>
      <c r="E304">
        <f>VLOOKUP(C304,Active!C$21:E$967,3,FALSE)</f>
        <v>826.00114437131413</v>
      </c>
      <c r="F304" s="16" t="s">
        <v>229</v>
      </c>
      <c r="G304" t="str">
        <f t="shared" si="28"/>
        <v>34859.806</v>
      </c>
      <c r="H304" s="25">
        <f t="shared" si="29"/>
        <v>826</v>
      </c>
      <c r="I304" s="71" t="s">
        <v>1061</v>
      </c>
      <c r="J304" s="72" t="s">
        <v>1062</v>
      </c>
      <c r="K304" s="71">
        <v>826</v>
      </c>
      <c r="L304" s="71" t="s">
        <v>248</v>
      </c>
      <c r="M304" s="72" t="s">
        <v>1057</v>
      </c>
      <c r="N304" s="72"/>
      <c r="O304" s="73" t="s">
        <v>1063</v>
      </c>
      <c r="P304" s="73" t="s">
        <v>53</v>
      </c>
    </row>
    <row r="305" spans="1:16" x14ac:dyDescent="0.2">
      <c r="A305" s="25" t="str">
        <f t="shared" si="24"/>
        <v> AA 6.143 </v>
      </c>
      <c r="B305" s="16" t="str">
        <f t="shared" si="25"/>
        <v>I</v>
      </c>
      <c r="C305" s="25">
        <f t="shared" si="26"/>
        <v>35219.468000000001</v>
      </c>
      <c r="D305" t="str">
        <f t="shared" si="27"/>
        <v>vis</v>
      </c>
      <c r="E305">
        <f>VLOOKUP(C305,Active!C$21:E$967,3,FALSE)</f>
        <v>1235.0112574955449</v>
      </c>
      <c r="F305" s="16" t="s">
        <v>229</v>
      </c>
      <c r="G305" t="str">
        <f t="shared" si="28"/>
        <v>35219.468</v>
      </c>
      <c r="H305" s="25">
        <f t="shared" si="29"/>
        <v>1235</v>
      </c>
      <c r="I305" s="71" t="s">
        <v>1064</v>
      </c>
      <c r="J305" s="72" t="s">
        <v>1065</v>
      </c>
      <c r="K305" s="71">
        <v>1235</v>
      </c>
      <c r="L305" s="71" t="s">
        <v>378</v>
      </c>
      <c r="M305" s="72" t="s">
        <v>233</v>
      </c>
      <c r="N305" s="72"/>
      <c r="O305" s="73" t="s">
        <v>1048</v>
      </c>
      <c r="P305" s="73" t="s">
        <v>54</v>
      </c>
    </row>
    <row r="306" spans="1:16" x14ac:dyDescent="0.2">
      <c r="A306" s="25" t="str">
        <f t="shared" si="24"/>
        <v> AA 9.47 </v>
      </c>
      <c r="B306" s="16" t="str">
        <f t="shared" si="25"/>
        <v>I</v>
      </c>
      <c r="C306" s="25">
        <f t="shared" si="26"/>
        <v>35553.61</v>
      </c>
      <c r="D306" t="str">
        <f t="shared" si="27"/>
        <v>vis</v>
      </c>
      <c r="E306">
        <f>VLOOKUP(C306,Active!C$21:E$967,3,FALSE)</f>
        <v>1614.9998501729897</v>
      </c>
      <c r="F306" s="16" t="s">
        <v>229</v>
      </c>
      <c r="G306" t="str">
        <f t="shared" si="28"/>
        <v>35553.610</v>
      </c>
      <c r="H306" s="25">
        <f t="shared" si="29"/>
        <v>1615</v>
      </c>
      <c r="I306" s="71" t="s">
        <v>1066</v>
      </c>
      <c r="J306" s="72" t="s">
        <v>1067</v>
      </c>
      <c r="K306" s="71">
        <v>1615</v>
      </c>
      <c r="L306" s="71" t="s">
        <v>279</v>
      </c>
      <c r="M306" s="72" t="s">
        <v>233</v>
      </c>
      <c r="N306" s="72"/>
      <c r="O306" s="73" t="s">
        <v>1034</v>
      </c>
      <c r="P306" s="73" t="s">
        <v>55</v>
      </c>
    </row>
    <row r="307" spans="1:16" x14ac:dyDescent="0.2">
      <c r="A307" s="25" t="str">
        <f t="shared" si="24"/>
        <v> AA 8.192 </v>
      </c>
      <c r="B307" s="16" t="str">
        <f t="shared" si="25"/>
        <v>I</v>
      </c>
      <c r="C307" s="25">
        <f t="shared" si="26"/>
        <v>35599.328000000001</v>
      </c>
      <c r="D307" t="str">
        <f t="shared" si="27"/>
        <v>vis</v>
      </c>
      <c r="E307">
        <f>VLOOKUP(C307,Active!C$21:E$967,3,FALSE)</f>
        <v>1666.9906758699321</v>
      </c>
      <c r="F307" s="16" t="s">
        <v>229</v>
      </c>
      <c r="G307" t="str">
        <f t="shared" si="28"/>
        <v>35599.328</v>
      </c>
      <c r="H307" s="25">
        <f t="shared" si="29"/>
        <v>1667</v>
      </c>
      <c r="I307" s="71" t="s">
        <v>1068</v>
      </c>
      <c r="J307" s="72" t="s">
        <v>1069</v>
      </c>
      <c r="K307" s="71">
        <v>1667</v>
      </c>
      <c r="L307" s="71" t="s">
        <v>320</v>
      </c>
      <c r="M307" s="72" t="s">
        <v>233</v>
      </c>
      <c r="N307" s="72"/>
      <c r="O307" s="73" t="s">
        <v>1048</v>
      </c>
      <c r="P307" s="73" t="s">
        <v>56</v>
      </c>
    </row>
    <row r="308" spans="1:16" x14ac:dyDescent="0.2">
      <c r="A308" s="25" t="str">
        <f t="shared" si="24"/>
        <v> AA 9.47 </v>
      </c>
      <c r="B308" s="16" t="str">
        <f t="shared" si="25"/>
        <v>I</v>
      </c>
      <c r="C308" s="25">
        <f t="shared" si="26"/>
        <v>35932.605000000003</v>
      </c>
      <c r="D308" t="str">
        <f t="shared" si="27"/>
        <v>vis</v>
      </c>
      <c r="E308">
        <f>VLOOKUP(C308,Active!C$21:E$967,3,FALSE)</f>
        <v>2045.9955845667184</v>
      </c>
      <c r="F308" s="16" t="s">
        <v>229</v>
      </c>
      <c r="G308" t="str">
        <f t="shared" si="28"/>
        <v>35932.605</v>
      </c>
      <c r="H308" s="25">
        <f t="shared" si="29"/>
        <v>2046</v>
      </c>
      <c r="I308" s="71" t="s">
        <v>1070</v>
      </c>
      <c r="J308" s="72" t="s">
        <v>1071</v>
      </c>
      <c r="K308" s="71">
        <v>2046</v>
      </c>
      <c r="L308" s="71" t="s">
        <v>245</v>
      </c>
      <c r="M308" s="72" t="s">
        <v>233</v>
      </c>
      <c r="N308" s="72"/>
      <c r="O308" s="73" t="s">
        <v>1034</v>
      </c>
      <c r="P308" s="73" t="s">
        <v>55</v>
      </c>
    </row>
    <row r="309" spans="1:16" x14ac:dyDescent="0.2">
      <c r="A309" s="25" t="str">
        <f t="shared" si="24"/>
        <v> MVS 2.126 </v>
      </c>
      <c r="B309" s="16" t="str">
        <f t="shared" si="25"/>
        <v>I</v>
      </c>
      <c r="C309" s="25">
        <f t="shared" si="26"/>
        <v>35962.512000000002</v>
      </c>
      <c r="D309" t="str">
        <f t="shared" si="27"/>
        <v>vis</v>
      </c>
      <c r="E309">
        <f>VLOOKUP(C309,Active!C$21:E$967,3,FALSE)</f>
        <v>2080.006031745475</v>
      </c>
      <c r="F309" s="16" t="s">
        <v>229</v>
      </c>
      <c r="G309" t="str">
        <f t="shared" si="28"/>
        <v>35962.512</v>
      </c>
      <c r="H309" s="25">
        <f t="shared" si="29"/>
        <v>2080</v>
      </c>
      <c r="I309" s="71" t="s">
        <v>1072</v>
      </c>
      <c r="J309" s="72" t="s">
        <v>1073</v>
      </c>
      <c r="K309" s="71">
        <v>2080</v>
      </c>
      <c r="L309" s="71" t="s">
        <v>493</v>
      </c>
      <c r="M309" s="72" t="s">
        <v>969</v>
      </c>
      <c r="N309" s="72"/>
      <c r="O309" s="73" t="s">
        <v>1074</v>
      </c>
      <c r="P309" s="73" t="s">
        <v>57</v>
      </c>
    </row>
    <row r="310" spans="1:16" x14ac:dyDescent="0.2">
      <c r="A310" s="25" t="str">
        <f t="shared" si="24"/>
        <v> AA 9.47 </v>
      </c>
      <c r="B310" s="16" t="str">
        <f t="shared" si="25"/>
        <v>I</v>
      </c>
      <c r="C310" s="25">
        <f t="shared" si="26"/>
        <v>36348.550999999999</v>
      </c>
      <c r="D310" t="str">
        <f t="shared" si="27"/>
        <v>vis</v>
      </c>
      <c r="E310">
        <f>VLOOKUP(C310,Active!C$21:E$967,3,FALSE)</f>
        <v>2519.0122516418278</v>
      </c>
      <c r="F310" s="16" t="s">
        <v>229</v>
      </c>
      <c r="G310" t="str">
        <f t="shared" si="28"/>
        <v>36348.551</v>
      </c>
      <c r="H310" s="25">
        <f t="shared" si="29"/>
        <v>2519</v>
      </c>
      <c r="I310" s="71" t="s">
        <v>1075</v>
      </c>
      <c r="J310" s="72" t="s">
        <v>1076</v>
      </c>
      <c r="K310" s="71">
        <v>2519</v>
      </c>
      <c r="L310" s="71" t="s">
        <v>562</v>
      </c>
      <c r="M310" s="72" t="s">
        <v>233</v>
      </c>
      <c r="N310" s="72"/>
      <c r="O310" s="73" t="s">
        <v>1034</v>
      </c>
      <c r="P310" s="73" t="s">
        <v>55</v>
      </c>
    </row>
    <row r="311" spans="1:16" x14ac:dyDescent="0.2">
      <c r="A311" s="25" t="str">
        <f t="shared" si="24"/>
        <v> EBC 1-32 </v>
      </c>
      <c r="B311" s="16" t="str">
        <f t="shared" si="25"/>
        <v>I</v>
      </c>
      <c r="C311" s="25">
        <f t="shared" si="26"/>
        <v>36400.413999999997</v>
      </c>
      <c r="D311" t="str">
        <f t="shared" si="27"/>
        <v>vis</v>
      </c>
      <c r="E311">
        <f>VLOOKUP(C311,Active!C$21:E$967,3,FALSE)</f>
        <v>2577.9912138256577</v>
      </c>
      <c r="F311" s="16" t="s">
        <v>229</v>
      </c>
      <c r="G311" t="str">
        <f t="shared" si="28"/>
        <v>36400.414</v>
      </c>
      <c r="H311" s="25">
        <f t="shared" si="29"/>
        <v>2578</v>
      </c>
      <c r="I311" s="71" t="s">
        <v>1077</v>
      </c>
      <c r="J311" s="72" t="s">
        <v>1078</v>
      </c>
      <c r="K311" s="71">
        <v>2578</v>
      </c>
      <c r="L311" s="71" t="s">
        <v>320</v>
      </c>
      <c r="M311" s="72" t="s">
        <v>233</v>
      </c>
      <c r="N311" s="72"/>
      <c r="O311" s="73" t="s">
        <v>1027</v>
      </c>
      <c r="P311" s="73" t="s">
        <v>58</v>
      </c>
    </row>
    <row r="312" spans="1:16" x14ac:dyDescent="0.2">
      <c r="A312" s="25" t="str">
        <f t="shared" si="24"/>
        <v> MVS 2.126 </v>
      </c>
      <c r="B312" s="16" t="str">
        <f t="shared" si="25"/>
        <v>I</v>
      </c>
      <c r="C312" s="25">
        <f t="shared" si="26"/>
        <v>36459.324999999997</v>
      </c>
      <c r="D312" t="str">
        <f t="shared" si="27"/>
        <v>vis</v>
      </c>
      <c r="E312">
        <f>VLOOKUP(C312,Active!C$21:E$967,3,FALSE)</f>
        <v>2644.9852103397775</v>
      </c>
      <c r="F312" s="16" t="s">
        <v>229</v>
      </c>
      <c r="G312" t="str">
        <f t="shared" si="28"/>
        <v>36459.325</v>
      </c>
      <c r="H312" s="25">
        <f t="shared" si="29"/>
        <v>2645</v>
      </c>
      <c r="I312" s="71" t="s">
        <v>1079</v>
      </c>
      <c r="J312" s="72" t="s">
        <v>1080</v>
      </c>
      <c r="K312" s="71">
        <v>2645</v>
      </c>
      <c r="L312" s="71" t="s">
        <v>426</v>
      </c>
      <c r="M312" s="72" t="s">
        <v>969</v>
      </c>
      <c r="N312" s="72"/>
      <c r="O312" s="73" t="s">
        <v>1074</v>
      </c>
      <c r="P312" s="73" t="s">
        <v>57</v>
      </c>
    </row>
    <row r="313" spans="1:16" x14ac:dyDescent="0.2">
      <c r="A313" s="25" t="str">
        <f t="shared" si="24"/>
        <v> MVS 2.126 </v>
      </c>
      <c r="B313" s="16" t="str">
        <f t="shared" si="25"/>
        <v>I</v>
      </c>
      <c r="C313" s="25">
        <f t="shared" si="26"/>
        <v>36757.436000000002</v>
      </c>
      <c r="D313" t="str">
        <f t="shared" si="27"/>
        <v>vis</v>
      </c>
      <c r="E313">
        <f>VLOOKUP(C313,Active!C$21:E$967,3,FALSE)</f>
        <v>2983.9991006967739</v>
      </c>
      <c r="F313" s="16" t="s">
        <v>229</v>
      </c>
      <c r="G313" t="str">
        <f t="shared" si="28"/>
        <v>36757.436</v>
      </c>
      <c r="H313" s="25">
        <f t="shared" si="29"/>
        <v>2984</v>
      </c>
      <c r="I313" s="71" t="s">
        <v>1081</v>
      </c>
      <c r="J313" s="72" t="s">
        <v>1082</v>
      </c>
      <c r="K313" s="71">
        <v>2984</v>
      </c>
      <c r="L313" s="71" t="s">
        <v>232</v>
      </c>
      <c r="M313" s="72" t="s">
        <v>969</v>
      </c>
      <c r="N313" s="72"/>
      <c r="O313" s="73" t="s">
        <v>1074</v>
      </c>
      <c r="P313" s="73" t="s">
        <v>57</v>
      </c>
    </row>
    <row r="314" spans="1:16" x14ac:dyDescent="0.2">
      <c r="A314" s="25" t="str">
        <f t="shared" si="24"/>
        <v> BBS 28/54 </v>
      </c>
      <c r="B314" s="16" t="str">
        <f t="shared" si="25"/>
        <v>I</v>
      </c>
      <c r="C314" s="25">
        <f t="shared" si="26"/>
        <v>42915.506999999998</v>
      </c>
      <c r="D314" t="str">
        <f t="shared" si="27"/>
        <v>vis</v>
      </c>
      <c r="E314">
        <f>VLOOKUP(C314,Active!C$21:E$967,3,FALSE)</f>
        <v>9987.0000191619329</v>
      </c>
      <c r="F314" s="16" t="s">
        <v>229</v>
      </c>
      <c r="G314" t="str">
        <f t="shared" si="28"/>
        <v>42915.507</v>
      </c>
      <c r="H314" s="25">
        <f t="shared" si="29"/>
        <v>9987</v>
      </c>
      <c r="I314" s="71" t="s">
        <v>1083</v>
      </c>
      <c r="J314" s="72" t="s">
        <v>1084</v>
      </c>
      <c r="K314" s="71">
        <v>9987</v>
      </c>
      <c r="L314" s="71" t="s">
        <v>352</v>
      </c>
      <c r="M314" s="72" t="s">
        <v>233</v>
      </c>
      <c r="N314" s="72"/>
      <c r="O314" s="73" t="s">
        <v>234</v>
      </c>
      <c r="P314" s="73" t="s">
        <v>91</v>
      </c>
    </row>
    <row r="315" spans="1:16" x14ac:dyDescent="0.2">
      <c r="A315" s="25" t="str">
        <f t="shared" si="24"/>
        <v> BBS 31 </v>
      </c>
      <c r="B315" s="16" t="str">
        <f t="shared" si="25"/>
        <v>I</v>
      </c>
      <c r="C315" s="25">
        <f t="shared" si="26"/>
        <v>43110.71</v>
      </c>
      <c r="D315" t="str">
        <f t="shared" si="27"/>
        <v>vis</v>
      </c>
      <c r="E315">
        <f>VLOOKUP(C315,Active!C$21:E$967,3,FALSE)</f>
        <v>10208.986220406961</v>
      </c>
      <c r="F315" s="16" t="s">
        <v>229</v>
      </c>
      <c r="G315" t="str">
        <f t="shared" si="28"/>
        <v>43110.710</v>
      </c>
      <c r="H315" s="25">
        <f t="shared" si="29"/>
        <v>10209</v>
      </c>
      <c r="I315" s="71" t="s">
        <v>1085</v>
      </c>
      <c r="J315" s="72" t="s">
        <v>1086</v>
      </c>
      <c r="K315" s="71">
        <v>10209</v>
      </c>
      <c r="L315" s="71" t="s">
        <v>1045</v>
      </c>
      <c r="M315" s="72" t="s">
        <v>233</v>
      </c>
      <c r="N315" s="72"/>
      <c r="O315" s="73" t="s">
        <v>234</v>
      </c>
      <c r="P315" s="73" t="s">
        <v>97</v>
      </c>
    </row>
    <row r="316" spans="1:16" x14ac:dyDescent="0.2">
      <c r="A316" s="25" t="str">
        <f t="shared" si="24"/>
        <v> AOEB 6 </v>
      </c>
      <c r="B316" s="16" t="str">
        <f t="shared" si="25"/>
        <v>I</v>
      </c>
      <c r="C316" s="25">
        <f t="shared" si="26"/>
        <v>50165.74</v>
      </c>
      <c r="D316" t="str">
        <f t="shared" si="27"/>
        <v>vis</v>
      </c>
      <c r="E316">
        <f>VLOOKUP(C316,Active!C$21:E$967,3,FALSE)</f>
        <v>18232.015115299415</v>
      </c>
      <c r="F316" s="16" t="s">
        <v>229</v>
      </c>
      <c r="G316" t="str">
        <f t="shared" si="28"/>
        <v>50165.740</v>
      </c>
      <c r="H316" s="25">
        <f t="shared" si="29"/>
        <v>18232</v>
      </c>
      <c r="I316" s="71" t="s">
        <v>1087</v>
      </c>
      <c r="J316" s="72" t="s">
        <v>1088</v>
      </c>
      <c r="K316" s="71">
        <v>18232</v>
      </c>
      <c r="L316" s="71" t="s">
        <v>610</v>
      </c>
      <c r="M316" s="72" t="s">
        <v>233</v>
      </c>
      <c r="N316" s="72"/>
      <c r="O316" s="73" t="s">
        <v>665</v>
      </c>
      <c r="P316" s="73" t="s">
        <v>158</v>
      </c>
    </row>
    <row r="317" spans="1:16" x14ac:dyDescent="0.2">
      <c r="A317" s="25" t="str">
        <f t="shared" si="24"/>
        <v> AOEB 6 </v>
      </c>
      <c r="B317" s="16" t="str">
        <f t="shared" si="25"/>
        <v>I</v>
      </c>
      <c r="C317" s="25">
        <f t="shared" si="26"/>
        <v>50224.663</v>
      </c>
      <c r="D317" t="str">
        <f t="shared" si="27"/>
        <v>vis</v>
      </c>
      <c r="E317">
        <f>VLOOKUP(C317,Active!C$21:E$967,3,FALSE)</f>
        <v>18299.022758296509</v>
      </c>
      <c r="F317" s="16" t="s">
        <v>229</v>
      </c>
      <c r="G317" t="str">
        <f t="shared" si="28"/>
        <v>50224.663</v>
      </c>
      <c r="H317" s="25">
        <f t="shared" si="29"/>
        <v>18299</v>
      </c>
      <c r="I317" s="71" t="s">
        <v>1089</v>
      </c>
      <c r="J317" s="72" t="s">
        <v>1090</v>
      </c>
      <c r="K317" s="71">
        <v>18299</v>
      </c>
      <c r="L317" s="71" t="s">
        <v>670</v>
      </c>
      <c r="M317" s="72" t="s">
        <v>233</v>
      </c>
      <c r="N317" s="72"/>
      <c r="O317" s="73" t="s">
        <v>665</v>
      </c>
      <c r="P317" s="73" t="s">
        <v>158</v>
      </c>
    </row>
    <row r="318" spans="1:16" x14ac:dyDescent="0.2">
      <c r="A318" s="25" t="str">
        <f t="shared" si="24"/>
        <v> AOEB 6 </v>
      </c>
      <c r="B318" s="16" t="str">
        <f t="shared" si="25"/>
        <v>I</v>
      </c>
      <c r="C318" s="25">
        <f t="shared" si="26"/>
        <v>50304.68</v>
      </c>
      <c r="D318" t="str">
        <f t="shared" si="27"/>
        <v>vis</v>
      </c>
      <c r="E318">
        <f>VLOOKUP(C318,Active!C$21:E$967,3,FALSE)</f>
        <v>18390.018643938751</v>
      </c>
      <c r="F318" s="16" t="s">
        <v>229</v>
      </c>
      <c r="G318" t="str">
        <f t="shared" si="28"/>
        <v>50304.680</v>
      </c>
      <c r="H318" s="25">
        <f t="shared" si="29"/>
        <v>18390</v>
      </c>
      <c r="I318" s="71" t="s">
        <v>1091</v>
      </c>
      <c r="J318" s="72" t="s">
        <v>1092</v>
      </c>
      <c r="K318" s="71">
        <v>18390</v>
      </c>
      <c r="L318" s="71" t="s">
        <v>601</v>
      </c>
      <c r="M318" s="72" t="s">
        <v>233</v>
      </c>
      <c r="N318" s="72"/>
      <c r="O318" s="73" t="s">
        <v>665</v>
      </c>
      <c r="P318" s="73" t="s">
        <v>158</v>
      </c>
    </row>
    <row r="319" spans="1:16" x14ac:dyDescent="0.2">
      <c r="A319" s="25" t="str">
        <f t="shared" si="24"/>
        <v> AOEB 6 </v>
      </c>
      <c r="B319" s="16" t="str">
        <f t="shared" si="25"/>
        <v>I</v>
      </c>
      <c r="C319" s="25">
        <f t="shared" si="26"/>
        <v>50514.843999999997</v>
      </c>
      <c r="D319" t="str">
        <f t="shared" si="27"/>
        <v>vis</v>
      </c>
      <c r="E319">
        <f>VLOOKUP(C319,Active!C$21:E$967,3,FALSE)</f>
        <v>18629.018597825008</v>
      </c>
      <c r="F319" s="16" t="s">
        <v>229</v>
      </c>
      <c r="G319" t="str">
        <f t="shared" si="28"/>
        <v>50514.844</v>
      </c>
      <c r="H319" s="25">
        <f t="shared" si="29"/>
        <v>18629</v>
      </c>
      <c r="I319" s="71" t="s">
        <v>1093</v>
      </c>
      <c r="J319" s="72" t="s">
        <v>1094</v>
      </c>
      <c r="K319" s="71">
        <v>18629</v>
      </c>
      <c r="L319" s="71" t="s">
        <v>601</v>
      </c>
      <c r="M319" s="72" t="s">
        <v>233</v>
      </c>
      <c r="N319" s="72"/>
      <c r="O319" s="73" t="s">
        <v>665</v>
      </c>
      <c r="P319" s="73" t="s">
        <v>158</v>
      </c>
    </row>
    <row r="320" spans="1:16" x14ac:dyDescent="0.2">
      <c r="A320" s="25" t="str">
        <f t="shared" si="24"/>
        <v> AOEB 6 </v>
      </c>
      <c r="B320" s="16" t="str">
        <f t="shared" si="25"/>
        <v>I</v>
      </c>
      <c r="C320" s="25">
        <f t="shared" si="26"/>
        <v>50573.760000000002</v>
      </c>
      <c r="D320" t="str">
        <f t="shared" si="27"/>
        <v>vis</v>
      </c>
      <c r="E320">
        <f>VLOOKUP(C320,Active!C$21:E$967,3,FALSE)</f>
        <v>18696.018280373704</v>
      </c>
      <c r="F320" s="16" t="s">
        <v>229</v>
      </c>
      <c r="G320" t="str">
        <f t="shared" si="28"/>
        <v>50573.760</v>
      </c>
      <c r="H320" s="25">
        <f t="shared" si="29"/>
        <v>18696</v>
      </c>
      <c r="I320" s="71" t="s">
        <v>1095</v>
      </c>
      <c r="J320" s="72" t="s">
        <v>1096</v>
      </c>
      <c r="K320" s="71">
        <v>18696</v>
      </c>
      <c r="L320" s="71" t="s">
        <v>601</v>
      </c>
      <c r="M320" s="72" t="s">
        <v>233</v>
      </c>
      <c r="N320" s="72"/>
      <c r="O320" s="73" t="s">
        <v>665</v>
      </c>
      <c r="P320" s="73" t="s">
        <v>158</v>
      </c>
    </row>
    <row r="321" spans="1:16" x14ac:dyDescent="0.2">
      <c r="A321" s="25" t="str">
        <f t="shared" si="24"/>
        <v> AOEB 6 </v>
      </c>
      <c r="B321" s="16" t="str">
        <f t="shared" si="25"/>
        <v>I</v>
      </c>
      <c r="C321" s="25">
        <f t="shared" si="26"/>
        <v>50631.796000000002</v>
      </c>
      <c r="D321" t="str">
        <f t="shared" si="27"/>
        <v>vis</v>
      </c>
      <c r="E321">
        <f>VLOOKUP(C321,Active!C$21:E$967,3,FALSE)</f>
        <v>18762.017220838021</v>
      </c>
      <c r="F321" s="16" t="s">
        <v>229</v>
      </c>
      <c r="G321" t="str">
        <f t="shared" si="28"/>
        <v>50631.796</v>
      </c>
      <c r="H321" s="25">
        <f t="shared" si="29"/>
        <v>18762</v>
      </c>
      <c r="I321" s="71" t="s">
        <v>1097</v>
      </c>
      <c r="J321" s="72" t="s">
        <v>1098</v>
      </c>
      <c r="K321" s="71">
        <v>18762</v>
      </c>
      <c r="L321" s="71" t="s">
        <v>547</v>
      </c>
      <c r="M321" s="72" t="s">
        <v>233</v>
      </c>
      <c r="N321" s="72"/>
      <c r="O321" s="73" t="s">
        <v>665</v>
      </c>
      <c r="P321" s="73" t="s">
        <v>158</v>
      </c>
    </row>
    <row r="322" spans="1:16" x14ac:dyDescent="0.2">
      <c r="A322" s="25" t="str">
        <f t="shared" si="24"/>
        <v> AOEB 6 </v>
      </c>
      <c r="B322" s="16" t="str">
        <f t="shared" si="25"/>
        <v>I</v>
      </c>
      <c r="C322" s="25">
        <f t="shared" si="26"/>
        <v>50923.745000000003</v>
      </c>
      <c r="D322" t="str">
        <f t="shared" si="27"/>
        <v>vis</v>
      </c>
      <c r="E322">
        <f>VLOOKUP(C322,Active!C$21:E$967,3,FALSE)</f>
        <v>19094.023642190583</v>
      </c>
      <c r="F322" s="16" t="s">
        <v>229</v>
      </c>
      <c r="G322" t="str">
        <f t="shared" si="28"/>
        <v>50923.745</v>
      </c>
      <c r="H322" s="25">
        <f t="shared" si="29"/>
        <v>19094</v>
      </c>
      <c r="I322" s="71" t="s">
        <v>1099</v>
      </c>
      <c r="J322" s="72" t="s">
        <v>1100</v>
      </c>
      <c r="K322" s="71">
        <v>19094</v>
      </c>
      <c r="L322" s="71" t="s">
        <v>720</v>
      </c>
      <c r="M322" s="72" t="s">
        <v>233</v>
      </c>
      <c r="N322" s="72"/>
      <c r="O322" s="73" t="s">
        <v>665</v>
      </c>
      <c r="P322" s="73" t="s">
        <v>158</v>
      </c>
    </row>
    <row r="323" spans="1:16" x14ac:dyDescent="0.2">
      <c r="A323" s="25" t="str">
        <f t="shared" si="24"/>
        <v> AOEB 6 </v>
      </c>
      <c r="B323" s="16" t="str">
        <f t="shared" si="25"/>
        <v>I</v>
      </c>
      <c r="C323" s="25">
        <f t="shared" si="26"/>
        <v>50981.781000000003</v>
      </c>
      <c r="D323" t="str">
        <f t="shared" si="27"/>
        <v>vis</v>
      </c>
      <c r="E323">
        <f>VLOOKUP(C323,Active!C$21:E$967,3,FALSE)</f>
        <v>19160.022582654903</v>
      </c>
      <c r="F323" s="16" t="s">
        <v>229</v>
      </c>
      <c r="G323" t="str">
        <f t="shared" si="28"/>
        <v>50981.781</v>
      </c>
      <c r="H323" s="25">
        <f t="shared" si="29"/>
        <v>19160</v>
      </c>
      <c r="I323" s="71" t="s">
        <v>1101</v>
      </c>
      <c r="J323" s="72" t="s">
        <v>1102</v>
      </c>
      <c r="K323" s="71">
        <v>19160</v>
      </c>
      <c r="L323" s="71" t="s">
        <v>670</v>
      </c>
      <c r="M323" s="72" t="s">
        <v>233</v>
      </c>
      <c r="N323" s="72"/>
      <c r="O323" s="73" t="s">
        <v>626</v>
      </c>
      <c r="P323" s="73" t="s">
        <v>158</v>
      </c>
    </row>
    <row r="324" spans="1:16" x14ac:dyDescent="0.2">
      <c r="A324" s="25" t="str">
        <f t="shared" si="24"/>
        <v> AOEB 6 </v>
      </c>
      <c r="B324" s="16" t="str">
        <f t="shared" si="25"/>
        <v>I</v>
      </c>
      <c r="C324" s="25">
        <f t="shared" si="26"/>
        <v>51273.718999999997</v>
      </c>
      <c r="D324" t="str">
        <f t="shared" si="27"/>
        <v>vis</v>
      </c>
      <c r="E324">
        <f>VLOOKUP(C324,Active!C$21:E$967,3,FALSE)</f>
        <v>19492.016494731401</v>
      </c>
      <c r="F324" s="16" t="s">
        <v>229</v>
      </c>
      <c r="G324" t="str">
        <f t="shared" si="28"/>
        <v>51273.719</v>
      </c>
      <c r="H324" s="25">
        <f t="shared" si="29"/>
        <v>19492</v>
      </c>
      <c r="I324" s="71" t="s">
        <v>1103</v>
      </c>
      <c r="J324" s="72" t="s">
        <v>1104</v>
      </c>
      <c r="K324" s="71">
        <v>19492</v>
      </c>
      <c r="L324" s="71" t="s">
        <v>547</v>
      </c>
      <c r="M324" s="72" t="s">
        <v>233</v>
      </c>
      <c r="N324" s="72"/>
      <c r="O324" s="73" t="s">
        <v>665</v>
      </c>
      <c r="P324" s="73" t="s">
        <v>158</v>
      </c>
    </row>
    <row r="325" spans="1:16" x14ac:dyDescent="0.2">
      <c r="A325" s="25" t="str">
        <f t="shared" si="24"/>
        <v>VSB 47 </v>
      </c>
      <c r="B325" s="16" t="str">
        <f t="shared" si="25"/>
        <v>I</v>
      </c>
      <c r="C325" s="25">
        <f t="shared" si="26"/>
        <v>51285.150999999998</v>
      </c>
      <c r="D325" t="str">
        <f t="shared" si="27"/>
        <v>vis</v>
      </c>
      <c r="E325">
        <f>VLOOKUP(C325,Active!C$21:E$967,3,FALSE)</f>
        <v>19505.017044172924</v>
      </c>
      <c r="F325" s="16" t="s">
        <v>229</v>
      </c>
      <c r="G325" t="str">
        <f t="shared" si="28"/>
        <v>51285.151</v>
      </c>
      <c r="H325" s="25">
        <f t="shared" si="29"/>
        <v>19505</v>
      </c>
      <c r="I325" s="71" t="s">
        <v>1105</v>
      </c>
      <c r="J325" s="72" t="s">
        <v>1106</v>
      </c>
      <c r="K325" s="71">
        <v>19505</v>
      </c>
      <c r="L325" s="71" t="s">
        <v>547</v>
      </c>
      <c r="M325" s="72" t="s">
        <v>233</v>
      </c>
      <c r="N325" s="72"/>
      <c r="O325" s="73" t="s">
        <v>1107</v>
      </c>
      <c r="P325" s="74" t="s">
        <v>167</v>
      </c>
    </row>
    <row r="326" spans="1:16" x14ac:dyDescent="0.2">
      <c r="A326" s="25" t="str">
        <f t="shared" si="24"/>
        <v> AOEB 6 </v>
      </c>
      <c r="B326" s="16" t="str">
        <f t="shared" si="25"/>
        <v>I</v>
      </c>
      <c r="C326" s="25">
        <f t="shared" si="26"/>
        <v>51317.686000000002</v>
      </c>
      <c r="D326" t="str">
        <f t="shared" si="27"/>
        <v>vis</v>
      </c>
      <c r="E326">
        <f>VLOOKUP(C326,Active!C$21:E$967,3,FALSE)</f>
        <v>19542.01607112183</v>
      </c>
      <c r="F326" s="16" t="s">
        <v>229</v>
      </c>
      <c r="G326" t="str">
        <f t="shared" si="28"/>
        <v>51317.686</v>
      </c>
      <c r="H326" s="25">
        <f t="shared" si="29"/>
        <v>19542</v>
      </c>
      <c r="I326" s="71" t="s">
        <v>1108</v>
      </c>
      <c r="J326" s="72" t="s">
        <v>1109</v>
      </c>
      <c r="K326" s="71">
        <v>19542</v>
      </c>
      <c r="L326" s="71" t="s">
        <v>597</v>
      </c>
      <c r="M326" s="72" t="s">
        <v>233</v>
      </c>
      <c r="N326" s="72"/>
      <c r="O326" s="73" t="s">
        <v>665</v>
      </c>
      <c r="P326" s="73" t="s">
        <v>158</v>
      </c>
    </row>
    <row r="327" spans="1:16" x14ac:dyDescent="0.2">
      <c r="A327" s="25" t="str">
        <f t="shared" si="24"/>
        <v> AOEB 6 </v>
      </c>
      <c r="B327" s="16" t="str">
        <f t="shared" si="25"/>
        <v>I</v>
      </c>
      <c r="C327" s="25">
        <f t="shared" si="26"/>
        <v>51397.707999999999</v>
      </c>
      <c r="D327" t="str">
        <f t="shared" si="27"/>
        <v>vis</v>
      </c>
      <c r="E327">
        <f>VLOOKUP(C327,Active!C$21:E$967,3,FALSE)</f>
        <v>19633.017642798644</v>
      </c>
      <c r="F327" s="16" t="s">
        <v>229</v>
      </c>
      <c r="G327" t="str">
        <f t="shared" si="28"/>
        <v>51397.708</v>
      </c>
      <c r="H327" s="25">
        <f t="shared" si="29"/>
        <v>19633</v>
      </c>
      <c r="I327" s="71" t="s">
        <v>1110</v>
      </c>
      <c r="J327" s="72" t="s">
        <v>1111</v>
      </c>
      <c r="K327" s="71">
        <v>19633</v>
      </c>
      <c r="L327" s="71" t="s">
        <v>601</v>
      </c>
      <c r="M327" s="72" t="s">
        <v>233</v>
      </c>
      <c r="N327" s="72"/>
      <c r="O327" s="73" t="s">
        <v>665</v>
      </c>
      <c r="P327" s="73" t="s">
        <v>158</v>
      </c>
    </row>
    <row r="328" spans="1:16" x14ac:dyDescent="0.2">
      <c r="A328" s="25" t="str">
        <f t="shared" si="24"/>
        <v> AOEB 6 </v>
      </c>
      <c r="B328" s="16" t="str">
        <f t="shared" si="25"/>
        <v>I</v>
      </c>
      <c r="C328" s="25">
        <f t="shared" si="26"/>
        <v>51427.603000000003</v>
      </c>
      <c r="D328" t="str">
        <f t="shared" si="27"/>
        <v>vis</v>
      </c>
      <c r="E328">
        <f>VLOOKUP(C328,Active!C$21:E$967,3,FALSE)</f>
        <v>19667.014443494438</v>
      </c>
      <c r="F328" s="16" t="s">
        <v>229</v>
      </c>
      <c r="G328" t="str">
        <f t="shared" si="28"/>
        <v>51427.603</v>
      </c>
      <c r="H328" s="25">
        <f t="shared" si="29"/>
        <v>19667</v>
      </c>
      <c r="I328" s="71" t="s">
        <v>1112</v>
      </c>
      <c r="J328" s="72" t="s">
        <v>1113</v>
      </c>
      <c r="K328" s="71">
        <v>19667</v>
      </c>
      <c r="L328" s="71" t="s">
        <v>610</v>
      </c>
      <c r="M328" s="72" t="s">
        <v>233</v>
      </c>
      <c r="N328" s="72"/>
      <c r="O328" s="73" t="s">
        <v>665</v>
      </c>
      <c r="P328" s="73" t="s">
        <v>158</v>
      </c>
    </row>
    <row r="329" spans="1:16" x14ac:dyDescent="0.2">
      <c r="A329" s="25" t="str">
        <f t="shared" si="24"/>
        <v> BBS 122 </v>
      </c>
      <c r="B329" s="16" t="str">
        <f t="shared" si="25"/>
        <v>I</v>
      </c>
      <c r="C329" s="25">
        <f t="shared" si="26"/>
        <v>51610.508999999998</v>
      </c>
      <c r="D329" t="str">
        <f t="shared" si="27"/>
        <v>vis</v>
      </c>
      <c r="E329">
        <f>VLOOKUP(C329,Active!C$21:E$967,3,FALSE)</f>
        <v>19875.016411317276</v>
      </c>
      <c r="F329" s="16" t="s">
        <v>229</v>
      </c>
      <c r="G329" t="str">
        <f t="shared" si="28"/>
        <v>51610.509</v>
      </c>
      <c r="H329" s="25">
        <f t="shared" si="29"/>
        <v>19875</v>
      </c>
      <c r="I329" s="71" t="s">
        <v>1114</v>
      </c>
      <c r="J329" s="72" t="s">
        <v>1115</v>
      </c>
      <c r="K329" s="71">
        <v>19875</v>
      </c>
      <c r="L329" s="71" t="s">
        <v>597</v>
      </c>
      <c r="M329" s="72" t="s">
        <v>233</v>
      </c>
      <c r="N329" s="72"/>
      <c r="O329" s="73" t="s">
        <v>234</v>
      </c>
      <c r="P329" s="73" t="s">
        <v>168</v>
      </c>
    </row>
    <row r="330" spans="1:16" x14ac:dyDescent="0.2">
      <c r="A330" s="25" t="str">
        <f t="shared" si="24"/>
        <v> AOEB 6 </v>
      </c>
      <c r="B330" s="16" t="str">
        <f t="shared" si="25"/>
        <v>I</v>
      </c>
      <c r="C330" s="25">
        <f t="shared" si="26"/>
        <v>51660.631999999998</v>
      </c>
      <c r="D330" t="str">
        <f t="shared" si="27"/>
        <v>vis</v>
      </c>
      <c r="E330">
        <f>VLOOKUP(C330,Active!C$21:E$967,3,FALSE)</f>
        <v>19932.016633470645</v>
      </c>
      <c r="F330" s="16" t="s">
        <v>229</v>
      </c>
      <c r="G330" t="str">
        <f t="shared" si="28"/>
        <v>51660.632</v>
      </c>
      <c r="H330" s="25">
        <f t="shared" si="29"/>
        <v>19932</v>
      </c>
      <c r="I330" s="71" t="s">
        <v>1116</v>
      </c>
      <c r="J330" s="72" t="s">
        <v>1117</v>
      </c>
      <c r="K330" s="71">
        <v>19932</v>
      </c>
      <c r="L330" s="71" t="s">
        <v>547</v>
      </c>
      <c r="M330" s="72" t="s">
        <v>233</v>
      </c>
      <c r="N330" s="72"/>
      <c r="O330" s="73" t="s">
        <v>665</v>
      </c>
      <c r="P330" s="73" t="s">
        <v>158</v>
      </c>
    </row>
    <row r="331" spans="1:16" x14ac:dyDescent="0.2">
      <c r="A331" s="25" t="str">
        <f t="shared" ref="A331:A355" si="30">P331</f>
        <v> AOEB 6 </v>
      </c>
      <c r="B331" s="16" t="str">
        <f t="shared" ref="B331:B355" si="31">IF(H331=INT(H331),"I","II")</f>
        <v>I</v>
      </c>
      <c r="C331" s="25">
        <f t="shared" ref="C331:C355" si="32">1*G331</f>
        <v>51667.665999999997</v>
      </c>
      <c r="D331" t="str">
        <f t="shared" ref="D331:D355" si="33">VLOOKUP(F331,I$1:J$5,2,FALSE)</f>
        <v>vis</v>
      </c>
      <c r="E331">
        <f>VLOOKUP(C331,Active!C$21:E$967,3,FALSE)</f>
        <v>19940.015746904137</v>
      </c>
      <c r="F331" s="16" t="s">
        <v>229</v>
      </c>
      <c r="G331" t="str">
        <f t="shared" ref="G331:G355" si="34">MID(I331,3,LEN(I331)-3)</f>
        <v>51667.666</v>
      </c>
      <c r="H331" s="25">
        <f t="shared" ref="H331:H355" si="35">1*K331</f>
        <v>19940</v>
      </c>
      <c r="I331" s="71" t="s">
        <v>1118</v>
      </c>
      <c r="J331" s="72" t="s">
        <v>1119</v>
      </c>
      <c r="K331" s="71">
        <v>19940</v>
      </c>
      <c r="L331" s="71" t="s">
        <v>597</v>
      </c>
      <c r="M331" s="72" t="s">
        <v>233</v>
      </c>
      <c r="N331" s="72"/>
      <c r="O331" s="73" t="s">
        <v>665</v>
      </c>
      <c r="P331" s="73" t="s">
        <v>158</v>
      </c>
    </row>
    <row r="332" spans="1:16" x14ac:dyDescent="0.2">
      <c r="A332" s="25" t="str">
        <f t="shared" si="30"/>
        <v> BRNO 32 </v>
      </c>
      <c r="B332" s="16" t="str">
        <f t="shared" si="31"/>
        <v>I</v>
      </c>
      <c r="C332" s="25">
        <f t="shared" si="32"/>
        <v>51668.546900000001</v>
      </c>
      <c r="D332" t="str">
        <f t="shared" si="33"/>
        <v>vis</v>
      </c>
      <c r="E332">
        <f>VLOOKUP(C332,Active!C$21:E$967,3,FALSE)</f>
        <v>19941.017512474733</v>
      </c>
      <c r="F332" s="16" t="s">
        <v>229</v>
      </c>
      <c r="G332" t="str">
        <f t="shared" si="34"/>
        <v>51668.5469</v>
      </c>
      <c r="H332" s="25">
        <f t="shared" si="35"/>
        <v>19941</v>
      </c>
      <c r="I332" s="71" t="s">
        <v>1120</v>
      </c>
      <c r="J332" s="72" t="s">
        <v>1121</v>
      </c>
      <c r="K332" s="71">
        <v>19941</v>
      </c>
      <c r="L332" s="71" t="s">
        <v>1122</v>
      </c>
      <c r="M332" s="72" t="s">
        <v>233</v>
      </c>
      <c r="N332" s="72"/>
      <c r="O332" s="73" t="s">
        <v>1123</v>
      </c>
      <c r="P332" s="73" t="s">
        <v>169</v>
      </c>
    </row>
    <row r="333" spans="1:16" x14ac:dyDescent="0.2">
      <c r="A333" s="25" t="str">
        <f t="shared" si="30"/>
        <v> BBS 123 </v>
      </c>
      <c r="B333" s="16" t="str">
        <f t="shared" si="31"/>
        <v>I</v>
      </c>
      <c r="C333" s="25">
        <f t="shared" si="32"/>
        <v>51698.447</v>
      </c>
      <c r="D333" t="str">
        <f t="shared" si="33"/>
        <v>vis</v>
      </c>
      <c r="E333">
        <f>VLOOKUP(C333,Active!C$21:E$967,3,FALSE)</f>
        <v>19975.020112925784</v>
      </c>
      <c r="F333" s="16" t="s">
        <v>229</v>
      </c>
      <c r="G333" t="str">
        <f t="shared" si="34"/>
        <v>51698.447</v>
      </c>
      <c r="H333" s="25">
        <f t="shared" si="35"/>
        <v>19975</v>
      </c>
      <c r="I333" s="71" t="s">
        <v>1124</v>
      </c>
      <c r="J333" s="72" t="s">
        <v>1125</v>
      </c>
      <c r="K333" s="71">
        <v>19975</v>
      </c>
      <c r="L333" s="71" t="s">
        <v>640</v>
      </c>
      <c r="M333" s="72" t="s">
        <v>233</v>
      </c>
      <c r="N333" s="72"/>
      <c r="O333" s="73" t="s">
        <v>234</v>
      </c>
      <c r="P333" s="73" t="s">
        <v>170</v>
      </c>
    </row>
    <row r="334" spans="1:16" x14ac:dyDescent="0.2">
      <c r="A334" s="25" t="str">
        <f t="shared" si="30"/>
        <v> AOEB 12 </v>
      </c>
      <c r="B334" s="16" t="str">
        <f t="shared" si="31"/>
        <v>I</v>
      </c>
      <c r="C334" s="25">
        <f t="shared" si="32"/>
        <v>51747.688000000002</v>
      </c>
      <c r="D334" t="str">
        <f t="shared" si="33"/>
        <v>vis</v>
      </c>
      <c r="E334">
        <f>VLOOKUP(C334,Active!C$21:E$967,3,FALSE)</f>
        <v>20031.017318580954</v>
      </c>
      <c r="F334" s="16" t="s">
        <v>229</v>
      </c>
      <c r="G334" t="str">
        <f t="shared" si="34"/>
        <v>51747.688</v>
      </c>
      <c r="H334" s="25">
        <f t="shared" si="35"/>
        <v>20031</v>
      </c>
      <c r="I334" s="71" t="s">
        <v>1126</v>
      </c>
      <c r="J334" s="72" t="s">
        <v>1127</v>
      </c>
      <c r="K334" s="71">
        <v>20031</v>
      </c>
      <c r="L334" s="71" t="s">
        <v>547</v>
      </c>
      <c r="M334" s="72" t="s">
        <v>233</v>
      </c>
      <c r="N334" s="72"/>
      <c r="O334" s="73" t="s">
        <v>665</v>
      </c>
      <c r="P334" s="73" t="s">
        <v>171</v>
      </c>
    </row>
    <row r="335" spans="1:16" x14ac:dyDescent="0.2">
      <c r="A335" s="25" t="str">
        <f t="shared" si="30"/>
        <v> BBS 124 </v>
      </c>
      <c r="B335" s="16" t="str">
        <f t="shared" si="31"/>
        <v>I</v>
      </c>
      <c r="C335" s="25">
        <f t="shared" si="32"/>
        <v>51951.692000000003</v>
      </c>
      <c r="D335" t="str">
        <f t="shared" si="33"/>
        <v>vis</v>
      </c>
      <c r="E335">
        <f>VLOOKUP(C335,Active!C$21:E$967,3,FALSE)</f>
        <v>20263.012077876614</v>
      </c>
      <c r="F335" s="16" t="s">
        <v>229</v>
      </c>
      <c r="G335" t="str">
        <f t="shared" si="34"/>
        <v>51951.692</v>
      </c>
      <c r="H335" s="25">
        <f t="shared" si="35"/>
        <v>20263</v>
      </c>
      <c r="I335" s="71" t="s">
        <v>1128</v>
      </c>
      <c r="J335" s="72" t="s">
        <v>1129</v>
      </c>
      <c r="K335" s="71">
        <v>20263</v>
      </c>
      <c r="L335" s="71" t="s">
        <v>562</v>
      </c>
      <c r="M335" s="72" t="s">
        <v>233</v>
      </c>
      <c r="N335" s="72"/>
      <c r="O335" s="73" t="s">
        <v>234</v>
      </c>
      <c r="P335" s="73" t="s">
        <v>172</v>
      </c>
    </row>
    <row r="336" spans="1:16" x14ac:dyDescent="0.2">
      <c r="A336" s="25" t="str">
        <f t="shared" si="30"/>
        <v> BBS 125 </v>
      </c>
      <c r="B336" s="16" t="str">
        <f t="shared" si="31"/>
        <v>I</v>
      </c>
      <c r="C336" s="25">
        <f t="shared" si="32"/>
        <v>52040.506999999998</v>
      </c>
      <c r="D336" t="str">
        <f t="shared" si="33"/>
        <v>vis</v>
      </c>
      <c r="E336">
        <f>VLOOKUP(C336,Active!C$21:E$967,3,FALSE)</f>
        <v>20364.013109948744</v>
      </c>
      <c r="F336" s="16" t="s">
        <v>229</v>
      </c>
      <c r="G336" t="str">
        <f t="shared" si="34"/>
        <v>52040.507</v>
      </c>
      <c r="H336" s="25">
        <f t="shared" si="35"/>
        <v>20364</v>
      </c>
      <c r="I336" s="71" t="s">
        <v>1130</v>
      </c>
      <c r="J336" s="72" t="s">
        <v>1131</v>
      </c>
      <c r="K336" s="71">
        <v>20364</v>
      </c>
      <c r="L336" s="71" t="s">
        <v>349</v>
      </c>
      <c r="M336" s="72" t="s">
        <v>233</v>
      </c>
      <c r="N336" s="72"/>
      <c r="O336" s="73" t="s">
        <v>234</v>
      </c>
      <c r="P336" s="73" t="s">
        <v>173</v>
      </c>
    </row>
    <row r="337" spans="1:16" x14ac:dyDescent="0.2">
      <c r="A337" s="25" t="str">
        <f t="shared" si="30"/>
        <v> AOEB 12 </v>
      </c>
      <c r="B337" s="16" t="str">
        <f t="shared" si="31"/>
        <v>I</v>
      </c>
      <c r="C337" s="25">
        <f t="shared" si="32"/>
        <v>52045.777000000002</v>
      </c>
      <c r="D337" t="str">
        <f t="shared" si="33"/>
        <v>vis</v>
      </c>
      <c r="E337">
        <f>VLOOKUP(C337,Active!C$21:E$967,3,FALSE)</f>
        <v>20370.006190385837</v>
      </c>
      <c r="F337" s="16" t="s">
        <v>229</v>
      </c>
      <c r="G337" t="str">
        <f t="shared" si="34"/>
        <v>52045.777</v>
      </c>
      <c r="H337" s="25">
        <f t="shared" si="35"/>
        <v>20370</v>
      </c>
      <c r="I337" s="71" t="s">
        <v>1132</v>
      </c>
      <c r="J337" s="72" t="s">
        <v>1133</v>
      </c>
      <c r="K337" s="71">
        <v>20370</v>
      </c>
      <c r="L337" s="71" t="s">
        <v>493</v>
      </c>
      <c r="M337" s="72" t="s">
        <v>233</v>
      </c>
      <c r="N337" s="72"/>
      <c r="O337" s="73" t="s">
        <v>626</v>
      </c>
      <c r="P337" s="73" t="s">
        <v>171</v>
      </c>
    </row>
    <row r="338" spans="1:16" x14ac:dyDescent="0.2">
      <c r="A338" s="25" t="str">
        <f t="shared" si="30"/>
        <v> AOEB 12 </v>
      </c>
      <c r="B338" s="16" t="str">
        <f t="shared" si="31"/>
        <v>I</v>
      </c>
      <c r="C338" s="25">
        <f t="shared" si="32"/>
        <v>52104.701999999997</v>
      </c>
      <c r="D338" t="str">
        <f t="shared" si="33"/>
        <v>vis</v>
      </c>
      <c r="E338">
        <f>VLOOKUP(C338,Active!C$21:E$967,3,FALSE)</f>
        <v>20437.01610779675</v>
      </c>
      <c r="F338" s="16" t="s">
        <v>229</v>
      </c>
      <c r="G338" t="str">
        <f t="shared" si="34"/>
        <v>52104.702</v>
      </c>
      <c r="H338" s="25">
        <f t="shared" si="35"/>
        <v>20437</v>
      </c>
      <c r="I338" s="71" t="s">
        <v>1134</v>
      </c>
      <c r="J338" s="72" t="s">
        <v>1135</v>
      </c>
      <c r="K338" s="71">
        <v>20437</v>
      </c>
      <c r="L338" s="71" t="s">
        <v>597</v>
      </c>
      <c r="M338" s="72" t="s">
        <v>233</v>
      </c>
      <c r="N338" s="72"/>
      <c r="O338" s="73" t="s">
        <v>1136</v>
      </c>
      <c r="P338" s="73" t="s">
        <v>171</v>
      </c>
    </row>
    <row r="339" spans="1:16" x14ac:dyDescent="0.2">
      <c r="A339" s="25" t="str">
        <f t="shared" si="30"/>
        <v> BBS 127 </v>
      </c>
      <c r="B339" s="16" t="str">
        <f t="shared" si="31"/>
        <v>I</v>
      </c>
      <c r="C339" s="25">
        <f t="shared" si="32"/>
        <v>52345.637000000002</v>
      </c>
      <c r="D339" t="str">
        <f t="shared" si="33"/>
        <v>vis</v>
      </c>
      <c r="E339">
        <f>VLOOKUP(C339,Active!C$21:E$967,3,FALSE)</f>
        <v>20711.009055635521</v>
      </c>
      <c r="F339" s="16" t="s">
        <v>229</v>
      </c>
      <c r="G339" t="str">
        <f t="shared" si="34"/>
        <v>52345.637</v>
      </c>
      <c r="H339" s="25">
        <f t="shared" si="35"/>
        <v>20711</v>
      </c>
      <c r="I339" s="71" t="s">
        <v>1137</v>
      </c>
      <c r="J339" s="72" t="s">
        <v>1138</v>
      </c>
      <c r="K339" s="71">
        <v>20711</v>
      </c>
      <c r="L339" s="71" t="s">
        <v>498</v>
      </c>
      <c r="M339" s="72" t="s">
        <v>233</v>
      </c>
      <c r="N339" s="72"/>
      <c r="O339" s="73" t="s">
        <v>234</v>
      </c>
      <c r="P339" s="73" t="s">
        <v>176</v>
      </c>
    </row>
    <row r="340" spans="1:16" x14ac:dyDescent="0.2">
      <c r="A340" s="25" t="str">
        <f t="shared" si="30"/>
        <v> BBS 128 </v>
      </c>
      <c r="B340" s="16" t="str">
        <f t="shared" si="31"/>
        <v>I</v>
      </c>
      <c r="C340" s="25">
        <f t="shared" si="32"/>
        <v>52412.463000000003</v>
      </c>
      <c r="D340" t="str">
        <f t="shared" si="33"/>
        <v>vis</v>
      </c>
      <c r="E340">
        <f>VLOOKUP(C340,Active!C$21:E$967,3,FALSE)</f>
        <v>20787.004044874415</v>
      </c>
      <c r="F340" s="16" t="s">
        <v>229</v>
      </c>
      <c r="G340" t="str">
        <f t="shared" si="34"/>
        <v>52412.463</v>
      </c>
      <c r="H340" s="25">
        <f t="shared" si="35"/>
        <v>20787</v>
      </c>
      <c r="I340" s="71" t="s">
        <v>1139</v>
      </c>
      <c r="J340" s="72" t="s">
        <v>1140</v>
      </c>
      <c r="K340" s="71">
        <v>20787</v>
      </c>
      <c r="L340" s="71" t="s">
        <v>323</v>
      </c>
      <c r="M340" s="72" t="s">
        <v>233</v>
      </c>
      <c r="N340" s="72"/>
      <c r="O340" s="73" t="s">
        <v>234</v>
      </c>
      <c r="P340" s="73" t="s">
        <v>177</v>
      </c>
    </row>
    <row r="341" spans="1:16" x14ac:dyDescent="0.2">
      <c r="A341" s="25" t="str">
        <f t="shared" si="30"/>
        <v>OEJV 0074 </v>
      </c>
      <c r="B341" s="16" t="str">
        <f t="shared" si="31"/>
        <v>I</v>
      </c>
      <c r="C341" s="25">
        <f t="shared" si="32"/>
        <v>52427.413999999997</v>
      </c>
      <c r="D341" t="str">
        <f t="shared" si="33"/>
        <v>vis</v>
      </c>
      <c r="E341">
        <f>VLOOKUP(C341,Active!C$21:E$967,3,FALSE)</f>
        <v>20804.006425446503</v>
      </c>
      <c r="F341" s="16" t="s">
        <v>229</v>
      </c>
      <c r="G341" t="str">
        <f t="shared" si="34"/>
        <v>52427.414</v>
      </c>
      <c r="H341" s="25">
        <f t="shared" si="35"/>
        <v>20804</v>
      </c>
      <c r="I341" s="71" t="s">
        <v>1141</v>
      </c>
      <c r="J341" s="72" t="s">
        <v>1142</v>
      </c>
      <c r="K341" s="71">
        <v>20804</v>
      </c>
      <c r="L341" s="71" t="s">
        <v>273</v>
      </c>
      <c r="M341" s="72" t="s">
        <v>233</v>
      </c>
      <c r="N341" s="72"/>
      <c r="O341" s="73" t="s">
        <v>1143</v>
      </c>
      <c r="P341" s="74" t="s">
        <v>178</v>
      </c>
    </row>
    <row r="342" spans="1:16" x14ac:dyDescent="0.2">
      <c r="A342" s="25" t="str">
        <f t="shared" si="30"/>
        <v>VSB 42 </v>
      </c>
      <c r="B342" s="16" t="str">
        <f t="shared" si="31"/>
        <v>I</v>
      </c>
      <c r="C342" s="25">
        <f t="shared" si="32"/>
        <v>52757.169099999999</v>
      </c>
      <c r="D342" t="str">
        <f t="shared" si="33"/>
        <v>vis</v>
      </c>
      <c r="E342">
        <f>VLOOKUP(C342,Active!C$21:E$967,3,FALSE)</f>
        <v>21179.006205112666</v>
      </c>
      <c r="F342" s="16" t="s">
        <v>229</v>
      </c>
      <c r="G342" t="str">
        <f t="shared" si="34"/>
        <v>52757.1691</v>
      </c>
      <c r="H342" s="25">
        <f t="shared" si="35"/>
        <v>21179</v>
      </c>
      <c r="I342" s="71" t="s">
        <v>1144</v>
      </c>
      <c r="J342" s="72" t="s">
        <v>1145</v>
      </c>
      <c r="K342" s="71">
        <v>21179</v>
      </c>
      <c r="L342" s="71" t="s">
        <v>1146</v>
      </c>
      <c r="M342" s="72" t="s">
        <v>481</v>
      </c>
      <c r="N342" s="72" t="s">
        <v>482</v>
      </c>
      <c r="O342" s="73" t="s">
        <v>1147</v>
      </c>
      <c r="P342" s="74" t="s">
        <v>181</v>
      </c>
    </row>
    <row r="343" spans="1:16" x14ac:dyDescent="0.2">
      <c r="A343" s="25" t="str">
        <f t="shared" si="30"/>
        <v>VSB 42 </v>
      </c>
      <c r="B343" s="16" t="str">
        <f t="shared" si="31"/>
        <v>I</v>
      </c>
      <c r="C343" s="25">
        <f t="shared" si="32"/>
        <v>52757.17</v>
      </c>
      <c r="D343" t="str">
        <f t="shared" si="33"/>
        <v>vis</v>
      </c>
      <c r="E343">
        <f>VLOOKUP(C343,Active!C$21:E$967,3,FALSE)</f>
        <v>21179.007228598886</v>
      </c>
      <c r="F343" s="16" t="s">
        <v>229</v>
      </c>
      <c r="G343" t="str">
        <f t="shared" si="34"/>
        <v>52757.1700</v>
      </c>
      <c r="H343" s="25">
        <f t="shared" si="35"/>
        <v>21179</v>
      </c>
      <c r="I343" s="71" t="s">
        <v>1148</v>
      </c>
      <c r="J343" s="72" t="s">
        <v>1149</v>
      </c>
      <c r="K343" s="71">
        <v>21179</v>
      </c>
      <c r="L343" s="71" t="s">
        <v>1150</v>
      </c>
      <c r="M343" s="72" t="s">
        <v>481</v>
      </c>
      <c r="N343" s="72" t="s">
        <v>482</v>
      </c>
      <c r="O343" s="73" t="s">
        <v>1151</v>
      </c>
      <c r="P343" s="74" t="s">
        <v>181</v>
      </c>
    </row>
    <row r="344" spans="1:16" x14ac:dyDescent="0.2">
      <c r="A344" s="25" t="str">
        <f t="shared" si="30"/>
        <v> AOEB 12 </v>
      </c>
      <c r="B344" s="16" t="str">
        <f t="shared" si="31"/>
        <v>I</v>
      </c>
      <c r="C344" s="25">
        <f t="shared" si="32"/>
        <v>52833.671600000001</v>
      </c>
      <c r="D344" t="str">
        <f t="shared" si="33"/>
        <v>vis</v>
      </c>
      <c r="E344">
        <f>VLOOKUP(C344,Active!C$21:E$967,3,FALSE)</f>
        <v>21266.005377055451</v>
      </c>
      <c r="F344" s="16" t="s">
        <v>229</v>
      </c>
      <c r="G344" t="str">
        <f t="shared" si="34"/>
        <v>52833.6716</v>
      </c>
      <c r="H344" s="25">
        <f t="shared" si="35"/>
        <v>21266</v>
      </c>
      <c r="I344" s="71" t="s">
        <v>1152</v>
      </c>
      <c r="J344" s="72" t="s">
        <v>1153</v>
      </c>
      <c r="K344" s="71">
        <v>21266</v>
      </c>
      <c r="L344" s="71" t="s">
        <v>1154</v>
      </c>
      <c r="M344" s="72" t="s">
        <v>833</v>
      </c>
      <c r="N344" s="72" t="s">
        <v>912</v>
      </c>
      <c r="O344" s="73" t="s">
        <v>414</v>
      </c>
      <c r="P344" s="73" t="s">
        <v>171</v>
      </c>
    </row>
    <row r="345" spans="1:16" x14ac:dyDescent="0.2">
      <c r="A345" s="25" t="str">
        <f t="shared" si="30"/>
        <v>VSB 44 </v>
      </c>
      <c r="B345" s="16" t="str">
        <f t="shared" si="31"/>
        <v>I</v>
      </c>
      <c r="C345" s="25">
        <f t="shared" si="32"/>
        <v>53434.259599999998</v>
      </c>
      <c r="D345" t="str">
        <f t="shared" si="33"/>
        <v>vis</v>
      </c>
      <c r="E345">
        <f>VLOOKUP(C345,Active!C$21:E$967,3,FALSE)</f>
        <v>21948.99820315621</v>
      </c>
      <c r="F345" s="16" t="s">
        <v>229</v>
      </c>
      <c r="G345" t="str">
        <f t="shared" si="34"/>
        <v>53434.2596</v>
      </c>
      <c r="H345" s="25">
        <f t="shared" si="35"/>
        <v>21949</v>
      </c>
      <c r="I345" s="71" t="s">
        <v>1155</v>
      </c>
      <c r="J345" s="72" t="s">
        <v>1156</v>
      </c>
      <c r="K345" s="71">
        <v>21949</v>
      </c>
      <c r="L345" s="71" t="s">
        <v>1157</v>
      </c>
      <c r="M345" s="72" t="s">
        <v>481</v>
      </c>
      <c r="N345" s="72" t="s">
        <v>482</v>
      </c>
      <c r="O345" s="73" t="s">
        <v>1151</v>
      </c>
      <c r="P345" s="74" t="s">
        <v>185</v>
      </c>
    </row>
    <row r="346" spans="1:16" x14ac:dyDescent="0.2">
      <c r="A346" s="25" t="str">
        <f t="shared" si="30"/>
        <v> AOEB 12 </v>
      </c>
      <c r="B346" s="16" t="str">
        <f t="shared" si="31"/>
        <v>I</v>
      </c>
      <c r="C346" s="25">
        <f t="shared" si="32"/>
        <v>53437.777199999997</v>
      </c>
      <c r="D346" t="str">
        <f t="shared" si="33"/>
        <v>vis</v>
      </c>
      <c r="E346">
        <f>VLOOKUP(C346,Active!C$21:E$967,3,FALSE)</f>
        <v>21952.998442197106</v>
      </c>
      <c r="F346" s="16" t="s">
        <v>229</v>
      </c>
      <c r="G346" t="str">
        <f t="shared" si="34"/>
        <v>53437.7772</v>
      </c>
      <c r="H346" s="25">
        <f t="shared" si="35"/>
        <v>21953</v>
      </c>
      <c r="I346" s="71" t="s">
        <v>1158</v>
      </c>
      <c r="J346" s="72" t="s">
        <v>1159</v>
      </c>
      <c r="K346" s="71">
        <v>21953</v>
      </c>
      <c r="L346" s="71" t="s">
        <v>1160</v>
      </c>
      <c r="M346" s="72" t="s">
        <v>833</v>
      </c>
      <c r="N346" s="72" t="s">
        <v>912</v>
      </c>
      <c r="O346" s="73" t="s">
        <v>883</v>
      </c>
      <c r="P346" s="73" t="s">
        <v>171</v>
      </c>
    </row>
    <row r="347" spans="1:16" x14ac:dyDescent="0.2">
      <c r="A347" s="25" t="str">
        <f t="shared" si="30"/>
        <v> AOEB 12 </v>
      </c>
      <c r="B347" s="16" t="str">
        <f t="shared" si="31"/>
        <v>I</v>
      </c>
      <c r="C347" s="25">
        <f t="shared" si="32"/>
        <v>53496.692900000002</v>
      </c>
      <c r="D347" t="str">
        <f t="shared" si="33"/>
        <v>vis</v>
      </c>
      <c r="E347">
        <f>VLOOKUP(C347,Active!C$21:E$967,3,FALSE)</f>
        <v>22019.997783583727</v>
      </c>
      <c r="F347" s="16" t="s">
        <v>229</v>
      </c>
      <c r="G347" t="str">
        <f t="shared" si="34"/>
        <v>53496.6929</v>
      </c>
      <c r="H347" s="25">
        <f t="shared" si="35"/>
        <v>22020</v>
      </c>
      <c r="I347" s="71" t="s">
        <v>1161</v>
      </c>
      <c r="J347" s="72" t="s">
        <v>1162</v>
      </c>
      <c r="K347" s="71">
        <v>22020</v>
      </c>
      <c r="L347" s="71" t="s">
        <v>1163</v>
      </c>
      <c r="M347" s="72" t="s">
        <v>833</v>
      </c>
      <c r="N347" s="72" t="s">
        <v>912</v>
      </c>
      <c r="O347" s="73" t="s">
        <v>883</v>
      </c>
      <c r="P347" s="73" t="s">
        <v>171</v>
      </c>
    </row>
    <row r="348" spans="1:16" x14ac:dyDescent="0.2">
      <c r="A348" s="25" t="str">
        <f t="shared" si="30"/>
        <v> AOEB 12 </v>
      </c>
      <c r="B348" s="16" t="str">
        <f t="shared" si="31"/>
        <v>I</v>
      </c>
      <c r="C348" s="25">
        <f t="shared" si="32"/>
        <v>53540.659099999997</v>
      </c>
      <c r="D348" t="str">
        <f t="shared" si="33"/>
        <v>vis</v>
      </c>
      <c r="E348">
        <f>VLOOKUP(C348,Active!C$21:E$967,3,FALSE)</f>
        <v>22069.996450208615</v>
      </c>
      <c r="F348" s="16" t="s">
        <v>229</v>
      </c>
      <c r="G348" t="str">
        <f t="shared" si="34"/>
        <v>53540.6591</v>
      </c>
      <c r="H348" s="25">
        <f t="shared" si="35"/>
        <v>22070</v>
      </c>
      <c r="I348" s="71" t="s">
        <v>1164</v>
      </c>
      <c r="J348" s="72" t="s">
        <v>1165</v>
      </c>
      <c r="K348" s="71">
        <v>22070</v>
      </c>
      <c r="L348" s="71" t="s">
        <v>1166</v>
      </c>
      <c r="M348" s="72" t="s">
        <v>833</v>
      </c>
      <c r="N348" s="72" t="s">
        <v>912</v>
      </c>
      <c r="O348" s="73" t="s">
        <v>414</v>
      </c>
      <c r="P348" s="73" t="s">
        <v>171</v>
      </c>
    </row>
    <row r="349" spans="1:16" x14ac:dyDescent="0.2">
      <c r="A349" s="25" t="str">
        <f t="shared" si="30"/>
        <v>VSB 45 </v>
      </c>
      <c r="B349" s="16" t="str">
        <f t="shared" si="31"/>
        <v>II</v>
      </c>
      <c r="C349" s="25">
        <f t="shared" si="32"/>
        <v>53957.027099999999</v>
      </c>
      <c r="D349" t="str">
        <f t="shared" si="33"/>
        <v>vis</v>
      </c>
      <c r="E349">
        <f>VLOOKUP(C349,Active!C$21:E$967,3,FALSE)</f>
        <v>22543.493018601461</v>
      </c>
      <c r="F349" s="16" t="s">
        <v>229</v>
      </c>
      <c r="G349" t="str">
        <f t="shared" si="34"/>
        <v>53957.0271</v>
      </c>
      <c r="H349" s="25">
        <f t="shared" si="35"/>
        <v>22543.5</v>
      </c>
      <c r="I349" s="71" t="s">
        <v>1167</v>
      </c>
      <c r="J349" s="72" t="s">
        <v>1168</v>
      </c>
      <c r="K349" s="71">
        <v>22543.5</v>
      </c>
      <c r="L349" s="71" t="s">
        <v>1169</v>
      </c>
      <c r="M349" s="72" t="s">
        <v>481</v>
      </c>
      <c r="N349" s="72" t="s">
        <v>482</v>
      </c>
      <c r="O349" s="73" t="s">
        <v>1170</v>
      </c>
      <c r="P349" s="74" t="s">
        <v>186</v>
      </c>
    </row>
    <row r="350" spans="1:16" x14ac:dyDescent="0.2">
      <c r="A350" s="25" t="str">
        <f t="shared" si="30"/>
        <v> AOEB 12 </v>
      </c>
      <c r="B350" s="16" t="str">
        <f t="shared" si="31"/>
        <v>I</v>
      </c>
      <c r="C350" s="25">
        <f t="shared" si="32"/>
        <v>54224.785900000003</v>
      </c>
      <c r="D350" t="str">
        <f t="shared" si="33"/>
        <v>vis</v>
      </c>
      <c r="E350">
        <f>VLOOKUP(C350,Active!C$21:E$967,3,FALSE)</f>
        <v>22847.990177261563</v>
      </c>
      <c r="F350" s="16" t="s">
        <v>229</v>
      </c>
      <c r="G350" t="str">
        <f t="shared" si="34"/>
        <v>54224.7859</v>
      </c>
      <c r="H350" s="25">
        <f t="shared" si="35"/>
        <v>22848</v>
      </c>
      <c r="I350" s="71" t="s">
        <v>1171</v>
      </c>
      <c r="J350" s="72" t="s">
        <v>1172</v>
      </c>
      <c r="K350" s="71">
        <v>22848</v>
      </c>
      <c r="L350" s="71" t="s">
        <v>1173</v>
      </c>
      <c r="M350" s="72" t="s">
        <v>833</v>
      </c>
      <c r="N350" s="72" t="s">
        <v>912</v>
      </c>
      <c r="O350" s="73" t="s">
        <v>883</v>
      </c>
      <c r="P350" s="73" t="s">
        <v>171</v>
      </c>
    </row>
    <row r="351" spans="1:16" x14ac:dyDescent="0.2">
      <c r="A351" s="25" t="str">
        <f t="shared" si="30"/>
        <v>OEJV 0094 </v>
      </c>
      <c r="B351" s="16" t="str">
        <f t="shared" si="31"/>
        <v>II</v>
      </c>
      <c r="C351" s="25">
        <f t="shared" si="32"/>
        <v>54581.360399999998</v>
      </c>
      <c r="D351" t="str">
        <f t="shared" si="33"/>
        <v>vis</v>
      </c>
      <c r="E351" t="e">
        <f>VLOOKUP(C351,Active!C$21:E$967,3,FALSE)</f>
        <v>#N/A</v>
      </c>
      <c r="F351" s="16" t="s">
        <v>229</v>
      </c>
      <c r="G351" t="str">
        <f t="shared" si="34"/>
        <v>54581.3604</v>
      </c>
      <c r="H351" s="25">
        <f t="shared" si="35"/>
        <v>23253.5</v>
      </c>
      <c r="I351" s="71" t="s">
        <v>1174</v>
      </c>
      <c r="J351" s="72" t="s">
        <v>1175</v>
      </c>
      <c r="K351" s="71">
        <v>23253.5</v>
      </c>
      <c r="L351" s="71" t="s">
        <v>1176</v>
      </c>
      <c r="M351" s="72" t="s">
        <v>833</v>
      </c>
      <c r="N351" s="72" t="s">
        <v>41</v>
      </c>
      <c r="O351" s="73" t="s">
        <v>1177</v>
      </c>
      <c r="P351" s="74" t="s">
        <v>1178</v>
      </c>
    </row>
    <row r="352" spans="1:16" x14ac:dyDescent="0.2">
      <c r="A352" s="25" t="str">
        <f t="shared" si="30"/>
        <v> JAAVSO 41;122 </v>
      </c>
      <c r="B352" s="16" t="str">
        <f t="shared" si="31"/>
        <v>I</v>
      </c>
      <c r="C352" s="25">
        <f t="shared" si="32"/>
        <v>56068.7713</v>
      </c>
      <c r="D352" t="str">
        <f t="shared" si="33"/>
        <v>vis</v>
      </c>
      <c r="E352">
        <f>VLOOKUP(C352,Active!C$21:E$967,3,FALSE)</f>
        <v>24944.983123565093</v>
      </c>
      <c r="F352" s="16" t="s">
        <v>229</v>
      </c>
      <c r="G352" t="str">
        <f t="shared" si="34"/>
        <v>56068.7713</v>
      </c>
      <c r="H352" s="25">
        <f t="shared" si="35"/>
        <v>24945</v>
      </c>
      <c r="I352" s="71" t="s">
        <v>1179</v>
      </c>
      <c r="J352" s="72" t="s">
        <v>1180</v>
      </c>
      <c r="K352" s="71">
        <v>24945</v>
      </c>
      <c r="L352" s="71" t="s">
        <v>1181</v>
      </c>
      <c r="M352" s="72" t="s">
        <v>833</v>
      </c>
      <c r="N352" s="72" t="s">
        <v>229</v>
      </c>
      <c r="O352" s="73" t="s">
        <v>414</v>
      </c>
      <c r="P352" s="73" t="s">
        <v>203</v>
      </c>
    </row>
    <row r="353" spans="1:16" x14ac:dyDescent="0.2">
      <c r="A353" s="25" t="str">
        <f t="shared" si="30"/>
        <v>VSB 56 </v>
      </c>
      <c r="B353" s="16" t="str">
        <f t="shared" si="31"/>
        <v>I</v>
      </c>
      <c r="C353" s="25">
        <f t="shared" si="32"/>
        <v>56386.215900000003</v>
      </c>
      <c r="D353" t="str">
        <f t="shared" si="33"/>
        <v>vis</v>
      </c>
      <c r="E353">
        <f>VLOOKUP(C353,Active!C$21:E$967,3,FALSE)</f>
        <v>25305.983317515736</v>
      </c>
      <c r="F353" s="16" t="s">
        <v>229</v>
      </c>
      <c r="G353" t="str">
        <f t="shared" si="34"/>
        <v>56386.2159</v>
      </c>
      <c r="H353" s="25">
        <f t="shared" si="35"/>
        <v>25306</v>
      </c>
      <c r="I353" s="71" t="s">
        <v>1182</v>
      </c>
      <c r="J353" s="72" t="s">
        <v>1183</v>
      </c>
      <c r="K353" s="71">
        <v>25306</v>
      </c>
      <c r="L353" s="71" t="s">
        <v>955</v>
      </c>
      <c r="M353" s="72" t="s">
        <v>833</v>
      </c>
      <c r="N353" s="72" t="s">
        <v>229</v>
      </c>
      <c r="O353" s="73" t="s">
        <v>1184</v>
      </c>
      <c r="P353" s="74" t="s">
        <v>205</v>
      </c>
    </row>
    <row r="354" spans="1:16" x14ac:dyDescent="0.2">
      <c r="A354" s="25" t="str">
        <f t="shared" si="30"/>
        <v>OEJV 0160 </v>
      </c>
      <c r="B354" s="16" t="str">
        <f t="shared" si="31"/>
        <v>I</v>
      </c>
      <c r="C354" s="25">
        <f t="shared" si="32"/>
        <v>56414.345480000004</v>
      </c>
      <c r="D354" t="str">
        <f t="shared" si="33"/>
        <v>vis</v>
      </c>
      <c r="E354" t="e">
        <f>VLOOKUP(C354,Active!C$21:E$967,3,FALSE)</f>
        <v>#N/A</v>
      </c>
      <c r="F354" s="16" t="s">
        <v>229</v>
      </c>
      <c r="G354" t="str">
        <f t="shared" si="34"/>
        <v>56414.34548</v>
      </c>
      <c r="H354" s="25">
        <f t="shared" si="35"/>
        <v>25338</v>
      </c>
      <c r="I354" s="71" t="s">
        <v>1185</v>
      </c>
      <c r="J354" s="72" t="s">
        <v>1186</v>
      </c>
      <c r="K354" s="71">
        <v>25338</v>
      </c>
      <c r="L354" s="71" t="s">
        <v>1187</v>
      </c>
      <c r="M354" s="72" t="s">
        <v>833</v>
      </c>
      <c r="N354" s="72" t="s">
        <v>224</v>
      </c>
      <c r="O354" s="73" t="s">
        <v>1188</v>
      </c>
      <c r="P354" s="74" t="s">
        <v>952</v>
      </c>
    </row>
    <row r="355" spans="1:16" ht="25.5" x14ac:dyDescent="0.2">
      <c r="A355" s="25" t="str">
        <f t="shared" si="30"/>
        <v>BAVM 241 (=IBVS 6157) </v>
      </c>
      <c r="B355" s="16" t="str">
        <f t="shared" si="31"/>
        <v>II</v>
      </c>
      <c r="C355" s="25">
        <f t="shared" si="32"/>
        <v>57153.447200000002</v>
      </c>
      <c r="D355" t="str">
        <f t="shared" si="33"/>
        <v>vis</v>
      </c>
      <c r="E355">
        <f>VLOOKUP(C355,Active!C$21:E$967,3,FALSE)</f>
        <v>26178.484056558078</v>
      </c>
      <c r="F355" s="16" t="s">
        <v>229</v>
      </c>
      <c r="G355" t="str">
        <f t="shared" si="34"/>
        <v>57153.4472</v>
      </c>
      <c r="H355" s="25">
        <f t="shared" si="35"/>
        <v>26178.5</v>
      </c>
      <c r="I355" s="71" t="s">
        <v>1189</v>
      </c>
      <c r="J355" s="72" t="s">
        <v>1190</v>
      </c>
      <c r="K355" s="71">
        <v>26178.5</v>
      </c>
      <c r="L355" s="71" t="s">
        <v>1191</v>
      </c>
      <c r="M355" s="72" t="s">
        <v>833</v>
      </c>
      <c r="N355" s="72">
        <v>0</v>
      </c>
      <c r="O355" s="73" t="s">
        <v>965</v>
      </c>
      <c r="P355" s="74" t="s">
        <v>1192</v>
      </c>
    </row>
  </sheetData>
  <sheetProtection selectLockedCells="1" selectUnlockedCells="1"/>
  <hyperlinks>
    <hyperlink ref="P206" r:id="rId1" xr:uid="{00000000-0004-0000-0100-000000000000}"/>
    <hyperlink ref="P225" r:id="rId2" xr:uid="{00000000-0004-0000-0100-000001000000}"/>
    <hyperlink ref="P227" r:id="rId3" xr:uid="{00000000-0004-0000-0100-000002000000}"/>
    <hyperlink ref="P229" r:id="rId4" xr:uid="{00000000-0004-0000-0100-000003000000}"/>
    <hyperlink ref="P230" r:id="rId5" xr:uid="{00000000-0004-0000-0100-000004000000}"/>
    <hyperlink ref="P231" r:id="rId6" xr:uid="{00000000-0004-0000-0100-000005000000}"/>
    <hyperlink ref="P232" r:id="rId7" xr:uid="{00000000-0004-0000-0100-000006000000}"/>
    <hyperlink ref="P233" r:id="rId8" xr:uid="{00000000-0004-0000-0100-000007000000}"/>
    <hyperlink ref="P234" r:id="rId9" xr:uid="{00000000-0004-0000-0100-000008000000}"/>
    <hyperlink ref="P235" r:id="rId10" xr:uid="{00000000-0004-0000-0100-000009000000}"/>
    <hyperlink ref="P236" r:id="rId11" xr:uid="{00000000-0004-0000-0100-00000A000000}"/>
    <hyperlink ref="P237" r:id="rId12" xr:uid="{00000000-0004-0000-0100-00000B000000}"/>
    <hyperlink ref="P238" r:id="rId13" xr:uid="{00000000-0004-0000-0100-00000C000000}"/>
    <hyperlink ref="P239" r:id="rId14" xr:uid="{00000000-0004-0000-0100-00000D000000}"/>
    <hyperlink ref="P240" r:id="rId15" xr:uid="{00000000-0004-0000-0100-00000E000000}"/>
    <hyperlink ref="P241" r:id="rId16" xr:uid="{00000000-0004-0000-0100-00000F000000}"/>
    <hyperlink ref="P242" r:id="rId17" xr:uid="{00000000-0004-0000-0100-000010000000}"/>
    <hyperlink ref="P243" r:id="rId18" xr:uid="{00000000-0004-0000-0100-000011000000}"/>
    <hyperlink ref="P244" r:id="rId19" xr:uid="{00000000-0004-0000-0100-000012000000}"/>
    <hyperlink ref="P245" r:id="rId20" xr:uid="{00000000-0004-0000-0100-000013000000}"/>
    <hyperlink ref="P246" r:id="rId21" xr:uid="{00000000-0004-0000-0100-000014000000}"/>
    <hyperlink ref="P247" r:id="rId22" xr:uid="{00000000-0004-0000-0100-000015000000}"/>
    <hyperlink ref="P248" r:id="rId23" xr:uid="{00000000-0004-0000-0100-000016000000}"/>
    <hyperlink ref="P249" r:id="rId24" xr:uid="{00000000-0004-0000-0100-000017000000}"/>
    <hyperlink ref="P251" r:id="rId25" xr:uid="{00000000-0004-0000-0100-000018000000}"/>
    <hyperlink ref="P253" r:id="rId26" xr:uid="{00000000-0004-0000-0100-000019000000}"/>
    <hyperlink ref="P255" r:id="rId27" xr:uid="{00000000-0004-0000-0100-00001A000000}"/>
    <hyperlink ref="P256" r:id="rId28" xr:uid="{00000000-0004-0000-0100-00001B000000}"/>
    <hyperlink ref="P257" r:id="rId29" xr:uid="{00000000-0004-0000-0100-00001C000000}"/>
    <hyperlink ref="P258" r:id="rId30" xr:uid="{00000000-0004-0000-0100-00001D000000}"/>
    <hyperlink ref="P259" r:id="rId31" xr:uid="{00000000-0004-0000-0100-00001E000000}"/>
    <hyperlink ref="P260" r:id="rId32" xr:uid="{00000000-0004-0000-0100-00001F000000}"/>
    <hyperlink ref="P261" r:id="rId33" xr:uid="{00000000-0004-0000-0100-000020000000}"/>
    <hyperlink ref="P263" r:id="rId34" xr:uid="{00000000-0004-0000-0100-000021000000}"/>
    <hyperlink ref="P325" r:id="rId35" xr:uid="{00000000-0004-0000-0100-000022000000}"/>
    <hyperlink ref="P341" r:id="rId36" xr:uid="{00000000-0004-0000-0100-000023000000}"/>
    <hyperlink ref="P342" r:id="rId37" xr:uid="{00000000-0004-0000-0100-000024000000}"/>
    <hyperlink ref="P343" r:id="rId38" xr:uid="{00000000-0004-0000-0100-000025000000}"/>
    <hyperlink ref="P345" r:id="rId39" xr:uid="{00000000-0004-0000-0100-000026000000}"/>
    <hyperlink ref="P349" r:id="rId40" xr:uid="{00000000-0004-0000-0100-000027000000}"/>
    <hyperlink ref="P351" r:id="rId41" xr:uid="{00000000-0004-0000-0100-000028000000}"/>
    <hyperlink ref="P353" r:id="rId42" xr:uid="{00000000-0004-0000-0100-000029000000}"/>
    <hyperlink ref="P354" r:id="rId43" xr:uid="{00000000-0004-0000-0100-00002A000000}"/>
    <hyperlink ref="P355" r:id="rId44" xr:uid="{00000000-0004-0000-0100-00002B000000}"/>
  </hyperlink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2022-03-31T05:36:13Z</dcterms:created>
  <dcterms:modified xsi:type="dcterms:W3CDTF">2024-09-29T01:53:07Z</dcterms:modified>
</cp:coreProperties>
</file>